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3.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4.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19"/>
  <workbookPr defaultThemeVersion="166925"/>
  <mc:AlternateContent xmlns:mc="http://schemas.openxmlformats.org/markup-compatibility/2006">
    <mc:Choice Requires="x15">
      <x15ac:absPath xmlns:x15ac="http://schemas.microsoft.com/office/spreadsheetml/2010/11/ac" url="https://phtn-my.sharepoint.com/personal/ananth_sivasubramanian_photon_in/Documents/FSS AND Baker&amp;Taylor/Engineering/QA Documentation/Test case Execution/"/>
    </mc:Choice>
  </mc:AlternateContent>
  <xr:revisionPtr revIDLastSave="0" documentId="8_{AF4B95FB-DDB4-4EBE-975F-9E9AA1FDF654}" xr6:coauthVersionLast="47" xr6:coauthVersionMax="47" xr10:uidLastSave="{00000000-0000-0000-0000-000000000000}"/>
  <bookViews>
    <workbookView xWindow="-110" yWindow="-110" windowWidth="19420" windowHeight="10420" firstSheet="6" activeTab="6" xr2:uid="{00000000-000D-0000-FFFF-FFFF00000000}"/>
  </bookViews>
  <sheets>
    <sheet name="Web Blocked User story_May17" sheetId="24" state="hidden" r:id="rId1"/>
    <sheet name="Blocker_User Landing" sheetId="25" state="hidden" r:id="rId2"/>
    <sheet name="Blockers_RP" sheetId="31" r:id="rId3"/>
    <sheet name="Blockers_RC" sheetId="30" r:id="rId4"/>
    <sheet name="Blockers_User Landing Page" sheetId="32" r:id="rId5"/>
    <sheet name="UI_Reskin_Open Items" sheetId="34" r:id="rId6"/>
    <sheet name="Execution status_22 May" sheetId="33" r:id="rId7"/>
    <sheet name="Execution status_21 May" sheetId="29" r:id="rId8"/>
    <sheet name="Execution status_20th May" sheetId="28" r:id="rId9"/>
    <sheet name="Execution status_19th May" sheetId="27" r:id="rId10"/>
    <sheet name="Execution status_18th May" sheetId="26" r:id="rId11"/>
    <sheet name="Execution status_17th May" sheetId="23" r:id="rId12"/>
    <sheet name="Execution status_13th May (2)" sheetId="22" r:id="rId13"/>
    <sheet name="Execution status_12th May" sheetId="21" r:id="rId14"/>
    <sheet name="Execution status_10th May" sheetId="14" r:id="rId15"/>
    <sheet name="No Run" sheetId="16" r:id="rId16"/>
    <sheet name="Clarification" sheetId="19" r:id="rId17"/>
    <sheet name="Blocked reason" sheetId="15" r:id="rId18"/>
    <sheet name="Sheet5" sheetId="20" r:id="rId19"/>
    <sheet name="Execution status_6th May" sheetId="12" r:id="rId20"/>
    <sheet name="Sheet4" sheetId="17" r:id="rId21"/>
    <sheet name="Execution status_15 Apr'21 (2)" sheetId="9" r:id="rId22"/>
    <sheet name="Automation Status" sheetId="18" r:id="rId23"/>
    <sheet name="Automation Progress" sheetId="13" r:id="rId24"/>
    <sheet name="Execution status_15 Apr'21" sheetId="1" r:id="rId25"/>
    <sheet name="Feature Execution" sheetId="7" r:id="rId26"/>
    <sheet name="Sheet1" sheetId="6" r:id="rId27"/>
    <sheet name="Sheet2" sheetId="8" r:id="rId28"/>
    <sheet name="Execution status_9 Apr'21 (2)" sheetId="2" r:id="rId29"/>
    <sheet name="Execution status_5th May" sheetId="11" r:id="rId30"/>
  </sheets>
  <definedNames>
    <definedName name="_xlnm._FilterDatabase" localSheetId="17" hidden="1">'Blocked reason'!$B$2:$H$2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33" l="1"/>
  <c r="J30" i="33"/>
  <c r="J25" i="33"/>
  <c r="N38" i="33"/>
  <c r="M38" i="33"/>
  <c r="L38" i="33"/>
  <c r="K38" i="33"/>
  <c r="N30" i="33"/>
  <c r="M30" i="33"/>
  <c r="L30" i="33"/>
  <c r="K30" i="33"/>
  <c r="N25" i="33"/>
  <c r="M25" i="33"/>
  <c r="L25" i="33"/>
  <c r="K25" i="33"/>
  <c r="N20" i="33"/>
  <c r="M20" i="33"/>
  <c r="L20" i="33"/>
  <c r="K20" i="33"/>
  <c r="J20" i="33"/>
  <c r="H30" i="33"/>
  <c r="I30" i="33"/>
  <c r="E29" i="33"/>
  <c r="I29" i="33"/>
  <c r="I28" i="33"/>
  <c r="E27" i="33"/>
  <c r="I27" i="33"/>
  <c r="E28" i="33"/>
  <c r="M37" i="33"/>
  <c r="L37" i="33"/>
  <c r="K37" i="33"/>
  <c r="J37" i="33"/>
  <c r="I37" i="33"/>
  <c r="N37" i="33" s="1"/>
  <c r="M36" i="33"/>
  <c r="L36" i="33"/>
  <c r="K36" i="33"/>
  <c r="J36" i="33"/>
  <c r="I36" i="33"/>
  <c r="N36" i="33" s="1"/>
  <c r="M35" i="33"/>
  <c r="L35" i="33"/>
  <c r="K35" i="33"/>
  <c r="J35" i="33"/>
  <c r="I35" i="33"/>
  <c r="N35" i="33" s="1"/>
  <c r="M34" i="33"/>
  <c r="L34" i="33"/>
  <c r="K34" i="33"/>
  <c r="J34" i="33"/>
  <c r="I34" i="33"/>
  <c r="N34" i="33" s="1"/>
  <c r="E34" i="33"/>
  <c r="M33" i="33"/>
  <c r="L33" i="33"/>
  <c r="K33" i="33"/>
  <c r="J33" i="33"/>
  <c r="I33" i="33"/>
  <c r="N33" i="33" s="1"/>
  <c r="E33" i="33"/>
  <c r="M32" i="33"/>
  <c r="L32" i="33"/>
  <c r="K32" i="33"/>
  <c r="J32" i="33"/>
  <c r="I32" i="33"/>
  <c r="N32" i="33" s="1"/>
  <c r="E32" i="33"/>
  <c r="I38" i="33"/>
  <c r="H38" i="33"/>
  <c r="G38" i="33"/>
  <c r="F38" i="33"/>
  <c r="E38" i="33"/>
  <c r="D38" i="33"/>
  <c r="C38" i="33"/>
  <c r="E15" i="32"/>
  <c r="E24" i="33"/>
  <c r="E23" i="33"/>
  <c r="E22" i="33"/>
  <c r="E19" i="33"/>
  <c r="E18" i="33"/>
  <c r="E17" i="33"/>
  <c r="J19" i="33"/>
  <c r="M29" i="33"/>
  <c r="L29" i="33"/>
  <c r="K29" i="33"/>
  <c r="J29" i="33"/>
  <c r="M28" i="33"/>
  <c r="L28" i="33"/>
  <c r="K28" i="33"/>
  <c r="J28" i="33"/>
  <c r="M27" i="33"/>
  <c r="L27" i="33"/>
  <c r="K27" i="33"/>
  <c r="J27" i="33"/>
  <c r="N24" i="33"/>
  <c r="M24" i="33"/>
  <c r="L24" i="33"/>
  <c r="K24" i="33"/>
  <c r="J24" i="33"/>
  <c r="N23" i="33"/>
  <c r="M23" i="33"/>
  <c r="L23" i="33"/>
  <c r="K23" i="33"/>
  <c r="J23" i="33"/>
  <c r="N22" i="33"/>
  <c r="M22" i="33"/>
  <c r="L22" i="33"/>
  <c r="K22" i="33"/>
  <c r="J22" i="33"/>
  <c r="N19" i="33"/>
  <c r="M19" i="33"/>
  <c r="L19" i="33"/>
  <c r="K19" i="33"/>
  <c r="N18" i="33"/>
  <c r="M18" i="33"/>
  <c r="L18" i="33"/>
  <c r="K18" i="33"/>
  <c r="J18" i="33"/>
  <c r="N17" i="33"/>
  <c r="M17" i="33"/>
  <c r="L17" i="33"/>
  <c r="K17" i="33"/>
  <c r="J17" i="33"/>
  <c r="I25" i="33"/>
  <c r="H25" i="33"/>
  <c r="AF103" i="33"/>
  <c r="AF97" i="33"/>
  <c r="R93" i="33"/>
  <c r="Q93" i="33"/>
  <c r="S92" i="33"/>
  <c r="S91" i="33"/>
  <c r="S90" i="33"/>
  <c r="R87" i="33"/>
  <c r="Q87" i="33"/>
  <c r="S86" i="33"/>
  <c r="S85" i="33"/>
  <c r="S84" i="33"/>
  <c r="W73" i="33"/>
  <c r="G30" i="33"/>
  <c r="F30" i="33"/>
  <c r="C30" i="33"/>
  <c r="N29" i="33"/>
  <c r="N28" i="33"/>
  <c r="N27" i="33"/>
  <c r="G25" i="33"/>
  <c r="F25" i="33"/>
  <c r="D25" i="33"/>
  <c r="C25" i="33"/>
  <c r="E25" i="33"/>
  <c r="I20" i="33"/>
  <c r="H20" i="33"/>
  <c r="G20" i="33"/>
  <c r="F20" i="33"/>
  <c r="D20" i="33"/>
  <c r="C20" i="33"/>
  <c r="E20" i="33"/>
  <c r="R13" i="33"/>
  <c r="Q13" i="33"/>
  <c r="S12" i="33"/>
  <c r="S11" i="33"/>
  <c r="R8" i="33"/>
  <c r="Q8" i="33"/>
  <c r="S7" i="33"/>
  <c r="S6" i="33"/>
  <c r="S5" i="33"/>
  <c r="F24" i="29"/>
  <c r="G24" i="29"/>
  <c r="J24" i="29"/>
  <c r="K24" i="29"/>
  <c r="L24" i="29"/>
  <c r="M24" i="29"/>
  <c r="N24" i="29"/>
  <c r="O24" i="29"/>
  <c r="G25" i="29"/>
  <c r="K25" i="29"/>
  <c r="L25" i="29"/>
  <c r="M25" i="29"/>
  <c r="N25" i="29"/>
  <c r="O25" i="29"/>
  <c r="G26" i="29"/>
  <c r="K26" i="29"/>
  <c r="L26" i="29"/>
  <c r="M26" i="29"/>
  <c r="N26" i="29"/>
  <c r="O26" i="29"/>
  <c r="D27" i="29"/>
  <c r="E27" i="29"/>
  <c r="F27" i="29"/>
  <c r="G27" i="29"/>
  <c r="H27" i="29"/>
  <c r="I27" i="29"/>
  <c r="J27" i="29"/>
  <c r="K27" i="29"/>
  <c r="L27" i="29"/>
  <c r="M27" i="29"/>
  <c r="N27" i="29"/>
  <c r="O27" i="29"/>
  <c r="D29" i="29"/>
  <c r="K29" i="29"/>
  <c r="L29" i="29"/>
  <c r="M29" i="29"/>
  <c r="N29" i="29"/>
  <c r="O29" i="29"/>
  <c r="D30" i="29"/>
  <c r="G30" i="29"/>
  <c r="K30" i="29"/>
  <c r="L30" i="29"/>
  <c r="M30" i="29"/>
  <c r="N30" i="29"/>
  <c r="O30" i="29"/>
  <c r="D31" i="29"/>
  <c r="G31" i="29"/>
  <c r="K31" i="29"/>
  <c r="L31" i="29"/>
  <c r="M31" i="29"/>
  <c r="N31" i="29"/>
  <c r="O31" i="29"/>
  <c r="D32" i="29"/>
  <c r="E32" i="29"/>
  <c r="F32" i="29"/>
  <c r="G32" i="29"/>
  <c r="H32" i="29"/>
  <c r="I32" i="29"/>
  <c r="J32" i="29"/>
  <c r="K32" i="29"/>
  <c r="L32" i="29"/>
  <c r="M32" i="29"/>
  <c r="N32" i="29"/>
  <c r="O32" i="29"/>
  <c r="E34" i="29"/>
  <c r="J34" i="29"/>
  <c r="K34" i="29"/>
  <c r="L34" i="29"/>
  <c r="M34" i="29"/>
  <c r="N34" i="29"/>
  <c r="O34" i="29"/>
  <c r="E35" i="29"/>
  <c r="J35" i="29"/>
  <c r="K35" i="29"/>
  <c r="L35" i="29"/>
  <c r="M35" i="29"/>
  <c r="N35" i="29"/>
  <c r="O35" i="29"/>
  <c r="F36" i="29"/>
  <c r="J36" i="29"/>
  <c r="K36" i="29"/>
  <c r="L36" i="29"/>
  <c r="M36" i="29"/>
  <c r="N36" i="29"/>
  <c r="O36" i="29"/>
  <c r="D37" i="29"/>
  <c r="E37" i="29"/>
  <c r="F37" i="29"/>
  <c r="G37" i="29"/>
  <c r="H37" i="29"/>
  <c r="I37" i="29"/>
  <c r="J37" i="29"/>
  <c r="K37" i="29"/>
  <c r="L37" i="29"/>
  <c r="M37" i="29"/>
  <c r="N37" i="29"/>
  <c r="O37" i="29"/>
  <c r="J40" i="29"/>
  <c r="K40" i="29"/>
  <c r="L40" i="29"/>
  <c r="M40" i="29"/>
  <c r="N40" i="29"/>
  <c r="O40" i="29"/>
  <c r="J41" i="29"/>
  <c r="K41" i="29"/>
  <c r="L41" i="29"/>
  <c r="M41" i="29"/>
  <c r="N41" i="29"/>
  <c r="O41" i="29"/>
  <c r="J42" i="29"/>
  <c r="K42" i="29"/>
  <c r="L42" i="29"/>
  <c r="M42" i="29"/>
  <c r="N42" i="29"/>
  <c r="O42" i="29"/>
  <c r="D43" i="29"/>
  <c r="E43" i="29"/>
  <c r="F43" i="29"/>
  <c r="G43" i="29"/>
  <c r="H43" i="29"/>
  <c r="I43" i="29"/>
  <c r="J43" i="29"/>
  <c r="K43" i="29"/>
  <c r="L43" i="29"/>
  <c r="M43" i="29"/>
  <c r="N43" i="29"/>
  <c r="O43" i="29"/>
  <c r="F45" i="29"/>
  <c r="J45" i="29"/>
  <c r="K45" i="29"/>
  <c r="L45" i="29"/>
  <c r="M45" i="29"/>
  <c r="N45" i="29"/>
  <c r="O45" i="29"/>
  <c r="E46" i="29"/>
  <c r="J46" i="29"/>
  <c r="K46" i="29"/>
  <c r="L46" i="29"/>
  <c r="M46" i="29"/>
  <c r="N46" i="29"/>
  <c r="O46" i="29"/>
  <c r="E47" i="29"/>
  <c r="J47" i="29"/>
  <c r="K47" i="29"/>
  <c r="L47" i="29"/>
  <c r="M47" i="29"/>
  <c r="N47" i="29"/>
  <c r="O47" i="29"/>
  <c r="D48" i="29"/>
  <c r="E48" i="29"/>
  <c r="F48" i="29"/>
  <c r="G48" i="29"/>
  <c r="H48" i="29"/>
  <c r="I48" i="29"/>
  <c r="J48" i="29"/>
  <c r="K48" i="29"/>
  <c r="L48" i="29"/>
  <c r="M48" i="29"/>
  <c r="N48" i="29"/>
  <c r="O48" i="29"/>
  <c r="F51" i="29"/>
  <c r="J51" i="29"/>
  <c r="K51" i="29"/>
  <c r="L51" i="29"/>
  <c r="M51" i="29"/>
  <c r="N51" i="29"/>
  <c r="O51" i="29"/>
  <c r="F52" i="29"/>
  <c r="J52" i="29"/>
  <c r="K52" i="29"/>
  <c r="L52" i="29"/>
  <c r="M52" i="29"/>
  <c r="N52" i="29"/>
  <c r="O52" i="29"/>
  <c r="F53" i="29"/>
  <c r="J53" i="29"/>
  <c r="K53" i="29"/>
  <c r="L53" i="29"/>
  <c r="M53" i="29"/>
  <c r="N53" i="29"/>
  <c r="O53" i="29"/>
  <c r="D54" i="29"/>
  <c r="E54" i="29"/>
  <c r="F54" i="29"/>
  <c r="G54" i="29"/>
  <c r="H54" i="29"/>
  <c r="I54" i="29"/>
  <c r="J54" i="29"/>
  <c r="K54" i="29"/>
  <c r="L54" i="29"/>
  <c r="M54" i="29"/>
  <c r="N54" i="29"/>
  <c r="O54" i="29"/>
  <c r="F57" i="29"/>
  <c r="J57" i="29"/>
  <c r="K57" i="29"/>
  <c r="L57" i="29"/>
  <c r="M57" i="29"/>
  <c r="N57" i="29"/>
  <c r="O57" i="29"/>
  <c r="F58" i="29"/>
  <c r="J58" i="29"/>
  <c r="K58" i="29"/>
  <c r="L58" i="29"/>
  <c r="M58" i="29"/>
  <c r="N58" i="29"/>
  <c r="O58" i="29"/>
  <c r="F59" i="29"/>
  <c r="J59" i="29"/>
  <c r="K59" i="29"/>
  <c r="L59" i="29"/>
  <c r="M59" i="29"/>
  <c r="N59" i="29"/>
  <c r="O59" i="29"/>
  <c r="D60" i="29"/>
  <c r="E60" i="29"/>
  <c r="F60" i="29"/>
  <c r="G60" i="29"/>
  <c r="H60" i="29"/>
  <c r="I60" i="29"/>
  <c r="J60" i="29"/>
  <c r="K60" i="29"/>
  <c r="L60" i="29"/>
  <c r="M60" i="29"/>
  <c r="N60" i="29"/>
  <c r="O60" i="29"/>
  <c r="AG146" i="29"/>
  <c r="AG140" i="29"/>
  <c r="S136" i="29"/>
  <c r="R136" i="29"/>
  <c r="T135" i="29"/>
  <c r="T134" i="29"/>
  <c r="T133" i="29"/>
  <c r="S130" i="29"/>
  <c r="R130" i="29"/>
  <c r="T129" i="29"/>
  <c r="T128" i="29"/>
  <c r="T127" i="29"/>
  <c r="X116" i="29"/>
  <c r="I78" i="29"/>
  <c r="H78" i="29"/>
  <c r="G78" i="29"/>
  <c r="D78" i="29"/>
  <c r="N77" i="29"/>
  <c r="M77" i="29"/>
  <c r="L77" i="29"/>
  <c r="K77" i="29"/>
  <c r="J77" i="29"/>
  <c r="O77" i="29" s="1"/>
  <c r="F77" i="29"/>
  <c r="F78" i="29" s="1"/>
  <c r="N76" i="29"/>
  <c r="M76" i="29"/>
  <c r="L76" i="29"/>
  <c r="K76" i="29"/>
  <c r="J76" i="29"/>
  <c r="O76" i="29" s="1"/>
  <c r="E76" i="29"/>
  <c r="N75" i="29"/>
  <c r="M75" i="29"/>
  <c r="K75" i="29"/>
  <c r="J75" i="29"/>
  <c r="E75" i="29"/>
  <c r="J73" i="29"/>
  <c r="I73" i="29"/>
  <c r="E73" i="29"/>
  <c r="D73" i="29"/>
  <c r="O72" i="29"/>
  <c r="N72" i="29"/>
  <c r="M72" i="29"/>
  <c r="F72" i="29"/>
  <c r="O71" i="29"/>
  <c r="N71" i="29"/>
  <c r="M71" i="29"/>
  <c r="F71" i="29"/>
  <c r="O70" i="29"/>
  <c r="N70" i="29"/>
  <c r="F70" i="29"/>
  <c r="F73" i="29" s="1"/>
  <c r="I68" i="29"/>
  <c r="E68" i="29"/>
  <c r="D68" i="29"/>
  <c r="N67" i="29"/>
  <c r="M67" i="29"/>
  <c r="N66" i="29"/>
  <c r="M66" i="29"/>
  <c r="N65" i="29"/>
  <c r="F65" i="29"/>
  <c r="F68" i="29" s="1"/>
  <c r="X61" i="29"/>
  <c r="Q21" i="29"/>
  <c r="S13" i="29"/>
  <c r="R13" i="29"/>
  <c r="T12" i="29"/>
  <c r="T11" i="29"/>
  <c r="S8" i="29"/>
  <c r="R8" i="29"/>
  <c r="T7" i="29"/>
  <c r="T6" i="29"/>
  <c r="T5" i="29"/>
  <c r="H72" i="28"/>
  <c r="G72" i="28"/>
  <c r="H71" i="28"/>
  <c r="G71" i="28"/>
  <c r="H70" i="28"/>
  <c r="G70" i="28"/>
  <c r="H67" i="28"/>
  <c r="G67" i="28"/>
  <c r="H66" i="28"/>
  <c r="G66" i="28"/>
  <c r="G65" i="28"/>
  <c r="F72" i="28"/>
  <c r="F71" i="28"/>
  <c r="F70" i="28"/>
  <c r="J67" i="28"/>
  <c r="J66" i="28"/>
  <c r="J65" i="28"/>
  <c r="H65" i="28"/>
  <c r="I78" i="28"/>
  <c r="H78" i="28"/>
  <c r="G78" i="28"/>
  <c r="D78" i="28"/>
  <c r="N77" i="28"/>
  <c r="M77" i="28"/>
  <c r="L77" i="28"/>
  <c r="K77" i="28"/>
  <c r="J77" i="28"/>
  <c r="O77" i="28" s="1"/>
  <c r="F77" i="28"/>
  <c r="F78" i="28" s="1"/>
  <c r="N76" i="28"/>
  <c r="M76" i="28"/>
  <c r="L76" i="28"/>
  <c r="K76" i="28"/>
  <c r="J76" i="28"/>
  <c r="O76" i="28" s="1"/>
  <c r="E76" i="28"/>
  <c r="N75" i="28"/>
  <c r="M75" i="28"/>
  <c r="K75" i="28"/>
  <c r="J75" i="28"/>
  <c r="E75" i="28"/>
  <c r="J73" i="28"/>
  <c r="I73" i="28"/>
  <c r="H73" i="28"/>
  <c r="F73" i="28"/>
  <c r="E73" i="28"/>
  <c r="I68" i="28"/>
  <c r="H68" i="28"/>
  <c r="E68" i="28"/>
  <c r="D68" i="28"/>
  <c r="O67" i="28"/>
  <c r="N67" i="28"/>
  <c r="M67" i="28"/>
  <c r="O66" i="28"/>
  <c r="N66" i="28"/>
  <c r="M66" i="28"/>
  <c r="N65" i="28"/>
  <c r="M65" i="28"/>
  <c r="F65" i="28"/>
  <c r="F68" i="28" s="1"/>
  <c r="J24" i="28"/>
  <c r="G24" i="28"/>
  <c r="F24" i="28"/>
  <c r="J36" i="28"/>
  <c r="J35" i="28"/>
  <c r="J34" i="28"/>
  <c r="E27" i="28"/>
  <c r="G31" i="28"/>
  <c r="D31" i="28"/>
  <c r="G30" i="28"/>
  <c r="D30" i="28"/>
  <c r="D29" i="28"/>
  <c r="G26" i="28"/>
  <c r="G25" i="28"/>
  <c r="I37" i="28"/>
  <c r="H37" i="28"/>
  <c r="G37" i="28"/>
  <c r="D37" i="28"/>
  <c r="O36" i="28"/>
  <c r="N36" i="28"/>
  <c r="M36" i="28"/>
  <c r="L36" i="28"/>
  <c r="K36" i="28"/>
  <c r="F36" i="28"/>
  <c r="F37" i="28" s="1"/>
  <c r="O35" i="28"/>
  <c r="N35" i="28"/>
  <c r="M35" i="28"/>
  <c r="L35" i="28"/>
  <c r="K35" i="28"/>
  <c r="E35" i="28"/>
  <c r="N34" i="28"/>
  <c r="M34" i="28"/>
  <c r="K34" i="28"/>
  <c r="E34" i="28"/>
  <c r="I32" i="28"/>
  <c r="H32" i="28"/>
  <c r="G32" i="28"/>
  <c r="D32" i="28"/>
  <c r="N31" i="28"/>
  <c r="M31" i="28"/>
  <c r="L31" i="28"/>
  <c r="K31" i="28"/>
  <c r="O31" i="28"/>
  <c r="N30" i="28"/>
  <c r="M30" i="28"/>
  <c r="L30" i="28"/>
  <c r="K30" i="28"/>
  <c r="O30" i="28"/>
  <c r="E32" i="28"/>
  <c r="N29" i="28"/>
  <c r="M29" i="28"/>
  <c r="L29" i="28"/>
  <c r="K29" i="28"/>
  <c r="F32" i="28"/>
  <c r="I27" i="28"/>
  <c r="H27" i="28"/>
  <c r="G27" i="28"/>
  <c r="F27" i="28"/>
  <c r="D27" i="28"/>
  <c r="N26" i="28"/>
  <c r="M26" i="28"/>
  <c r="L26" i="28"/>
  <c r="K26" i="28"/>
  <c r="O26" i="28"/>
  <c r="N25" i="28"/>
  <c r="M25" i="28"/>
  <c r="L25" i="28"/>
  <c r="K25" i="28"/>
  <c r="O25" i="28"/>
  <c r="N24" i="28"/>
  <c r="M24" i="28"/>
  <c r="L24" i="28"/>
  <c r="K24" i="28"/>
  <c r="AG140" i="28"/>
  <c r="AG146" i="28"/>
  <c r="F45" i="28"/>
  <c r="F59" i="28"/>
  <c r="F58" i="28"/>
  <c r="F57" i="28"/>
  <c r="F53" i="28"/>
  <c r="F52" i="28"/>
  <c r="F51" i="28"/>
  <c r="E43" i="28"/>
  <c r="E46" i="28"/>
  <c r="E47" i="28"/>
  <c r="E48" i="28"/>
  <c r="E54" i="28"/>
  <c r="E60" i="28"/>
  <c r="J59" i="28"/>
  <c r="J58" i="28"/>
  <c r="J57" i="28"/>
  <c r="J53" i="28"/>
  <c r="J52" i="28"/>
  <c r="J51" i="28"/>
  <c r="J47" i="28"/>
  <c r="J46" i="28"/>
  <c r="F43" i="28"/>
  <c r="F48" i="28"/>
  <c r="F54" i="28"/>
  <c r="F60" i="28"/>
  <c r="J40" i="28"/>
  <c r="J45" i="28"/>
  <c r="X61" i="28"/>
  <c r="K40" i="28"/>
  <c r="J41" i="28"/>
  <c r="J42" i="28"/>
  <c r="Q21" i="28"/>
  <c r="K51" i="28"/>
  <c r="L51" i="28"/>
  <c r="M51" i="28"/>
  <c r="N51" i="28"/>
  <c r="O51" i="28"/>
  <c r="K52" i="28"/>
  <c r="L52" i="28"/>
  <c r="M52" i="28"/>
  <c r="N52" i="28"/>
  <c r="O52" i="28"/>
  <c r="K53" i="28"/>
  <c r="L53" i="28"/>
  <c r="M53" i="28"/>
  <c r="N53" i="28"/>
  <c r="O53" i="28"/>
  <c r="D54" i="28"/>
  <c r="G54" i="28"/>
  <c r="H54" i="28"/>
  <c r="M54" i="28" s="1"/>
  <c r="I54" i="28"/>
  <c r="N54" i="28" s="1"/>
  <c r="J54" i="28"/>
  <c r="O54" i="28" s="1"/>
  <c r="K57" i="28"/>
  <c r="L57" i="28"/>
  <c r="M57" i="28"/>
  <c r="N57" i="28"/>
  <c r="O57" i="28"/>
  <c r="K58" i="28"/>
  <c r="L58" i="28"/>
  <c r="M58" i="28"/>
  <c r="N58" i="28"/>
  <c r="O58" i="28"/>
  <c r="K59" i="28"/>
  <c r="L59" i="28"/>
  <c r="M59" i="28"/>
  <c r="N59" i="28"/>
  <c r="O59" i="28"/>
  <c r="D60" i="28"/>
  <c r="G60" i="28"/>
  <c r="H60" i="28"/>
  <c r="I60" i="28"/>
  <c r="J60" i="28"/>
  <c r="L60" i="28"/>
  <c r="M60" i="28"/>
  <c r="N60" i="28"/>
  <c r="O60" i="28"/>
  <c r="D65" i="25"/>
  <c r="S136" i="28"/>
  <c r="R136" i="28"/>
  <c r="T135" i="28"/>
  <c r="T134" i="28"/>
  <c r="T133" i="28"/>
  <c r="S130" i="28"/>
  <c r="R130" i="28"/>
  <c r="T129" i="28"/>
  <c r="T128" i="28"/>
  <c r="T127" i="28"/>
  <c r="X116" i="28"/>
  <c r="I48" i="28"/>
  <c r="H48" i="28"/>
  <c r="G48" i="28"/>
  <c r="K48" i="28" s="1"/>
  <c r="D48" i="28"/>
  <c r="N47" i="28"/>
  <c r="M47" i="28"/>
  <c r="L47" i="28"/>
  <c r="K47" i="28"/>
  <c r="O47" i="28"/>
  <c r="S13" i="28"/>
  <c r="R13" i="28"/>
  <c r="N46" i="28"/>
  <c r="M46" i="28"/>
  <c r="L46" i="28"/>
  <c r="K46" i="28"/>
  <c r="O46" i="28"/>
  <c r="T12" i="28"/>
  <c r="N45" i="28"/>
  <c r="M45" i="28"/>
  <c r="L45" i="28"/>
  <c r="K45" i="28"/>
  <c r="T11" i="28"/>
  <c r="I43" i="28"/>
  <c r="N43" i="28" s="1"/>
  <c r="H43" i="28"/>
  <c r="M43" i="28" s="1"/>
  <c r="G43" i="28"/>
  <c r="D43" i="28"/>
  <c r="N42" i="28"/>
  <c r="M42" i="28"/>
  <c r="L42" i="28"/>
  <c r="K42" i="28"/>
  <c r="O42" i="28"/>
  <c r="S8" i="28"/>
  <c r="R8" i="28"/>
  <c r="N41" i="28"/>
  <c r="M41" i="28"/>
  <c r="L41" i="28"/>
  <c r="K41" i="28"/>
  <c r="O41" i="28"/>
  <c r="T7" i="28"/>
  <c r="N40" i="28"/>
  <c r="M40" i="28"/>
  <c r="L40" i="28"/>
  <c r="T6" i="28"/>
  <c r="T5" i="28"/>
  <c r="J18" i="27"/>
  <c r="O19" i="27"/>
  <c r="J19" i="27"/>
  <c r="J17" i="27"/>
  <c r="J14" i="27"/>
  <c r="J13" i="27"/>
  <c r="J12" i="27"/>
  <c r="J9" i="27"/>
  <c r="J8" i="27"/>
  <c r="J7" i="27"/>
  <c r="AH162" i="27"/>
  <c r="AH155" i="27"/>
  <c r="O17" i="27"/>
  <c r="N17" i="27"/>
  <c r="M17" i="27"/>
  <c r="K17" i="27"/>
  <c r="D20" i="27"/>
  <c r="J20" i="27"/>
  <c r="I20" i="27"/>
  <c r="H20" i="27"/>
  <c r="G20" i="27"/>
  <c r="F20" i="27"/>
  <c r="T151" i="27"/>
  <c r="S151" i="27"/>
  <c r="U150" i="27"/>
  <c r="U149" i="27"/>
  <c r="U148" i="27"/>
  <c r="T145" i="27"/>
  <c r="S145" i="27"/>
  <c r="U144" i="27"/>
  <c r="U143" i="27"/>
  <c r="U142" i="27"/>
  <c r="Y131" i="27"/>
  <c r="Y76" i="27"/>
  <c r="N19" i="27"/>
  <c r="M19" i="27"/>
  <c r="L19" i="27"/>
  <c r="K19" i="27"/>
  <c r="E19" i="27"/>
  <c r="O18" i="27"/>
  <c r="N18" i="27"/>
  <c r="M18" i="27"/>
  <c r="L18" i="27"/>
  <c r="K18" i="27"/>
  <c r="E18" i="27"/>
  <c r="E17" i="27"/>
  <c r="J15" i="27"/>
  <c r="I15" i="27"/>
  <c r="H15" i="27"/>
  <c r="G15" i="27"/>
  <c r="D15" i="27"/>
  <c r="T13" i="27"/>
  <c r="S13" i="27"/>
  <c r="O14" i="27"/>
  <c r="N14" i="27"/>
  <c r="M14" i="27"/>
  <c r="L14" i="27"/>
  <c r="K14" i="27"/>
  <c r="E14" i="27"/>
  <c r="U12" i="27"/>
  <c r="O13" i="27"/>
  <c r="N13" i="27"/>
  <c r="M13" i="27"/>
  <c r="L13" i="27"/>
  <c r="K13" i="27"/>
  <c r="E13" i="27"/>
  <c r="E15" i="27" s="1"/>
  <c r="P14" i="27" s="1"/>
  <c r="U11" i="27"/>
  <c r="O12" i="27"/>
  <c r="N12" i="27"/>
  <c r="M12" i="27"/>
  <c r="L12" i="27"/>
  <c r="K12" i="27"/>
  <c r="F15" i="27"/>
  <c r="J10" i="27"/>
  <c r="I10" i="27"/>
  <c r="H10" i="27"/>
  <c r="G10" i="27"/>
  <c r="D10" i="27"/>
  <c r="T8" i="27"/>
  <c r="S8" i="27"/>
  <c r="O9" i="27"/>
  <c r="N9" i="27"/>
  <c r="M9" i="27"/>
  <c r="L9" i="27"/>
  <c r="K9" i="27"/>
  <c r="E9" i="27"/>
  <c r="U7" i="27"/>
  <c r="O8" i="27"/>
  <c r="N8" i="27"/>
  <c r="M8" i="27"/>
  <c r="L8" i="27"/>
  <c r="K8" i="27"/>
  <c r="E8" i="27"/>
  <c r="E10" i="27" s="1"/>
  <c r="P9" i="27" s="1"/>
  <c r="U6" i="27"/>
  <c r="O7" i="27"/>
  <c r="N7" i="27"/>
  <c r="M7" i="27"/>
  <c r="L7" i="27"/>
  <c r="K7" i="27"/>
  <c r="F10" i="27"/>
  <c r="U5" i="27"/>
  <c r="O19" i="26"/>
  <c r="N19" i="26"/>
  <c r="M19" i="26"/>
  <c r="L19" i="26"/>
  <c r="K19" i="26"/>
  <c r="O18" i="26"/>
  <c r="N18" i="26"/>
  <c r="M18" i="26"/>
  <c r="L18" i="26"/>
  <c r="K18" i="26"/>
  <c r="E19" i="26"/>
  <c r="E18" i="26"/>
  <c r="E17" i="26"/>
  <c r="F12" i="26"/>
  <c r="K12" i="26"/>
  <c r="L12" i="26"/>
  <c r="M12" i="26"/>
  <c r="N12" i="26"/>
  <c r="O12" i="26"/>
  <c r="E13" i="26"/>
  <c r="K13" i="26"/>
  <c r="L13" i="26"/>
  <c r="M13" i="26"/>
  <c r="N13" i="26"/>
  <c r="O13" i="26"/>
  <c r="E14" i="26"/>
  <c r="K14" i="26"/>
  <c r="L14" i="26"/>
  <c r="M14" i="26"/>
  <c r="N14" i="26"/>
  <c r="O14" i="26"/>
  <c r="U151" i="26"/>
  <c r="T151" i="26"/>
  <c r="V150" i="26"/>
  <c r="V149" i="26"/>
  <c r="V148" i="26"/>
  <c r="U145" i="26"/>
  <c r="T145" i="26"/>
  <c r="V144" i="26"/>
  <c r="V143" i="26"/>
  <c r="V142" i="26"/>
  <c r="Z131" i="26"/>
  <c r="Z76" i="26"/>
  <c r="J15" i="26"/>
  <c r="I15" i="26"/>
  <c r="H15" i="26"/>
  <c r="G15" i="26"/>
  <c r="D15" i="26"/>
  <c r="U14" i="26"/>
  <c r="T14" i="26"/>
  <c r="V13" i="26"/>
  <c r="E15" i="26"/>
  <c r="Q14" i="26" s="1"/>
  <c r="V12" i="26"/>
  <c r="F15" i="26"/>
  <c r="J10" i="26"/>
  <c r="I10" i="26"/>
  <c r="H10" i="26"/>
  <c r="G10" i="26"/>
  <c r="D10" i="26"/>
  <c r="U9" i="26"/>
  <c r="T9" i="26"/>
  <c r="O9" i="26"/>
  <c r="N9" i="26"/>
  <c r="M9" i="26"/>
  <c r="L9" i="26"/>
  <c r="K9" i="26"/>
  <c r="E9" i="26"/>
  <c r="V8" i="26"/>
  <c r="O8" i="26"/>
  <c r="N8" i="26"/>
  <c r="M8" i="26"/>
  <c r="L8" i="26"/>
  <c r="K8" i="26"/>
  <c r="E8" i="26"/>
  <c r="E10" i="26" s="1"/>
  <c r="Q9" i="26" s="1"/>
  <c r="V7" i="26"/>
  <c r="O7" i="26"/>
  <c r="N7" i="26"/>
  <c r="M7" i="26"/>
  <c r="L7" i="26"/>
  <c r="K7" i="26"/>
  <c r="F7" i="26"/>
  <c r="F10" i="26" s="1"/>
  <c r="V5" i="26"/>
  <c r="E14" i="23"/>
  <c r="E13" i="23"/>
  <c r="E8" i="23"/>
  <c r="E7" i="23"/>
  <c r="U148" i="23"/>
  <c r="T148" i="23"/>
  <c r="V147" i="23"/>
  <c r="V146" i="23"/>
  <c r="V145" i="23"/>
  <c r="U142" i="23"/>
  <c r="T142" i="23"/>
  <c r="V141" i="23"/>
  <c r="V140" i="23"/>
  <c r="V139" i="23"/>
  <c r="Z128" i="23"/>
  <c r="Z73" i="23"/>
  <c r="I15" i="23"/>
  <c r="H15" i="23"/>
  <c r="G15" i="23"/>
  <c r="D15" i="23"/>
  <c r="U14" i="23"/>
  <c r="T14" i="23"/>
  <c r="N14" i="23"/>
  <c r="M14" i="23"/>
  <c r="L14" i="23"/>
  <c r="K14" i="23"/>
  <c r="O14" i="23"/>
  <c r="V13" i="23"/>
  <c r="N13" i="23"/>
  <c r="M13" i="23"/>
  <c r="L13" i="23"/>
  <c r="K13" i="23"/>
  <c r="O13" i="23"/>
  <c r="V12" i="23"/>
  <c r="N12" i="23"/>
  <c r="M12" i="23"/>
  <c r="L12" i="23"/>
  <c r="K12" i="23"/>
  <c r="V11" i="23"/>
  <c r="I9" i="23"/>
  <c r="H9" i="23"/>
  <c r="G9" i="23"/>
  <c r="D9" i="23"/>
  <c r="U8" i="23"/>
  <c r="T8" i="23"/>
  <c r="N8" i="23"/>
  <c r="M8" i="23"/>
  <c r="L8" i="23"/>
  <c r="K8" i="23"/>
  <c r="O8" i="23"/>
  <c r="V7" i="23"/>
  <c r="N7" i="23"/>
  <c r="M7" i="23"/>
  <c r="L7" i="23"/>
  <c r="K7" i="23"/>
  <c r="O7" i="23"/>
  <c r="V6" i="23"/>
  <c r="N6" i="23"/>
  <c r="M6" i="23"/>
  <c r="L6" i="23"/>
  <c r="K6" i="23"/>
  <c r="V5" i="23"/>
  <c r="U148" i="22"/>
  <c r="T148" i="22"/>
  <c r="V147" i="22"/>
  <c r="V146" i="22"/>
  <c r="V145" i="22"/>
  <c r="U142" i="22"/>
  <c r="T142" i="22"/>
  <c r="V141" i="22"/>
  <c r="V140" i="22"/>
  <c r="V139" i="22"/>
  <c r="Z128" i="22"/>
  <c r="Z73" i="22"/>
  <c r="I15" i="22"/>
  <c r="H15" i="22"/>
  <c r="G15" i="22"/>
  <c r="E15" i="22"/>
  <c r="D15" i="22"/>
  <c r="U14" i="22"/>
  <c r="T14" i="22"/>
  <c r="Q14" i="22"/>
  <c r="N14" i="22"/>
  <c r="M14" i="22"/>
  <c r="L14" i="22"/>
  <c r="K14" i="22"/>
  <c r="F14" i="22"/>
  <c r="J14" i="22" s="1"/>
  <c r="O14" i="22" s="1"/>
  <c r="V13" i="22"/>
  <c r="N13" i="22"/>
  <c r="M13" i="22"/>
  <c r="L13" i="22"/>
  <c r="K13" i="22"/>
  <c r="F13" i="22"/>
  <c r="J13" i="22" s="1"/>
  <c r="O13" i="22" s="1"/>
  <c r="V12" i="22"/>
  <c r="N12" i="22"/>
  <c r="M12" i="22"/>
  <c r="L12" i="22"/>
  <c r="K12" i="22"/>
  <c r="F12" i="22"/>
  <c r="V11" i="22"/>
  <c r="I9" i="22"/>
  <c r="H9" i="22"/>
  <c r="G9" i="22"/>
  <c r="E9" i="22"/>
  <c r="D9" i="22"/>
  <c r="U8" i="22"/>
  <c r="T8" i="22"/>
  <c r="Q8" i="22"/>
  <c r="N8" i="22"/>
  <c r="M8" i="22"/>
  <c r="L8" i="22"/>
  <c r="K8" i="22"/>
  <c r="F8" i="22"/>
  <c r="J8" i="22" s="1"/>
  <c r="O8" i="22" s="1"/>
  <c r="V7" i="22"/>
  <c r="N7" i="22"/>
  <c r="M7" i="22"/>
  <c r="L7" i="22"/>
  <c r="K7" i="22"/>
  <c r="F7" i="22"/>
  <c r="J7" i="22" s="1"/>
  <c r="O7" i="22" s="1"/>
  <c r="V6" i="22"/>
  <c r="N6" i="22"/>
  <c r="M6" i="22"/>
  <c r="L6" i="22"/>
  <c r="K6" i="22"/>
  <c r="F6" i="22"/>
  <c r="V5" i="22"/>
  <c r="V11" i="21"/>
  <c r="V12" i="21"/>
  <c r="V13" i="21"/>
  <c r="T14" i="21"/>
  <c r="U14" i="21"/>
  <c r="V14" i="21"/>
  <c r="V5" i="21"/>
  <c r="V6" i="21"/>
  <c r="V7" i="21"/>
  <c r="T8" i="21"/>
  <c r="U8" i="21"/>
  <c r="V8" i="21"/>
  <c r="V139" i="21"/>
  <c r="V140" i="21"/>
  <c r="V141" i="21"/>
  <c r="T142" i="21"/>
  <c r="U142" i="21"/>
  <c r="V142" i="21"/>
  <c r="V145" i="21"/>
  <c r="V146" i="21"/>
  <c r="V147" i="21"/>
  <c r="T148" i="21"/>
  <c r="U148" i="21"/>
  <c r="V148" i="21"/>
  <c r="Z128" i="21"/>
  <c r="Z73" i="21"/>
  <c r="F6" i="21"/>
  <c r="J6" i="21"/>
  <c r="K6" i="21"/>
  <c r="L6" i="21"/>
  <c r="M6" i="21"/>
  <c r="N6" i="21"/>
  <c r="O6" i="21"/>
  <c r="F7" i="21"/>
  <c r="J7" i="21"/>
  <c r="K7" i="21"/>
  <c r="L7" i="21"/>
  <c r="M7" i="21"/>
  <c r="N7" i="21"/>
  <c r="O7" i="21"/>
  <c r="F8" i="21"/>
  <c r="J8" i="21"/>
  <c r="K8" i="21"/>
  <c r="L8" i="21"/>
  <c r="M8" i="21"/>
  <c r="N8" i="21"/>
  <c r="O8" i="21"/>
  <c r="D9" i="21"/>
  <c r="E9" i="21"/>
  <c r="Q8" i="21" s="1"/>
  <c r="F9" i="21"/>
  <c r="G9" i="21"/>
  <c r="H9" i="21"/>
  <c r="I9" i="21"/>
  <c r="J9" i="21"/>
  <c r="K9" i="21"/>
  <c r="L9" i="21"/>
  <c r="M9" i="21"/>
  <c r="N9" i="21"/>
  <c r="O9" i="21"/>
  <c r="F12" i="21"/>
  <c r="J12" i="21"/>
  <c r="K12" i="21"/>
  <c r="L12" i="21"/>
  <c r="M12" i="21"/>
  <c r="N12" i="21"/>
  <c r="O12" i="21"/>
  <c r="F13" i="21"/>
  <c r="J13" i="21"/>
  <c r="K13" i="21"/>
  <c r="L13" i="21"/>
  <c r="M13" i="21"/>
  <c r="N13" i="21"/>
  <c r="O13" i="21"/>
  <c r="F14" i="21"/>
  <c r="J14" i="21"/>
  <c r="K14" i="21"/>
  <c r="L14" i="21"/>
  <c r="M14" i="21"/>
  <c r="N14" i="21"/>
  <c r="O14" i="21"/>
  <c r="D15" i="21"/>
  <c r="E15" i="21"/>
  <c r="Q14" i="21" s="1"/>
  <c r="F15" i="21"/>
  <c r="G15" i="21"/>
  <c r="H15" i="21"/>
  <c r="I15" i="21"/>
  <c r="J15" i="21"/>
  <c r="K15" i="21"/>
  <c r="L15" i="21"/>
  <c r="M15" i="21"/>
  <c r="N15" i="21"/>
  <c r="O15" i="21"/>
  <c r="R15" i="18"/>
  <c r="Q15" i="18"/>
  <c r="H15" i="18"/>
  <c r="F15" i="18"/>
  <c r="E15" i="18"/>
  <c r="K15" i="18" s="1"/>
  <c r="D15" i="18"/>
  <c r="S14" i="18"/>
  <c r="K14" i="18"/>
  <c r="J14" i="18"/>
  <c r="I14" i="18"/>
  <c r="G14" i="18"/>
  <c r="L14" i="18" s="1"/>
  <c r="S13" i="18"/>
  <c r="K13" i="18"/>
  <c r="J13" i="18"/>
  <c r="I13" i="18"/>
  <c r="G13" i="18"/>
  <c r="L13" i="18" s="1"/>
  <c r="S12" i="18"/>
  <c r="K12" i="18"/>
  <c r="J12" i="18"/>
  <c r="I12" i="18"/>
  <c r="G12" i="18"/>
  <c r="R9" i="18"/>
  <c r="Q9" i="18"/>
  <c r="H9" i="18"/>
  <c r="F9" i="18"/>
  <c r="E9" i="18"/>
  <c r="K9" i="18" s="1"/>
  <c r="D9" i="18"/>
  <c r="S8" i="18"/>
  <c r="K8" i="18"/>
  <c r="J8" i="18"/>
  <c r="I8" i="18"/>
  <c r="G8" i="18"/>
  <c r="L8" i="18" s="1"/>
  <c r="S7" i="18"/>
  <c r="K7" i="18"/>
  <c r="J7" i="18"/>
  <c r="I7" i="18"/>
  <c r="G7" i="18"/>
  <c r="L7" i="18" s="1"/>
  <c r="S6" i="18"/>
  <c r="K6" i="18"/>
  <c r="J6" i="18"/>
  <c r="I6" i="18"/>
  <c r="G6" i="18"/>
  <c r="Q14" i="14"/>
  <c r="Q8" i="14"/>
  <c r="J9" i="14"/>
  <c r="K9" i="14"/>
  <c r="K15" i="14"/>
  <c r="G9" i="14"/>
  <c r="H9" i="14"/>
  <c r="I9" i="14"/>
  <c r="F14" i="14"/>
  <c r="E15" i="14"/>
  <c r="E9" i="14"/>
  <c r="J14" i="14"/>
  <c r="F13" i="14"/>
  <c r="J13" i="14" s="1"/>
  <c r="F12" i="14"/>
  <c r="F8" i="14"/>
  <c r="J8" i="14" s="1"/>
  <c r="F7" i="14"/>
  <c r="J7" i="14" s="1"/>
  <c r="F6" i="14"/>
  <c r="Z128" i="14"/>
  <c r="Z73" i="14"/>
  <c r="N6" i="14"/>
  <c r="N14" i="14"/>
  <c r="N13" i="14"/>
  <c r="N12" i="14"/>
  <c r="N8" i="14"/>
  <c r="N7" i="14"/>
  <c r="U148" i="14"/>
  <c r="T148" i="14"/>
  <c r="I15" i="14"/>
  <c r="H15" i="14"/>
  <c r="G15" i="14"/>
  <c r="D15" i="14"/>
  <c r="V147" i="14"/>
  <c r="M14" i="14"/>
  <c r="L14" i="14"/>
  <c r="K14" i="14"/>
  <c r="O14" i="14"/>
  <c r="V146" i="14"/>
  <c r="M13" i="14"/>
  <c r="L13" i="14"/>
  <c r="K13" i="14"/>
  <c r="O13" i="14"/>
  <c r="V145" i="14"/>
  <c r="M12" i="14"/>
  <c r="L12" i="14"/>
  <c r="K12" i="14"/>
  <c r="U142" i="14"/>
  <c r="T142" i="14"/>
  <c r="D9" i="14"/>
  <c r="V141" i="14"/>
  <c r="M8" i="14"/>
  <c r="L8" i="14"/>
  <c r="K8" i="14"/>
  <c r="O8" i="14"/>
  <c r="V140" i="14"/>
  <c r="M7" i="14"/>
  <c r="L7" i="14"/>
  <c r="K7" i="14"/>
  <c r="O7" i="14"/>
  <c r="V139" i="14"/>
  <c r="M6" i="14"/>
  <c r="L6" i="14"/>
  <c r="K6" i="14"/>
  <c r="R15" i="12"/>
  <c r="Q15" i="12"/>
  <c r="G15" i="12"/>
  <c r="F15" i="12"/>
  <c r="E15" i="12"/>
  <c r="D15" i="12"/>
  <c r="S14" i="12"/>
  <c r="K14" i="12"/>
  <c r="J14" i="12"/>
  <c r="I14" i="12"/>
  <c r="H14" i="12"/>
  <c r="L14" i="12" s="1"/>
  <c r="S13" i="12"/>
  <c r="K13" i="12"/>
  <c r="J13" i="12"/>
  <c r="I13" i="12"/>
  <c r="H13" i="12"/>
  <c r="L13" i="12" s="1"/>
  <c r="S12" i="12"/>
  <c r="K12" i="12"/>
  <c r="J12" i="12"/>
  <c r="I12" i="12"/>
  <c r="H12" i="12"/>
  <c r="R9" i="12"/>
  <c r="Q9" i="12"/>
  <c r="G9" i="12"/>
  <c r="F9" i="12"/>
  <c r="E9" i="12"/>
  <c r="D9" i="12"/>
  <c r="S8" i="12"/>
  <c r="K8" i="12"/>
  <c r="J8" i="12"/>
  <c r="I8" i="12"/>
  <c r="H8" i="12"/>
  <c r="L8" i="12" s="1"/>
  <c r="S7" i="12"/>
  <c r="K7" i="12"/>
  <c r="J7" i="12"/>
  <c r="I7" i="12"/>
  <c r="H7" i="12"/>
  <c r="L7" i="12" s="1"/>
  <c r="S6" i="12"/>
  <c r="K6" i="12"/>
  <c r="J6" i="12"/>
  <c r="I6" i="12"/>
  <c r="H6" i="12"/>
  <c r="I6" i="11"/>
  <c r="H6" i="11"/>
  <c r="R15" i="11"/>
  <c r="Q15" i="11"/>
  <c r="D15" i="11"/>
  <c r="G15" i="11"/>
  <c r="F15" i="11"/>
  <c r="K15" i="11" s="1"/>
  <c r="E15" i="11"/>
  <c r="S14" i="11"/>
  <c r="K14" i="11"/>
  <c r="J14" i="11"/>
  <c r="I14" i="11"/>
  <c r="H14" i="11"/>
  <c r="L14" i="11" s="1"/>
  <c r="S13" i="11"/>
  <c r="K13" i="11"/>
  <c r="J13" i="11"/>
  <c r="I13" i="11"/>
  <c r="H13" i="11"/>
  <c r="L13" i="11" s="1"/>
  <c r="S12" i="11"/>
  <c r="K12" i="11"/>
  <c r="J12" i="11"/>
  <c r="I12" i="11"/>
  <c r="H12" i="11"/>
  <c r="R9" i="11"/>
  <c r="Q9" i="11"/>
  <c r="D9" i="11"/>
  <c r="G9" i="11"/>
  <c r="F9" i="11"/>
  <c r="K9" i="11" s="1"/>
  <c r="E9" i="11"/>
  <c r="S8" i="11"/>
  <c r="K8" i="11"/>
  <c r="J8" i="11"/>
  <c r="I8" i="11"/>
  <c r="H8" i="11"/>
  <c r="L8" i="11" s="1"/>
  <c r="S7" i="11"/>
  <c r="K7" i="11"/>
  <c r="J7" i="11"/>
  <c r="I7" i="11"/>
  <c r="H7" i="11"/>
  <c r="L7" i="11" s="1"/>
  <c r="S6" i="11"/>
  <c r="K6" i="11"/>
  <c r="J6" i="11"/>
  <c r="H15" i="9"/>
  <c r="G15" i="9"/>
  <c r="F15" i="9"/>
  <c r="E15" i="9"/>
  <c r="D15" i="9"/>
  <c r="R15" i="9"/>
  <c r="Q15" i="9"/>
  <c r="S14" i="9"/>
  <c r="S13" i="9"/>
  <c r="S12" i="9"/>
  <c r="S8" i="9"/>
  <c r="S7" i="9"/>
  <c r="Q9" i="9"/>
  <c r="R9" i="9"/>
  <c r="S9" i="9" s="1"/>
  <c r="S6" i="9"/>
  <c r="K14" i="9"/>
  <c r="J14" i="9"/>
  <c r="I14" i="9"/>
  <c r="G14" i="9"/>
  <c r="L14" i="9" s="1"/>
  <c r="G12" i="9"/>
  <c r="G6" i="9"/>
  <c r="F9" i="9"/>
  <c r="E9" i="9"/>
  <c r="D9" i="9"/>
  <c r="H6" i="7"/>
  <c r="F6" i="7"/>
  <c r="E6" i="7"/>
  <c r="I5" i="7"/>
  <c r="I4" i="7"/>
  <c r="G7" i="6"/>
  <c r="N7" i="6"/>
  <c r="I7" i="6"/>
  <c r="H7" i="6"/>
  <c r="F7" i="6"/>
  <c r="E7" i="6"/>
  <c r="M7" i="6"/>
  <c r="L7" i="6"/>
  <c r="G6" i="6"/>
  <c r="M6" i="6"/>
  <c r="N6" i="6"/>
  <c r="N4" i="6"/>
  <c r="I4" i="6"/>
  <c r="I5" i="6"/>
  <c r="N5" i="6" s="1"/>
  <c r="L12" i="1"/>
  <c r="D14" i="1"/>
  <c r="L7" i="1"/>
  <c r="K7" i="1"/>
  <c r="J7" i="1"/>
  <c r="I7" i="1"/>
  <c r="H7" i="1"/>
  <c r="H8" i="1"/>
  <c r="I8" i="1"/>
  <c r="J8" i="1"/>
  <c r="K8" i="1"/>
  <c r="L8" i="1"/>
  <c r="H9" i="1"/>
  <c r="I9" i="1"/>
  <c r="J9" i="1"/>
  <c r="K9" i="1"/>
  <c r="L9" i="1"/>
  <c r="G18" i="2"/>
  <c r="F18" i="2"/>
  <c r="E18" i="2"/>
  <c r="D18" i="2"/>
  <c r="H17" i="2"/>
  <c r="H16" i="2"/>
  <c r="G13" i="2"/>
  <c r="F13" i="2"/>
  <c r="E13" i="2"/>
  <c r="D13" i="2"/>
  <c r="H12" i="2"/>
  <c r="H11" i="2"/>
  <c r="H10" i="2"/>
  <c r="H9" i="2"/>
  <c r="H8" i="2"/>
  <c r="H7" i="2"/>
  <c r="H6" i="2"/>
  <c r="H11" i="1"/>
  <c r="I11" i="1" s="1"/>
  <c r="G14" i="1"/>
  <c r="H18" i="1"/>
  <c r="H17" i="1"/>
  <c r="H19" i="1" s="1"/>
  <c r="G19" i="1"/>
  <c r="F19" i="1"/>
  <c r="E19" i="1"/>
  <c r="D19" i="1"/>
  <c r="E14" i="1"/>
  <c r="H10" i="1"/>
  <c r="I10" i="1" s="1"/>
  <c r="F14" i="1"/>
  <c r="H13" i="1"/>
  <c r="I13" i="1" s="1"/>
  <c r="H12" i="1"/>
  <c r="I12" i="1" s="1"/>
  <c r="H6" i="1"/>
  <c r="H14" i="1" s="1"/>
  <c r="J14" i="1" s="1"/>
  <c r="L18" i="1"/>
  <c r="K18" i="1"/>
  <c r="J18" i="1"/>
  <c r="I18" i="1"/>
  <c r="L17" i="1"/>
  <c r="K17" i="1"/>
  <c r="J17" i="1"/>
  <c r="I17" i="1"/>
  <c r="S8" i="33" l="1"/>
  <c r="S13" i="33"/>
  <c r="S87" i="33"/>
  <c r="S93" i="33"/>
  <c r="T8" i="29"/>
  <c r="T13" i="29"/>
  <c r="G68" i="29"/>
  <c r="L65" i="29"/>
  <c r="K65" i="29"/>
  <c r="H68" i="29"/>
  <c r="M68" i="29" s="1"/>
  <c r="M65" i="29"/>
  <c r="L66" i="29"/>
  <c r="K66" i="29"/>
  <c r="O66" i="29"/>
  <c r="L67" i="29"/>
  <c r="K67" i="29"/>
  <c r="O67" i="29"/>
  <c r="N68" i="29"/>
  <c r="G73" i="29"/>
  <c r="L70" i="29"/>
  <c r="K70" i="29"/>
  <c r="H73" i="29"/>
  <c r="M73" i="29" s="1"/>
  <c r="M70" i="29"/>
  <c r="L71" i="29"/>
  <c r="K71" i="29"/>
  <c r="L72" i="29"/>
  <c r="K72" i="29"/>
  <c r="N73" i="29"/>
  <c r="O73" i="29"/>
  <c r="E78" i="29"/>
  <c r="L75" i="29"/>
  <c r="J78" i="29"/>
  <c r="O78" i="29" s="1"/>
  <c r="O75" i="29"/>
  <c r="L78" i="29"/>
  <c r="K78" i="29"/>
  <c r="M78" i="29"/>
  <c r="N78" i="29"/>
  <c r="T130" i="29"/>
  <c r="T136" i="29"/>
  <c r="G68" i="28"/>
  <c r="L65" i="28"/>
  <c r="K65" i="28"/>
  <c r="L66" i="28"/>
  <c r="K66" i="28"/>
  <c r="L67" i="28"/>
  <c r="K67" i="28"/>
  <c r="M68" i="28"/>
  <c r="N68" i="28"/>
  <c r="D73" i="28"/>
  <c r="O70" i="28"/>
  <c r="N70" i="28"/>
  <c r="M70" i="28"/>
  <c r="L70" i="28"/>
  <c r="K70" i="28"/>
  <c r="O71" i="28"/>
  <c r="N71" i="28"/>
  <c r="M71" i="28"/>
  <c r="G73" i="28"/>
  <c r="L71" i="28"/>
  <c r="K71" i="28"/>
  <c r="O72" i="28"/>
  <c r="N72" i="28"/>
  <c r="M72" i="28"/>
  <c r="L72" i="28"/>
  <c r="K72" i="28"/>
  <c r="M73" i="28"/>
  <c r="N73" i="28"/>
  <c r="O73" i="28"/>
  <c r="E78" i="28"/>
  <c r="L75" i="28"/>
  <c r="J78" i="28"/>
  <c r="O78" i="28" s="1"/>
  <c r="O75" i="28"/>
  <c r="L78" i="28"/>
  <c r="K78" i="28"/>
  <c r="M78" i="28"/>
  <c r="N78" i="28"/>
  <c r="J27" i="28"/>
  <c r="O27" i="28" s="1"/>
  <c r="O24" i="28"/>
  <c r="L27" i="28"/>
  <c r="K27" i="28"/>
  <c r="M27" i="28"/>
  <c r="N27" i="28"/>
  <c r="J32" i="28"/>
  <c r="O32" i="28" s="1"/>
  <c r="O29" i="28"/>
  <c r="L32" i="28"/>
  <c r="K32" i="28"/>
  <c r="M32" i="28"/>
  <c r="N32" i="28"/>
  <c r="E37" i="28"/>
  <c r="L34" i="28"/>
  <c r="J37" i="28"/>
  <c r="O37" i="28" s="1"/>
  <c r="O34" i="28"/>
  <c r="L37" i="28"/>
  <c r="K37" i="28"/>
  <c r="M37" i="28"/>
  <c r="N37" i="28"/>
  <c r="L43" i="28"/>
  <c r="K43" i="28"/>
  <c r="K60" i="28"/>
  <c r="L54" i="28"/>
  <c r="K54" i="28"/>
  <c r="J43" i="28"/>
  <c r="O43" i="28" s="1"/>
  <c r="O40" i="28"/>
  <c r="T8" i="28"/>
  <c r="J48" i="28"/>
  <c r="O48" i="28" s="1"/>
  <c r="O45" i="28"/>
  <c r="T13" i="28"/>
  <c r="L48" i="28"/>
  <c r="M48" i="28"/>
  <c r="N48" i="28"/>
  <c r="T130" i="28"/>
  <c r="T136" i="28"/>
  <c r="L17" i="27"/>
  <c r="E20" i="27"/>
  <c r="L20" i="27"/>
  <c r="K20" i="27"/>
  <c r="M20" i="27"/>
  <c r="N20" i="27"/>
  <c r="O20" i="27"/>
  <c r="U8" i="27"/>
  <c r="L10" i="27"/>
  <c r="K10" i="27"/>
  <c r="M10" i="27"/>
  <c r="N10" i="27"/>
  <c r="O10" i="27"/>
  <c r="U13" i="27"/>
  <c r="L15" i="27"/>
  <c r="K15" i="27"/>
  <c r="M15" i="27"/>
  <c r="N15" i="27"/>
  <c r="O15" i="27"/>
  <c r="U145" i="27"/>
  <c r="U151" i="27"/>
  <c r="V9" i="26"/>
  <c r="L10" i="26"/>
  <c r="K10" i="26"/>
  <c r="M10" i="26"/>
  <c r="N10" i="26"/>
  <c r="O10" i="26"/>
  <c r="V14" i="26"/>
  <c r="L15" i="26"/>
  <c r="K15" i="26"/>
  <c r="M15" i="26"/>
  <c r="N15" i="26"/>
  <c r="O15" i="26"/>
  <c r="V145" i="26"/>
  <c r="V151" i="26"/>
  <c r="V8" i="23"/>
  <c r="V14" i="23"/>
  <c r="L15" i="23"/>
  <c r="M15" i="23"/>
  <c r="N15" i="23"/>
  <c r="V142" i="23"/>
  <c r="V148" i="23"/>
  <c r="F9" i="22"/>
  <c r="J6" i="22"/>
  <c r="V8" i="22"/>
  <c r="L9" i="22"/>
  <c r="K9" i="22"/>
  <c r="M9" i="22"/>
  <c r="N9" i="22"/>
  <c r="F15" i="22"/>
  <c r="J12" i="22"/>
  <c r="V14" i="22"/>
  <c r="L15" i="22"/>
  <c r="K15" i="22"/>
  <c r="M15" i="22"/>
  <c r="N15" i="22"/>
  <c r="V142" i="22"/>
  <c r="V148" i="22"/>
  <c r="G9" i="18"/>
  <c r="L9" i="18" s="1"/>
  <c r="L6" i="18"/>
  <c r="J9" i="18"/>
  <c r="I9" i="18"/>
  <c r="S9" i="18"/>
  <c r="G15" i="18"/>
  <c r="L15" i="18" s="1"/>
  <c r="L12" i="18"/>
  <c r="J15" i="18"/>
  <c r="I15" i="18"/>
  <c r="S15" i="18"/>
  <c r="J12" i="14"/>
  <c r="F15" i="14"/>
  <c r="J6" i="14"/>
  <c r="F9" i="14"/>
  <c r="N15" i="14"/>
  <c r="O9" i="14"/>
  <c r="O6" i="14"/>
  <c r="V142" i="14"/>
  <c r="J15" i="14"/>
  <c r="O15" i="14" s="1"/>
  <c r="O12" i="14"/>
  <c r="L15" i="14"/>
  <c r="M15" i="14"/>
  <c r="V148" i="14"/>
  <c r="H9" i="12"/>
  <c r="L9" i="12" s="1"/>
  <c r="L6" i="12"/>
  <c r="J9" i="12"/>
  <c r="I9" i="12"/>
  <c r="K9" i="12"/>
  <c r="S9" i="12"/>
  <c r="H15" i="12"/>
  <c r="L15" i="12" s="1"/>
  <c r="L12" i="12"/>
  <c r="J15" i="12"/>
  <c r="I15" i="12"/>
  <c r="K15" i="12"/>
  <c r="S15" i="12"/>
  <c r="H9" i="11"/>
  <c r="L9" i="11" s="1"/>
  <c r="L6" i="11"/>
  <c r="J9" i="11"/>
  <c r="I9" i="11"/>
  <c r="S9" i="11"/>
  <c r="H15" i="11"/>
  <c r="L15" i="11" s="1"/>
  <c r="L12" i="11"/>
  <c r="J15" i="11"/>
  <c r="I15" i="11"/>
  <c r="S15" i="11"/>
  <c r="S15" i="9"/>
  <c r="L6" i="9"/>
  <c r="K6" i="9"/>
  <c r="J6" i="9"/>
  <c r="I6" i="9"/>
  <c r="L12" i="9"/>
  <c r="K12" i="9"/>
  <c r="J12" i="9"/>
  <c r="I12" i="9"/>
  <c r="I6" i="7"/>
  <c r="N4" i="7"/>
  <c r="M4" i="7"/>
  <c r="L4" i="7"/>
  <c r="K4" i="7"/>
  <c r="J4" i="7"/>
  <c r="N5" i="7"/>
  <c r="M5" i="7"/>
  <c r="L5" i="7"/>
  <c r="K5" i="7"/>
  <c r="J5" i="7"/>
  <c r="G6" i="7"/>
  <c r="M6" i="7" s="1"/>
  <c r="K6" i="7"/>
  <c r="J6" i="7"/>
  <c r="L6" i="7"/>
  <c r="N6" i="7"/>
  <c r="K7" i="6"/>
  <c r="J7" i="6"/>
  <c r="M4" i="6"/>
  <c r="L4" i="6"/>
  <c r="K4" i="6"/>
  <c r="J4" i="6"/>
  <c r="M5" i="6"/>
  <c r="L5" i="6"/>
  <c r="K5" i="6"/>
  <c r="J5" i="6"/>
  <c r="L6" i="6"/>
  <c r="K6" i="6"/>
  <c r="J6" i="6"/>
  <c r="I14" i="1"/>
  <c r="H13" i="2"/>
  <c r="L6" i="2"/>
  <c r="K6" i="2"/>
  <c r="J6" i="2"/>
  <c r="I6" i="2"/>
  <c r="L7" i="2"/>
  <c r="K7" i="2"/>
  <c r="J7" i="2"/>
  <c r="I7" i="2"/>
  <c r="L8" i="2"/>
  <c r="K8" i="2"/>
  <c r="J8" i="2"/>
  <c r="I8" i="2"/>
  <c r="L9" i="2"/>
  <c r="K9" i="2"/>
  <c r="J9" i="2"/>
  <c r="I9" i="2"/>
  <c r="L10" i="2"/>
  <c r="K10" i="2"/>
  <c r="J10" i="2"/>
  <c r="I10" i="2"/>
  <c r="L11" i="2"/>
  <c r="K11" i="2"/>
  <c r="J11" i="2"/>
  <c r="I11" i="2"/>
  <c r="L12" i="2"/>
  <c r="K12" i="2"/>
  <c r="J12" i="2"/>
  <c r="I12" i="2"/>
  <c r="J13" i="2"/>
  <c r="I13" i="2"/>
  <c r="K13" i="2"/>
  <c r="L13" i="2"/>
  <c r="H18" i="2"/>
  <c r="L16" i="2"/>
  <c r="K16" i="2"/>
  <c r="J16" i="2"/>
  <c r="I16" i="2"/>
  <c r="L17" i="2"/>
  <c r="K17" i="2"/>
  <c r="J17" i="2"/>
  <c r="I17" i="2"/>
  <c r="J18" i="2"/>
  <c r="I18" i="2"/>
  <c r="K18" i="2"/>
  <c r="L18" i="2"/>
  <c r="I6" i="1"/>
  <c r="L6" i="1"/>
  <c r="K6" i="1"/>
  <c r="J6" i="1"/>
  <c r="K12" i="1"/>
  <c r="J12" i="1"/>
  <c r="L13" i="1"/>
  <c r="K13" i="1"/>
  <c r="J13" i="1"/>
  <c r="L10" i="1"/>
  <c r="K10" i="1"/>
  <c r="J10" i="1"/>
  <c r="L11" i="1"/>
  <c r="K11" i="1"/>
  <c r="J11" i="1"/>
  <c r="L73" i="29" l="1"/>
  <c r="K73" i="29"/>
  <c r="J68" i="29"/>
  <c r="O68" i="29" s="1"/>
  <c r="O65" i="29"/>
  <c r="L68" i="29"/>
  <c r="K68" i="29"/>
  <c r="L73" i="28"/>
  <c r="K73" i="28"/>
  <c r="J68" i="28"/>
  <c r="O68" i="28" s="1"/>
  <c r="O65" i="28"/>
  <c r="L68" i="28"/>
  <c r="K68" i="28"/>
  <c r="J15" i="22"/>
  <c r="O15" i="22" s="1"/>
  <c r="O12" i="22"/>
  <c r="J9" i="22"/>
  <c r="O9" i="22" s="1"/>
  <c r="O6" i="22"/>
  <c r="N9" i="14"/>
  <c r="M9" i="14"/>
  <c r="L9" i="14"/>
  <c r="L14" i="1"/>
  <c r="K14" i="1"/>
  <c r="J19" i="1"/>
  <c r="I19" i="1"/>
  <c r="L19" i="1" l="1"/>
  <c r="K19" i="1"/>
  <c r="I8" i="9"/>
  <c r="J8" i="9"/>
  <c r="G8" i="9"/>
  <c r="L8" i="9" s="1"/>
  <c r="K8" i="9"/>
  <c r="H9" i="9"/>
  <c r="J9" i="9"/>
  <c r="I7" i="9"/>
  <c r="J7" i="9"/>
  <c r="G7" i="9"/>
  <c r="K7" i="9"/>
  <c r="G9" i="9" l="1"/>
  <c r="L9" i="9" s="1"/>
  <c r="L7" i="9"/>
  <c r="K9" i="9"/>
  <c r="I9" i="9"/>
  <c r="J15" i="9"/>
  <c r="I13" i="9"/>
  <c r="J13" i="9"/>
  <c r="G13" i="9"/>
  <c r="K13" i="9"/>
  <c r="L15" i="9" l="1"/>
  <c r="L13" i="9"/>
  <c r="K15" i="9"/>
  <c r="I15" i="9"/>
  <c r="F6" i="23"/>
  <c r="E9" i="23"/>
  <c r="Q8" i="23" s="1"/>
  <c r="F9" i="23" l="1"/>
  <c r="N9" i="23" l="1"/>
  <c r="M9" i="23"/>
  <c r="K9" i="23"/>
  <c r="L9" i="23"/>
  <c r="O6" i="23"/>
  <c r="J9" i="23"/>
  <c r="O9" i="23" s="1"/>
  <c r="E15" i="23"/>
  <c r="Q14" i="23"/>
  <c r="F12" i="23"/>
  <c r="F15" i="23" s="1"/>
  <c r="K15" i="23" s="1"/>
  <c r="J15" i="23"/>
  <c r="O15" i="23" s="1"/>
  <c r="O12" i="23"/>
  <c r="E30" i="33"/>
  <c r="D30" i="33"/>
</calcChain>
</file>

<file path=xl/sharedStrings.xml><?xml version="1.0" encoding="utf-8"?>
<sst xmlns="http://schemas.openxmlformats.org/spreadsheetml/2006/main" count="2307" uniqueCount="580">
  <si>
    <t>Arun</t>
  </si>
  <si>
    <t>Execution status</t>
  </si>
  <si>
    <t>Defect id -Comments</t>
  </si>
  <si>
    <t>C3_RC_Web</t>
  </si>
  <si>
    <t>68607 (3 test case) - Arun - Akash</t>
  </si>
  <si>
    <t>55361 (2 test case) Arun - Akash</t>
  </si>
  <si>
    <t>C3_RC_Web - Blocked</t>
  </si>
  <si>
    <t>55412 (14 test case) - Arun -Akash</t>
  </si>
  <si>
    <t>55397 (5 test case) - Arun - Akash</t>
  </si>
  <si>
    <t>55398 (5 test case) - Arun -Akash</t>
  </si>
  <si>
    <t>Kong: - C3_RC_Web - Blocked</t>
  </si>
  <si>
    <t>55406 (12 test case) - Akash</t>
  </si>
  <si>
    <t>55349 (11 test case)- Akash</t>
  </si>
  <si>
    <t>Completed</t>
  </si>
  <si>
    <t>Ajay - C3_RC_Web - Blocked</t>
  </si>
  <si>
    <t>68597 (1 test case)</t>
  </si>
  <si>
    <t>55350 (9 test case) - Mohamed</t>
  </si>
  <si>
    <t>55353 (6 test case) - Mohamed</t>
  </si>
  <si>
    <t>55354 (6 test case) -Mohamed</t>
  </si>
  <si>
    <t>55355 (6 test case)- Arpitha</t>
  </si>
  <si>
    <t>Gnan - C3_RC_Web - Blocked</t>
  </si>
  <si>
    <t>55356 (5 test case)</t>
  </si>
  <si>
    <t>55357 (2 test case)</t>
  </si>
  <si>
    <t>55358 (6 test case)- Akash</t>
  </si>
  <si>
    <t>55359 (8 test case)- Arpitha</t>
  </si>
  <si>
    <t>55360 (5 test case) -- Arpitha</t>
  </si>
  <si>
    <t>55312 (3 test case) -- Arpitha</t>
  </si>
  <si>
    <t xml:space="preserve">Suresh - RP Blocker </t>
  </si>
  <si>
    <t>64683 (5 test case)</t>
  </si>
  <si>
    <t xml:space="preserve">Blocked </t>
  </si>
  <si>
    <t>72495-Checkout functinality not working</t>
  </si>
  <si>
    <t>64698 (1 test case)</t>
  </si>
  <si>
    <t>64699 (2 test case)</t>
  </si>
  <si>
    <t>Data not avilable for adding the more than 11 friends</t>
  </si>
  <si>
    <t>64687 (3 test case)</t>
  </si>
  <si>
    <t>64693 (1 tc)</t>
  </si>
  <si>
    <t>64696 (1tc)</t>
  </si>
  <si>
    <t>64697 (2 tc)</t>
  </si>
  <si>
    <t>64701 (1 tc)</t>
  </si>
  <si>
    <t>64702 (3 tc)</t>
  </si>
  <si>
    <t>64704 (4 tc)</t>
  </si>
  <si>
    <t>Blocked</t>
  </si>
  <si>
    <t>64705 (5 tc)</t>
  </si>
  <si>
    <t>76048-because of this defect unable to validate</t>
  </si>
  <si>
    <t>Gowtham</t>
  </si>
  <si>
    <t>64706 (4 tc)</t>
  </si>
  <si>
    <t>64707 (10 tc)</t>
  </si>
  <si>
    <t>64708 (5 tc)</t>
  </si>
  <si>
    <t>64709 (12 tc) -Mohamed</t>
  </si>
  <si>
    <t>Unable to navigate to the program detail screen.</t>
  </si>
  <si>
    <t>Aaa</t>
  </si>
  <si>
    <t>64710 (10 tc)- Mohamed</t>
  </si>
  <si>
    <t>64711 (4 tc)</t>
  </si>
  <si>
    <t>64712 (3 tc)</t>
  </si>
  <si>
    <t>64713 (3 tc)</t>
  </si>
  <si>
    <t>64714 (8 tc) -</t>
  </si>
  <si>
    <t>64715 (6 tc)</t>
  </si>
  <si>
    <r>
      <t>User Landing Page</t>
    </r>
    <r>
      <rPr>
        <sz val="9"/>
        <color theme="1"/>
        <rFont val="Helvetica Neue"/>
        <charset val="1"/>
      </rPr>
      <t>: 83 test case —&gt; Gowtham</t>
    </r>
  </si>
  <si>
    <t>Android mobile and tablet</t>
  </si>
  <si>
    <t>64719 (21 test case)</t>
  </si>
  <si>
    <t>64720 (21 test case)</t>
  </si>
  <si>
    <t>64724 (8 test case)</t>
  </si>
  <si>
    <t>64725 (7 test case)</t>
  </si>
  <si>
    <t>64740 (1 test case)</t>
  </si>
  <si>
    <t>64741 (1 test case)</t>
  </si>
  <si>
    <t>68795 (8 test case)</t>
  </si>
  <si>
    <t>68707 (8 test case)</t>
  </si>
  <si>
    <t>68710 (4 test case)</t>
  </si>
  <si>
    <t>68712 (4 test case)</t>
  </si>
  <si>
    <r>
      <t>iOS Mobile and tablet:</t>
    </r>
    <r>
      <rPr>
        <sz val="9"/>
        <color theme="1"/>
        <rFont val="Helvetica Neue"/>
        <charset val="1"/>
      </rPr>
      <t xml:space="preserve"> - 88 test case - Arun</t>
    </r>
  </si>
  <si>
    <t>64717 (21 test cases)</t>
  </si>
  <si>
    <t>64718 (21 test case)</t>
  </si>
  <si>
    <t>64738 (11 test case)</t>
  </si>
  <si>
    <t>64739 (11 test case)</t>
  </si>
  <si>
    <t>68704 (8 test case)</t>
  </si>
  <si>
    <t>68706 ( 8 test case)</t>
  </si>
  <si>
    <t>68709 ( 4 test case)</t>
  </si>
  <si>
    <t>68711 (4 test case)</t>
  </si>
  <si>
    <t>iOS Mobile</t>
  </si>
  <si>
    <t>Progress percentage on the Challenges listing screen</t>
  </si>
  <si>
    <t>Sort and Fillter</t>
  </si>
  <si>
    <t>Quick view</t>
  </si>
  <si>
    <t>Title hidden</t>
  </si>
  <si>
    <t>Expired subscription</t>
  </si>
  <si>
    <t>Placeholder for hidden</t>
  </si>
  <si>
    <t>Able to see when title is available</t>
  </si>
  <si>
    <t>Share facebook</t>
  </si>
  <si>
    <t>iOS Tab</t>
  </si>
  <si>
    <t>Non follett</t>
  </si>
  <si>
    <t>test case need to clarify.</t>
  </si>
  <si>
    <t>Need to discuss more in title details</t>
  </si>
  <si>
    <t>Title not available</t>
  </si>
  <si>
    <t>limited subscription</t>
  </si>
  <si>
    <t>Add title that is out of reading challenge</t>
  </si>
  <si>
    <t>RC Web</t>
  </si>
  <si>
    <t>Report abuse for the reading challenge so that I can submit my grievance against the reading challenge.</t>
  </si>
  <si>
    <t xml:space="preserve">As a User I want to see the challenge accepted confirmation screen so that I know I have successfully accepted the challenge </t>
  </si>
  <si>
    <t xml:space="preserve">Tap on more menu in reading challenge </t>
  </si>
  <si>
    <t>Own progress</t>
  </si>
  <si>
    <t>tap on "read more" to view and read more of brief description provided</t>
  </si>
  <si>
    <t>add as many friends as required to the invitees list​</t>
  </si>
  <si>
    <t>More menu in challenge options</t>
  </si>
  <si>
    <t>include new challenge</t>
  </si>
  <si>
    <t>include new challenge for Non-follett</t>
  </si>
  <si>
    <t>Percentage completion</t>
  </si>
  <si>
    <t>time spent</t>
  </si>
  <si>
    <t>RC Program</t>
  </si>
  <si>
    <t>List of student</t>
  </si>
  <si>
    <t>Progress</t>
  </si>
  <si>
    <t>Delete program</t>
  </si>
  <si>
    <t>checkout books</t>
  </si>
  <si>
    <t>Last reading point</t>
  </si>
  <si>
    <t>UserStory</t>
  </si>
  <si>
    <t>Test Case ID</t>
  </si>
  <si>
    <t>Comments</t>
  </si>
  <si>
    <t>Need Test Data more than 10 Participants</t>
  </si>
  <si>
    <t>63667, 63669, 63670</t>
  </si>
  <si>
    <t>Defect: 76280, 77024</t>
  </si>
  <si>
    <t>Defect: 77024</t>
  </si>
  <si>
    <t>63809, 63810</t>
  </si>
  <si>
    <t>view order of books, progress test case</t>
  </si>
  <si>
    <t>63853, 63854, 63855</t>
  </si>
  <si>
    <t>68977,68978,68979,68980</t>
  </si>
  <si>
    <t>Hiden Titles,Subcription</t>
  </si>
  <si>
    <t>Defect 76802</t>
  </si>
  <si>
    <t>63912, 63913, 63914</t>
  </si>
  <si>
    <t>Defect 77049</t>
  </si>
  <si>
    <t>All 5 items</t>
  </si>
  <si>
    <t>Non-executable - hidden, subscription cases</t>
  </si>
  <si>
    <t>63130,63131,63132,63133,63137</t>
  </si>
  <si>
    <t xml:space="preserve">Progress &amp; percentage related test cases,need new user </t>
  </si>
  <si>
    <t>63394, 63395, 63396</t>
  </si>
  <si>
    <t>Progress &amp; percentage related test cases</t>
  </si>
  <si>
    <t>Progress related</t>
  </si>
  <si>
    <t>63170, 63171</t>
  </si>
  <si>
    <t>Hours display on program HH:MM format</t>
  </si>
  <si>
    <t>Book Order test case</t>
  </si>
  <si>
    <t>68982,68983, 68984, 68985</t>
  </si>
  <si>
    <t>hidden titles &amp; expired subscription related test cases</t>
  </si>
  <si>
    <t>Order in Books</t>
  </si>
  <si>
    <t>title progress related test cases</t>
  </si>
  <si>
    <t>73633, 73634</t>
  </si>
  <si>
    <t>related to defect 77062</t>
  </si>
  <si>
    <t>73629, 73630, 73631, 73632</t>
  </si>
  <si>
    <t>68976, 68977, 68978, 68979, 68980</t>
  </si>
  <si>
    <t>related to defect 77084</t>
  </si>
  <si>
    <t>72132, 72133</t>
  </si>
  <si>
    <t>S.No</t>
  </si>
  <si>
    <t>Dependency test cases in User Landing Page</t>
  </si>
  <si>
    <t>Number of scenarios</t>
  </si>
  <si>
    <t>Validation of user insights and badges in User landing page - Dependency with User Insights and Badges feature</t>
  </si>
  <si>
    <t>Validation of carousel behavior (For eg- Ordering of title, Adding new title etc) - Dependency with User Landing Page Administration feature.</t>
  </si>
  <si>
    <t>Validation of recommendation in User landing page - Dependency with recommendation features</t>
  </si>
  <si>
    <t>Not delivered</t>
  </si>
  <si>
    <t>Dependency test cases</t>
  </si>
  <si>
    <t>Blocked test cases in User Landing Page</t>
  </si>
  <si>
    <t>Percentage progress of RC and RP section in user landing page</t>
  </si>
  <si>
    <t>76752 - Android - The recent read book that they were reading in a minimized fashion &amp; should be able to tap on to view the book opened in eReader.</t>
  </si>
  <si>
    <t>76751 - IOS - Recently read books not showing in the Home Screen.</t>
  </si>
  <si>
    <t>76811 - IOS - Without Engage module Notification's icon is not showing in Home Screen</t>
  </si>
  <si>
    <t>76742 - IOS - In the Home Screen closed challenge also showing in the Challenges &amp; Programs carousel.</t>
  </si>
  <si>
    <t>Need more E-Books and Audiobooks (Non-Engage module). - Will check for any other option.</t>
  </si>
  <si>
    <t>Blocked test cases</t>
  </si>
  <si>
    <t>e</t>
  </si>
  <si>
    <t>Open items/Defects</t>
  </si>
  <si>
    <t>Need to discuss</t>
  </si>
  <si>
    <t>BA Team - In product listing page, Zeplin difference observed for mobile and iPad. Menu not in mobile but in iPad we have menu option which one to follow?</t>
  </si>
  <si>
    <t>BA Team</t>
  </si>
  <si>
    <t xml:space="preserve">In product listing page, portrait zeplin shows only one book but in app two books are displayed. Need confirmation which is expected? </t>
  </si>
  <si>
    <t>Zeplin - Landscape List view showing 2 books(iPad tab no tab screenshot available)
In android tablet we are showing 3 books.
iOS - Showing 2 books</t>
  </si>
  <si>
    <t>Zeplin - Landscape tablet (Grid view)- 6 book displayed. iOS - 4 book view is displayed Android 6 books are displayed.</t>
  </si>
  <si>
    <t>Dev Team</t>
  </si>
  <si>
    <t>Android - Based on lazy load search Result are getting changed 
iOS - We are having Load More.
Different behaviour for each platform. Kindly confirm if ths okay?</t>
  </si>
  <si>
    <t>Rating is mock data. When we will be getting real rating data?</t>
  </si>
  <si>
    <t xml:space="preserve">Few books with call number: null —&gt; iOS displays No Call number displays android = Call number: null
Which behaviour to follow?
</t>
  </si>
  <si>
    <t>Call number is different for android and iOS for eg book: North America.
Android call number is displayed as 970 
iOS - 970 BAN SPA</t>
  </si>
  <si>
    <t>In product listing page - After search i
in android - we are NOT able to edit.
iOS we are able to edit but search is not happening.</t>
  </si>
  <si>
    <t>Zeplin - Search result count is not displayed below search options
iOS - Search result count is displayed 
Android - Search result count is not displayed</t>
  </si>
  <si>
    <t xml:space="preserve">Search result mismatch between android and iOS - Already defect will be there.(74668) </t>
  </si>
  <si>
    <t>In android, Book status is not displayed (IN is available) but in iOS it is displaying (IN, OUT, few books are not having any symbol) </t>
  </si>
  <si>
    <t>Sub-Location is not displayed as per mock. Need confirmation if data is coming from api.</t>
  </si>
  <si>
    <t>IOS - Book title is displayed in different language for OUT books.</t>
  </si>
  <si>
    <r>
      <t xml:space="preserve">Not working </t>
    </r>
    <r>
      <rPr>
        <sz val="10"/>
        <color theme="1"/>
        <rFont val="Calibri"/>
      </rPr>
      <t xml:space="preserve">- Add to Favorite, Share, Read Online, Add to collection </t>
    </r>
    <r>
      <rPr>
        <u/>
        <sz val="10"/>
        <color theme="1"/>
        <rFont val="Calibri"/>
      </rPr>
      <t>Working</t>
    </r>
    <r>
      <rPr>
        <sz val="10"/>
        <color theme="1"/>
        <rFont val="Calibri"/>
      </rPr>
      <t xml:space="preserve"> - Checkout, Read, Open, cancel.</t>
    </r>
  </si>
  <si>
    <t>IOS 77021 - search filter mismatch.</t>
  </si>
  <si>
    <t>iOS - Search count is always 1084. Already bug is there (77020)</t>
  </si>
  <si>
    <t>Android tablet - Page getting misaligned when navigating to sort and filter and perform cancel action. - </t>
  </si>
  <si>
    <t>Android tablet- Border is are not proper. - Minor</t>
  </si>
  <si>
    <t>Android and IOS: Book name - MOON Book -Non- Engage module: We are able to see Add to challenge and Add to existing challenge. - </t>
  </si>
  <si>
    <t>Default grid view in android - 77009</t>
  </si>
  <si>
    <t>76984 Android_Mobille-UI issue in PLP - Sort &amp; Filter screen</t>
  </si>
  <si>
    <t>76980 - ios grid view</t>
  </si>
  <si>
    <t>77019 - ios - ipad images are expanding</t>
  </si>
  <si>
    <t>77022 -in PLP - some details are missing (Add to Favorite, Share)</t>
  </si>
  <si>
    <t>iOS - More CTA is not working. Already defect there.</t>
  </si>
  <si>
    <t>Android mobile - Magnifier icon is not displayed.  - Minor</t>
  </si>
  <si>
    <t>Android - Book right corner image is not proper  - Minor</t>
  </si>
  <si>
    <t>Android - Rating color is different. - Minor</t>
  </si>
  <si>
    <t>iOS - Magnifier icon is in reverse direction. - Minor</t>
  </si>
  <si>
    <t>iOS grid view - More CTA edges are not proper - Minor</t>
  </si>
  <si>
    <t>NOT able to test:</t>
  </si>
  <si>
    <t>See all scenario validation are completely blocked. Not working in both android and iOS</t>
  </si>
  <si>
    <t>Not able to validate audio book icon. - Is there any audio book available in DLX digital site id.</t>
  </si>
  <si>
    <t xml:space="preserve">Reading Challenge - Automation Status </t>
  </si>
  <si>
    <t>Features Name</t>
  </si>
  <si>
    <t>Planning for automation</t>
  </si>
  <si>
    <t xml:space="preserve">Completed </t>
  </si>
  <si>
    <t>% Completed</t>
  </si>
  <si>
    <t>Reading Challenge_Web</t>
  </si>
  <si>
    <t>Reading Challenge_Android</t>
  </si>
  <si>
    <t>Reading Challenge_iOS</t>
  </si>
  <si>
    <t>Total number of scenarios</t>
  </si>
  <si>
    <t xml:space="preserve">Reading Program - Automation status </t>
  </si>
  <si>
    <t>% completed</t>
  </si>
  <si>
    <t>Reading Program_Android</t>
  </si>
  <si>
    <t>Reading Program_iOS</t>
  </si>
  <si>
    <t>Total test scenarios</t>
  </si>
  <si>
    <t>Not Delivered</t>
  </si>
  <si>
    <t>Delivered</t>
  </si>
  <si>
    <t>Pass</t>
  </si>
  <si>
    <t>Fail</t>
  </si>
  <si>
    <t>No Run</t>
  </si>
  <si>
    <t>% Pass</t>
  </si>
  <si>
    <t>% Fail</t>
  </si>
  <si>
    <t>%Blocked</t>
  </si>
  <si>
    <t>% No Run</t>
  </si>
  <si>
    <t>Reading Challenge</t>
  </si>
  <si>
    <t>73310(1 tc), 68592(5 tc), 68617(5 tc)</t>
  </si>
  <si>
    <t>Reading Program</t>
  </si>
  <si>
    <t>Reading Program_Web</t>
  </si>
  <si>
    <t>64704(7 tc), 68623 (4 tc), 73300 (4 tc), 73301(2 tc), 64698 (11 tc), 64702 (11 tc), 64705 (8 tc), 64706 (7 tc), 68624 (7 tc), 68626 (5 tc), 68630 (8 tc), 68636 (5 tc), 73315 (4)</t>
  </si>
  <si>
    <t>User Landing Page</t>
  </si>
  <si>
    <t>User Landing_Web</t>
  </si>
  <si>
    <t>68703 (13Tc)</t>
  </si>
  <si>
    <t>User Landing_Android</t>
  </si>
  <si>
    <t xml:space="preserve">Dependency test case marked as Not Delivered 
User Insights and Badges feature (16 tc)
User Landing Page Administration feature (22 tc)
Recommendation features (12 tc)
Not Delivered:
64722 (7 tc) 64723 (7tc)
</t>
  </si>
  <si>
    <t>User Landing_iOS</t>
  </si>
  <si>
    <t>UI Reskin_Product Listing screen</t>
  </si>
  <si>
    <t>UI Reskin_Product Listing screen_Web</t>
  </si>
  <si>
    <t>UI Reskin_Product Listing screen_iOS</t>
  </si>
  <si>
    <t>UI Reskin_Product Listing screen_Android</t>
  </si>
  <si>
    <t>UI Reskin_Product Listing screen_Web_Regression</t>
  </si>
  <si>
    <t>UI Reskin_Product Listing screen_iOS_Regression</t>
  </si>
  <si>
    <t>UI Reskin_Product Listing screen_Android_Regression</t>
  </si>
  <si>
    <t>Blocked reasons</t>
  </si>
  <si>
    <t>72495 - Web_User is not able to checkout or read a book in the challenge</t>
  </si>
  <si>
    <t>*Tablet count not included same mobile script can be used.</t>
  </si>
  <si>
    <t>76680 - Web - "Something went wrong with your submission.Please try again" toast is displayed, when user click on "Accept Challenge" CTA</t>
  </si>
  <si>
    <t>Test data - Title hidden, Expired subscription, placeholder for hidden, able to see title is available</t>
  </si>
  <si>
    <t>Test data - Title hidden, Expired subscription, placeholder for hidden, able to see title is available,Validate user with multiple invitees more than 20 student.
Discussed with Follett team. Will discuss with BA and priority on this test case execution.</t>
  </si>
  <si>
    <t>Blocked Scenarios</t>
  </si>
  <si>
    <t>Validation of caurousel behaviour (For eg- Ordering of title, Adding new title etc) - Dependency with User Landing Page Administration feature.</t>
  </si>
  <si>
    <t>76811 - IOS - Without Engage module Notifications icon is not showing in Home Screen</t>
  </si>
  <si>
    <t>Test data blockers - 
Need test data without challenges and program (4 scenario)
Need More  E-Books and Audiobooks  (Non-Engage module)
Will discuss in Follett QA sync up meeting.</t>
  </si>
  <si>
    <t xml:space="preserve">Blocked test cases </t>
  </si>
  <si>
    <t xml:space="preserve">Reading Challenge - Not applicable </t>
  </si>
  <si>
    <t>Reading Challenge - Blocked</t>
  </si>
  <si>
    <t>Search title is mock data hence blocked</t>
  </si>
  <si>
    <t>68582 </t>
  </si>
  <si>
    <t>Search title.</t>
  </si>
  <si>
    <t>Overall Execution Status for UAT</t>
  </si>
  <si>
    <t>Search title</t>
  </si>
  <si>
    <t>Checkout or read the title from this screen.</t>
  </si>
  <si>
    <t>Search participants is mock data</t>
  </si>
  <si>
    <t>Tc not available</t>
  </si>
  <si>
    <t>Reading Challenge - Cycle III - DLX Environment</t>
  </si>
  <si>
    <t>Reading Challenge - Cycle II - UAT Environment</t>
  </si>
  <si>
    <t>RP_Android</t>
  </si>
  <si>
    <t>In Progress</t>
  </si>
  <si>
    <t>P</t>
  </si>
  <si>
    <t>RP_iOS</t>
  </si>
  <si>
    <t>B</t>
  </si>
  <si>
    <t>TOTAL</t>
  </si>
  <si>
    <t>Validate user with multiple invitees more than 20 student.</t>
  </si>
  <si>
    <t>Need book title with Non-Follett content.</t>
  </si>
  <si>
    <t>Dependency and Blocked test cases in User Landing Page</t>
  </si>
  <si>
    <t>Recently read book - Mock data - Blocked for execution</t>
  </si>
  <si>
    <t>Dependency and Blocked test cases</t>
  </si>
  <si>
    <t xml:space="preserve">Deferred:
4 - Future Iteration (Insights and Badges)
14 - Super admin
Blocked:
10 - Recent read book.
4 - Fishtree recommendation blocked.
</t>
  </si>
  <si>
    <t>4 - Future Iteration (Insights and Badges)
Blocked:
10 - Read read book
4 - Fishtree recommendation blocked.</t>
  </si>
  <si>
    <t>Reading Challenge - Cycle II</t>
  </si>
  <si>
    <t>RC_Web</t>
  </si>
  <si>
    <t>Ready for QA</t>
  </si>
  <si>
    <t>Kong/Arun</t>
  </si>
  <si>
    <t>RC_iOS</t>
  </si>
  <si>
    <t>Insight and goal not for iteration 1,2,3 
So its not applicable</t>
  </si>
  <si>
    <t xml:space="preserve">Share on Facebook not Done 
So its not applicable </t>
  </si>
  <si>
    <t>RP_iPad</t>
  </si>
  <si>
    <t>Done</t>
  </si>
  <si>
    <t>Aarthi</t>
  </si>
  <si>
    <t>Need to understand</t>
  </si>
  <si>
    <t>RC_Android</t>
  </si>
  <si>
    <t>Gnan</t>
  </si>
  <si>
    <t>Ajay</t>
  </si>
  <si>
    <t>11 stories need clarification</t>
  </si>
  <si>
    <t>53 user story unblocked for testing</t>
  </si>
  <si>
    <t>User Story</t>
  </si>
  <si>
    <t>QA Clarification</t>
  </si>
  <si>
    <t>Status</t>
  </si>
  <si>
    <t>BA comments</t>
  </si>
  <si>
    <t>General clarification based on defects</t>
  </si>
  <si>
    <t>Created public program not getting displayed on the open program screen for Admin user,  it is displaying under my program.
Kindly let us know if this is expected behavior?</t>
  </si>
  <si>
    <t>Open</t>
  </si>
  <si>
    <t>For the Public program whether we can invite the students, If yes means then what is the behavior of invited students? 
Current behavior - We are able to see program in both My program as well as Open program section.
Kindly let us know which section program will be displayed?</t>
  </si>
  <si>
    <t>Current behavior - For invited user, we are able to see program in both My program as well as Open program section. In the Open Program screen student able to see join the program button. 
Kindly let us know whether we need to show join program program and what is the expected behavior. ?</t>
  </si>
  <si>
    <t>As User I should not be able to view the titles in the reading list that are not available to me so that I do not see titles that are hidden for me or with expired subscription</t>
  </si>
  <si>
    <t xml:space="preserve">Acceptance criteria - To verify that user should not be able to view title that has expired subscription.
In admin portal, for specific site we are able to navigate to book section but none of the books are in expired status. Kindly let us know how can we find expired subscription for the book or need to raise request for test data.
Admin URL used:
http://dlxdap-hv1-ap01.fss.follett.com/dap/admin/showLogin (photonadmin/photonadmin) but 
</t>
  </si>
  <si>
    <t>Acceptance Criteria :
To verify that user should just see placeholder for the hidden or expired title
How can we find hidden or expired title for particular site?</t>
  </si>
  <si>
    <t>Acceptance Criteria: 
To verify that user should be able to see the title as soon as titles is made available for the user or subscription is renewed.
Is it possible to renew subscription and test or do we need request follett team ?</t>
  </si>
  <si>
    <t>[ANDROID MOBILE] As a User I should not be able to view the Add to Challenge CTA on the Search Title Results More menu for Non-Follett contents so that I cannot add non-Follett contents to a challenge</t>
  </si>
  <si>
    <t xml:space="preserve">Acceptance criteria:
To verify the ‘Add to Challenge’ CTA displayed on the more menu for non-follett contents.
Kindlly help us on non-follett titles?
</t>
  </si>
  <si>
    <t>[ANDROID MOBILE] As a User I should not be able to view the titles that are not available to me in the search results so that I can view and browse only available titles</t>
  </si>
  <si>
    <t>To verify the titles limited circulation and circulation copy is not available to the user.
Where can we find book circualtion and copy?</t>
  </si>
  <si>
    <t>Test Plan</t>
  </si>
  <si>
    <t>User story number</t>
  </si>
  <si>
    <t>Description</t>
  </si>
  <si>
    <t>Number of test cases</t>
  </si>
  <si>
    <t>Blocked Reason</t>
  </si>
  <si>
    <t>C2_RC_iOSMobile</t>
  </si>
  <si>
    <t xml:space="preserve"> [iOS MOBILE] As a User I want to view the hours spent on digital content and progress percentage on the Challenges listing screen.</t>
  </si>
  <si>
    <t>Book check out and read online are still mock</t>
  </si>
  <si>
    <t>Checkout functionality not works, so not able to view the progress percentage</t>
  </si>
  <si>
    <t>[iOS MOBILE] As a User I want to perform some additional actions on the Create Challenge screen so that I can remove invitees or titles that were added by mistake and so on</t>
  </si>
  <si>
    <t xml:space="preserve">API related error message </t>
  </si>
  <si>
    <t xml:space="preserve">[iOS MOBILE] As a User I want to Edit the reading challenge after publishing it. </t>
  </si>
  <si>
    <t>Edit Challenge not works</t>
  </si>
  <si>
    <t>[iOS MOBILE] As a User I want to search for Titles by entering a search string so that I can add the required titles to the Reading Challenge that I am creating.</t>
  </si>
  <si>
    <t>Blocked due to defect</t>
  </si>
  <si>
    <t>Recently search items does not displayed</t>
  </si>
  <si>
    <t xml:space="preserve"> [iOS MOBILE] As a User I want to Edit the reading challenge details after publishing it. </t>
  </si>
  <si>
    <t xml:space="preserve">[iOS MOBILE] As a User I want to sort and/ or filter the search title results so that I can view the results listed as required and find the title that I am looking for more easily. </t>
  </si>
  <si>
    <t>Sort &amp; Filter functionality does not works</t>
  </si>
  <si>
    <t>[iOS MOBILE] As a User I want to take some important actions on a Title from the Search Title Results screen so that I can add the Title to the Reading challenge easily or checkout or read the title from this screen.</t>
  </si>
  <si>
    <t>Checkout &amp; Read online functionality not works</t>
  </si>
  <si>
    <t xml:space="preserve"> [iOS MOBILE] As a User I want to view the title details so that I can learn more about the title before adding it to the Reading Challenge or perform other actions such as Checkout or Reserve.</t>
  </si>
  <si>
    <t>New title details screen does not implement, Checkout functionality not works</t>
  </si>
  <si>
    <t>[iOS MOBILE] As a User I want to view the challenge details screen for challenges that I have created.</t>
  </si>
  <si>
    <t>Creator does not able to view the creator details screen</t>
  </si>
  <si>
    <t xml:space="preserve">[iOS MOBILE] As a User I want to view the challenge details screen after accepting a challenge so that I can view the contents of the challenge </t>
  </si>
  <si>
    <t>Not able to details screen as invites</t>
  </si>
  <si>
    <t xml:space="preserve"> [iOS MOBILE] As a User I want to report abuse for the reading challenge so that I can submit my grievance against the reading challenge</t>
  </si>
  <si>
    <t>C2_RC_AndroidMobile</t>
  </si>
  <si>
    <t>C2_RC_AndroidTablet</t>
  </si>
  <si>
    <t>[ANDROID-TABLET]As a User I want to view the challenge details screen after accepting a challenge so that I can view the contents of the challenge</t>
  </si>
  <si>
    <t>Checkout functionality not works to view progress percent</t>
  </si>
  <si>
    <t>[ANDROID TABLET] As a User I want to accept the invite for the reading challenge so that I can participate in the Reading Challenge or reject the invite for the reading challenge so that I can opt out of participating in it</t>
  </si>
  <si>
    <t>[ANDROID TABLET] As a User I want to Edit the reading challenge details after publishing it.</t>
  </si>
  <si>
    <t>As a creator, in challenge details screen instead of edit CTA i see Report abuse CTA</t>
  </si>
  <si>
    <t>[ANDROID TABLET] As a User I want to view the search results displayed as a list, based on the search input string or search suggestion selected so that I can view and add a title to the challenge that I am creating.</t>
  </si>
  <si>
    <t>Crash</t>
  </si>
  <si>
    <t>Load more option not present - Deferred Defect 72214</t>
  </si>
  <si>
    <t>[ANDROID TABLET] As a User I want to view the search results displayed in the form of tiles, based on the search input string or search suggestion selected so that I can view and add a title to the challenge that I am creating.</t>
  </si>
  <si>
    <t>[ANDROID TABLET] As a User I want to sort and/ or filter the search title results so that I can view the results listed as required and find the title that I am looking for more easily.</t>
  </si>
  <si>
    <t>Format Options not delivered</t>
  </si>
  <si>
    <t>[ANDROID TABLET] As a User I want to take some important actions on a Title from the Search Title Results screen so that I can add the Title to the Reading challenge easily or checkout or read the title from this screen.</t>
  </si>
  <si>
    <t>[ANDROID TABLET] As a User I want to view the title details so that I can learn more about the title before adding it to the Reading Challenge or perform other actions such as Checkout or Reserve.</t>
  </si>
  <si>
    <t>[ANDROID TABLET]As a User I want to view the titles that I have added to my challenge so that I can make any modifications if required.</t>
  </si>
  <si>
    <t>2 Passed and 1 blocked(Done or X button not implemented yet on search title screen)</t>
  </si>
  <si>
    <t>[ANDROID TABLET] As a User I want to Start the Reading Challenge and view the Challenge details screen &amp; confirmation toast so that I know that the challenge has started.</t>
  </si>
  <si>
    <t>[ANDROID TABLET] As a User I want to view more options on the Reading Challenge details screen so that I can Edit the challenge or Leave the Challenge.</t>
  </si>
  <si>
    <t>4 executed and 1 blocked</t>
  </si>
  <si>
    <t>[ANDROID TABLET] As a User I want to preform some additional actions on the Create Challenge screen so that I can remove invitees or titles that were added by mistake and so on</t>
  </si>
  <si>
    <t>All executed.</t>
  </si>
  <si>
    <t>[ANDROID TABLET]As a User I want to Edit the reading challenge after publishing it.</t>
  </si>
  <si>
    <t>All 7 blocked as Edit Challenge menu not available only Leave Challenge/Report Abuse/Cancel menu seen.</t>
  </si>
  <si>
    <t>[ANDROID TABLET] As a User I want to Edit the reading challenge in draft status and publish it.</t>
  </si>
  <si>
    <t>All 9 blocked as Edit Challenge menu not available only Leave Challenge/Report Abuse/Cancel menu seen.</t>
  </si>
  <si>
    <t>As a User I want to view the challenge details screen for challenges that I have created.</t>
  </si>
  <si>
    <t>C2_RC_iPad</t>
  </si>
  <si>
    <t xml:space="preserve">[iOS TABLET] As a User I want to view more options on the Reading Challenge details screen so that I can Edit the challenge or Leave the Challenge. </t>
  </si>
  <si>
    <t>Leave challenge does not works</t>
  </si>
  <si>
    <t xml:space="preserve">[iOS TABLET] As a User I want to add participants from recently searched users list to a new Reading challenge I am creating so that I can challenge my friends to participate in the Reading challenge along with me. </t>
  </si>
  <si>
    <t>[iOS TABLET] As a User I want to search for Titles by entering a search string so that I can add the required titles to the Reading Challenge that I am creating.</t>
  </si>
  <si>
    <t>Suresh</t>
  </si>
  <si>
    <t xml:space="preserve">[iOS TABLET] As a User I want to Edit the reading challenge details after publishing it. </t>
  </si>
  <si>
    <t>Edit Challenge functionality working</t>
  </si>
  <si>
    <t xml:space="preserve">[iOS TABLET] As a User I want to sort and/ or filter the search title results so that I can view the results listed as required and find the title that I am looking for more easily. </t>
  </si>
  <si>
    <t>[iOS TABLET] As a User I want to view the title details so that I can learn more about the title before adding it to the Reading Challenge or perform other actions such as Checkout or Reserve.</t>
  </si>
  <si>
    <t>No steps available in test case</t>
  </si>
  <si>
    <t xml:space="preserve">[iOS TABLET] As a User I want to Edit the reading challenge after publishing it. </t>
  </si>
  <si>
    <t>[iOS TABLET] As a User I want to Edit the reading challenge in draft status and publish it.</t>
  </si>
  <si>
    <t>Edit Challenge functionality does not works</t>
  </si>
  <si>
    <t>[iOS TABLET] As a User I want to view the challenge details screen for challenges that I have created.</t>
  </si>
  <si>
    <t>Not able to view the completed challenge</t>
  </si>
  <si>
    <t>[iOS TABLET] As a User I want to report abuse for the reading challenge so that I can submit my grievance against the reading challenge</t>
  </si>
  <si>
    <t>C2_RC_Web</t>
  </si>
  <si>
    <t>Web</t>
  </si>
  <si>
    <t>[RWD DESKTOP] As a User I want to report abuse for the reading challenge so that I can submit my grievance against the reading challenge.</t>
  </si>
  <si>
    <t>[RWD DESKTOP] As a User I want to view the challenge details screen for a challenge that I am participating in.</t>
  </si>
  <si>
    <t>Earlier should be because of a blocker. Now it works. Can execute.</t>
  </si>
  <si>
    <t>[RWD DESKTOP] As a User I want to accept the invite for the reading challenge so that I can participate in the Reading Challenge or reject the invite for the reading challenge so that I can opt out of participating in it</t>
  </si>
  <si>
    <t>Now it is executable. Currently working.</t>
  </si>
  <si>
    <t>[RWD DESKTOP] As a User I want to see the challenge accepted confirmation screen so that I know I have successfully accepted the challenge</t>
  </si>
  <si>
    <t xml:space="preserve">[RWD] As a User I should be able to save a challenge as a draft only after entering some required fields, so that I can save meaningful drafts and update and start the challenge at a later point </t>
  </si>
  <si>
    <t>Unsure</t>
  </si>
  <si>
    <t>[RWD DESKTOP] As a User I want to view the title details so that I can learn more about the title before adding it to the Reading Challenge or perform other actions such as Checkout or Reserve.</t>
  </si>
  <si>
    <t>Mock book details</t>
  </si>
  <si>
    <t>[RWD DESKTOP] As a User I want to search for other users and add them to a new Reading challenge I am creating so that I can challenge my friends to participate in the Reading challenge along with me.</t>
  </si>
  <si>
    <t>Mock user data</t>
  </si>
  <si>
    <t>Bug ID: 72528 - Web_Recently searched students list is not displayed based on the search history</t>
  </si>
  <si>
    <t>[RWD DESKTOP] As a User I want to add Titles of my choice to the reading challenge that I am creating so that I can specify the titles that should be read by participants as a part of the challenge.</t>
  </si>
  <si>
    <t xml:space="preserve">[RWD DESKTOP] As a User I want to search titles so that I can add them to the reading challenge that I am creating.​ </t>
  </si>
  <si>
    <t>Not delivered. Currently only mock data available.</t>
  </si>
  <si>
    <t>[RWD DESKTOP] As a User I want to view the search title results, displayed based on the search input string or search suggestion selected so that I can view and add a title to the challenge that I am creating</t>
  </si>
  <si>
    <t xml:space="preserve">[RWD DESKTOP] As a User I want to filter the search title results so that I can view the results listed as required and find the title that I am looking for more easily. </t>
  </si>
  <si>
    <t>Filter does not work - Not delivered.</t>
  </si>
  <si>
    <t xml:space="preserve">[RWD DESKTOP] As a User I want to take some important actions on a Title from the Search Title Results screen so that I can add the Title to the Reading challenge easily or checkout or read the title from this screen. </t>
  </si>
  <si>
    <t>Read online - Not delivered
Checkout - Not delivered
More options - Not delivered
Add to Favorites -Not delivered</t>
  </si>
  <si>
    <t xml:space="preserve">[RWD DESKTOP] As a User I want to view the title details so that I can learn more about the title before adding it to the Reading Challenge or perform other actions such as Checkout or Reserve. </t>
  </si>
  <si>
    <t>Checkout/Reserve - Not delivered.</t>
  </si>
  <si>
    <t xml:space="preserve">[RWD DESKTOP] As a User I want to view the list of titles and list of participants that I have added to my challenge so that I can make any modifications if required </t>
  </si>
  <si>
    <t>Only mock data available - Can't check with this</t>
  </si>
  <si>
    <t>[RWD DESKTOP] As a User I want to click on the Book Club menu item on the global header so that I can navigate to the Book Club Landing Page and view the list of Reading Challenges &amp; Programs available and create new Reading Challenge if required.</t>
  </si>
  <si>
    <t>% completion cases - Not delivered
Time spent cases - Not delivered</t>
  </si>
  <si>
    <t>C2_RP_iOS Mobile</t>
  </si>
  <si>
    <t xml:space="preserve">[iOS MOBILE] As a user, I should be able to view the programs landing screen so that I can view the list of programs </t>
  </si>
  <si>
    <t>[iOS MOBILE] As a user, I should be able to view the programs details screen for the Programs that I have created</t>
  </si>
  <si>
    <t xml:space="preserve">[iOS MOBILE] As an Admin User I should be able to view a modal on draft programs details screen specifying that drafts are available in read only mode in mobile, so that I know that I cannot edit draft programs on mobile devices </t>
  </si>
  <si>
    <t>[iOS MOBILE] As a user, I should be able to view details and join public programs so that I can participate in a Reading Program</t>
  </si>
  <si>
    <t>C2_RP_Android Tablet</t>
  </si>
  <si>
    <t>NATIVE TABLET_To verify that user should be able to view the RP details</t>
  </si>
  <si>
    <t>In RP details screen titles image broken 
Currently in Hold as DLX has blockers for Reading Programs</t>
  </si>
  <si>
    <t>[ANDROID TABLET] As a User I should be able view the Reading Program details screen for Books in order type RPs that I am participating in so that I can view the program related information</t>
  </si>
  <si>
    <t>[ANDROID TABLET] As User I should not be able to view the titles in the reading list that are not available to me so that I do not see titles that are hidden for me or with expired subscription</t>
  </si>
  <si>
    <t>Currently in Hold as DLX has blockers for Reading Programs</t>
  </si>
  <si>
    <t>[ANDROID TABLET] As an Admin User I should be able view the Reading Program details screen for RPs that I have created so that view the RP details</t>
  </si>
  <si>
    <t>[ANDROID TABLET] As a user, I should be able to view the open programs screen so that I can view the list of programs available to join</t>
  </si>
  <si>
    <t>[ANDROID TABLET] As a user, I should be able to view details and join public programs so that I can participate in a Reading Program</t>
  </si>
  <si>
    <t>[ANDROID TABLET] As a user, I should be able to view the programs landing screen so that I can view the list of programs</t>
  </si>
  <si>
    <t>[ANDROID TABLET] As a user, I should be able to view the programs details screen for the Programs that I have created</t>
  </si>
  <si>
    <t>[ANDROID TABLET] As a user, I should be able to view the programs details screen for the Programs that I am enrolled in</t>
  </si>
  <si>
    <t>Crash in admin</t>
  </si>
  <si>
    <t>C2_RP_Android Mobile</t>
  </si>
  <si>
    <t>[ANDROID MOBILE] As a user, I should be able to view the programs landing screen so that I can view the list of programs</t>
  </si>
  <si>
    <t>[ANDROID MOBILE] As a user, I should be able to view the programs details screen for the Programs that I have created</t>
  </si>
  <si>
    <t xml:space="preserve">[ANDROID MOBILE] As a user, I should be able to view the programs details screen for the Programs that I am enrolled in </t>
  </si>
  <si>
    <t>[ANDROID MOBILE] As a user, I should be able to view the open programs screen so that I can view the list of programs available to join</t>
  </si>
  <si>
    <t xml:space="preserve">[ANDROID MOBILE] As a user, I should be able to view details and join public programs so that I can participate in a Reading Program </t>
  </si>
  <si>
    <t>[ANDROID MOBILE] As a User I should be able view the Reading Program details screen for X out of Y type RPs that I am participating in so that I can view the program related information</t>
  </si>
  <si>
    <t>C2_RP_iPad</t>
  </si>
  <si>
    <t xml:space="preserve">[iOS TABLET] As a User I should be able view the Reading Program details screen for X out of Y type RPs that I am participating in so that I can view the program related information </t>
  </si>
  <si>
    <t xml:space="preserve">[iOS TABLET] As a User I should be able view the Reading Program details screen for Books in order type RPs that I am participating in so that I can view the program related information </t>
  </si>
  <si>
    <t>[iOS TABLET] As User I should not be able to view the titles in the reading list that are not available to me so that I do not see titles that are hidden for me or with expired subscription</t>
  </si>
  <si>
    <t>[iOS TABLET] As an Admin User I should be able view the Reading Program details screen for RPs that I have created so that view the RP details</t>
  </si>
  <si>
    <t xml:space="preserve">[iOS TABLET] As a user, I should be able to view the programs landing screen so that I can view the list of programs </t>
  </si>
  <si>
    <t xml:space="preserve">[iOS TABLET] As a user, I should be able to view the programs details screen for the Programs that I have created </t>
  </si>
  <si>
    <t>[iOS TABLET] As a user, I should be able to view the programs details screen for the Programs that I am enrolled in</t>
  </si>
  <si>
    <t xml:space="preserve">[iOS TABLET] As an Admin User I should be able to view a modal on draft programs details screen specifying that drafts are available in read only mode in tablet, so that I know that I cannot edit draft programs on tablet devices </t>
  </si>
  <si>
    <t>C2_RP_Web</t>
  </si>
  <si>
    <t>Kong</t>
  </si>
  <si>
    <t xml:space="preserve">[RWD] As a user, I should be able to view the programs landing screen so that I can view the list of programs </t>
  </si>
  <si>
    <t>Bug ID: 72618 - Unpublish not clickable
% completion cases - Not delivered
Verify 100% progress cases - Not delivered</t>
  </si>
  <si>
    <t>[RWD] As an Admin User I want to view the list of titles and list of students that I have added to my Program so that I can make any modifications if required</t>
  </si>
  <si>
    <t>Update order no of books - Not delivered
more no of students to be added - Can't do with mock data</t>
  </si>
  <si>
    <t xml:space="preserve">[RWD] As an Admin user, I should be able to set order of books for the program so that assignees can read books in defined order for the reading program type ‘books in order’ </t>
  </si>
  <si>
    <t>User Apply order to books - Not delivered
Update order no of books - Not delivered
Remove title order when program changed to XoutofY - Not delivered</t>
  </si>
  <si>
    <t>[RWD] As an Admin User I want to add Titles of my choice to the reading program that I am creating so that I can specify the titles that should be read by participants as a part of the program.</t>
  </si>
  <si>
    <t>See titles of users choice - Not delivered only mock data available</t>
  </si>
  <si>
    <t>[RWD] As an Admin User I want to sort &amp; filter the search title results so that I can view the results listed as required and find the title that I am looking for more easily.</t>
  </si>
  <si>
    <t>View Older results for titles - Sort n Filter - Not delivered</t>
  </si>
  <si>
    <t>RWD] As an Admin User I want to take some important actions on a Title from the Search Title Results screen so that I can add the Title to the Reading program easily or checkout or read the title from this screen</t>
  </si>
  <si>
    <t>Add to Favourites in Titles - Not delivered
Read Online - Not delivered</t>
  </si>
  <si>
    <t>[RWD] As a user, I should be able to view the open programs screen so that I can view the list of programs available to join</t>
  </si>
  <si>
    <t>Bug ID: 73881 - Open programs not working</t>
  </si>
  <si>
    <t xml:space="preserve">[RWD] As an Admin User I want to view the program details screen for the programs that I have published so that I can make any required changes or track the students’ progress </t>
  </si>
  <si>
    <t>View students with progress metrics - Not delivered
more no of students to be added - Can't do with mock data
breadcrumb with page navigation - Not delivered</t>
  </si>
  <si>
    <t xml:space="preserve">[RWD] As an Admin User I want to Remove student from the assigned list so that I can update the list of assigned students for the program </t>
  </si>
  <si>
    <t>User navigated to Last reading point - Not delivered</t>
  </si>
  <si>
    <t xml:space="preserve">[RWD] As an Admin User I want to Remove title from the reading list so that I can update the list of books for the program </t>
  </si>
  <si>
    <t>Progress related cases - Not delivered
User navigated to Last reading point - Not delivered
Checkout related cases</t>
  </si>
  <si>
    <t>[RWD] As an Admin User I want to delete the program so that programs not needed can be cleaned out from my drafts</t>
  </si>
  <si>
    <t>Participants Progress related cases - Not delivered
User navigated to Last reading point - Not delivered
Checkout related cases - Not delivered</t>
  </si>
  <si>
    <t xml:space="preserve">[RWD] As an Admin user I should be able to view the program details even when program is closed so that I can review and evaluate each student’s progress </t>
  </si>
  <si>
    <t xml:space="preserve">[RWD] As a User I want to view the program details screen for the X out of Y type programs that I am enrolled in so that I can view my own progress or leave the public program if required </t>
  </si>
  <si>
    <t>Titles added as a carousel - mock data can't check
Pagination not delivered
Participants Progress related cases - Not delivered</t>
  </si>
  <si>
    <t xml:space="preserve">[RWD] As a User I want to view the program details screen for the Books in order programs that I am enrolled in so that I can view my own progress or leave the public program if required </t>
  </si>
  <si>
    <t>[RWD] As a user I should be able to view the program details even when program is closed so that I can view my progress and overall status</t>
  </si>
  <si>
    <t xml:space="preserve">[RWD] As a User I want to leave the program so that I can not be participant of the program </t>
  </si>
  <si>
    <t xml:space="preserve"> Progress related cases - Not delivered
Checkout related cases - Not delivered
User navigated to Last reading point - Not delivered</t>
  </si>
  <si>
    <t>[RWD] As a User I want to view the Join program screen for open programs, so that I can enroll myself to participate in the program.</t>
  </si>
  <si>
    <t>logic for X out of Y books display - Not delivered
Titles added as a carousel - mock data can't check
verify user added in program in details - not working</t>
  </si>
  <si>
    <t>[RWD] As a User I want to view the welcome to the program screen after enrolling in an open program so that I can get confirmation that I have enrolled in the program and navigate to the Program details screen</t>
  </si>
  <si>
    <t>share icon not in scope  - not delievered
Welcome to the program - mock not present</t>
  </si>
  <si>
    <t xml:space="preserve">[RWD] As a User I want to view the progress for the reading program eBooks so that I can track my progress for the eBooks in the reading list of the Program that I am participating in </t>
  </si>
  <si>
    <t>[RWD] As a User I want to view the progress for the reading program audio books so that I can track my progress for the audio books in the reading list of the Program that I am participating in</t>
  </si>
  <si>
    <t xml:space="preserve">Reading Challenge </t>
  </si>
  <si>
    <t>-&gt; 43 Delta test cases are Not delivered
-&gt; 60 Blocked because of mock data in search participants and search titles.</t>
  </si>
  <si>
    <t>--&gt; 32 Delta test case are Not delivered.</t>
  </si>
  <si>
    <t>--&gt; 64 Delta test cases are Not delivered.</t>
  </si>
  <si>
    <t>--&gt; 43 Delta cases not delivered</t>
  </si>
  <si>
    <t>--&gt; 36 delta cases not delivered</t>
  </si>
  <si>
    <t>--&gt; 48 Delta cases not delivered</t>
  </si>
  <si>
    <t>No Run scenarios are delta stories waiting for delivery from dev team.</t>
  </si>
  <si>
    <t>TestCase No</t>
  </si>
  <si>
    <t>Scenarios</t>
  </si>
  <si>
    <t>Tags</t>
  </si>
  <si>
    <t>WEB</t>
  </si>
  <si>
    <t>TC20_RWD_Verify if tapping on add button takes you to the invite friends page</t>
  </si>
  <si>
    <t>@55349_TC20</t>
  </si>
  <si>
    <t>TC21_RWD_Verify if user is able to view the recently searched friends</t>
  </si>
  <si>
    <t>@55349 _TC21</t>
  </si>
  <si>
    <t>TC27_RWD_Verify if user can remove the friend added unintentionally in "Invite recently searched friends" screen</t>
  </si>
  <si>
    <t>@55349_TC27</t>
  </si>
  <si>
    <t>TC28_RWD_Verify the label of the "Add to challenge" button in "Invite recently searched friends" screen</t>
  </si>
  <si>
    <t>@55349_TC28</t>
  </si>
  <si>
    <t>TC29_RWD_Verify if user can add the invitees to the challenge in "Invite recently searched friends" screen</t>
  </si>
  <si>
    <t>@55349_TC29</t>
  </si>
  <si>
    <t>TC30_RWD_Verify the navigation after adding the invitees in "Invite recently searched friends" screen</t>
  </si>
  <si>
    <t>@55349_TC30</t>
  </si>
  <si>
    <t>TC59_IOS_Verify whether the user ?can be able to view the pagination details of the search results, along with the search input string or suggestion.</t>
  </si>
  <si>
    <t>@TC59</t>
  </si>
  <si>
    <t>TC60_IOS_Verify whether the user be able to view and tap on the option to display the search results as tiles.</t>
  </si>
  <si>
    <t>@TC60</t>
  </si>
  <si>
    <t>TC61_IOS_Verify whether the user can be able to tap on the Sort &amp; Filter icon and view the sort and filter screen</t>
  </si>
  <si>
    <t>@TC61</t>
  </si>
  <si>
    <t>TC65_IOS_Verify whether the user can be able to view and tap on the option to display the search results as a list.</t>
  </si>
  <si>
    <t>@TC65</t>
  </si>
  <si>
    <t>TC66_IOS_Verify whether the user can ?be able to tap on the Sort &amp; Filter CTA and view the sort and filter screen..</t>
  </si>
  <si>
    <t>@TC66</t>
  </si>
  <si>
    <t>TC26_IOS_Verify if user is able to add as many friends to the challenge in Invite recently searched friends screen</t>
  </si>
  <si>
    <t>@TC26</t>
  </si>
  <si>
    <t>TC29_IOS_Verify if user can add the invitees to the challenge  in Invite recently searched friends screen</t>
  </si>
  <si>
    <t>@TC29</t>
  </si>
  <si>
    <t>TC31_IOS_Verify the search functionality in invite friends screen</t>
  </si>
  <si>
    <t>@TC31</t>
  </si>
  <si>
    <t>TC36_IOS_Verify if user is able to add as many friends to the challenge in Search &amp; invite friends screen</t>
  </si>
  <si>
    <t>@TC36</t>
  </si>
  <si>
    <t>TC106_IOS_Verify the user is able to view Reading Challenge bottom drawer</t>
  </si>
  <si>
    <t>@TC106</t>
  </si>
  <si>
    <t>TC107_IOS_Verify the user is able to view Reading Challenge details such as Name, Read By Date, Description, Challenge icon &amp; Challenge Text</t>
  </si>
  <si>
    <t>@TC107</t>
  </si>
  <si>
    <t>TC110_IOS_Verify the user is able to tap on “Accept Challenge” CTA to accept the reading challenge invite</t>
  </si>
  <si>
    <t>@TC110</t>
  </si>
  <si>
    <t>TC111_IOS_Verify the user is navigated to the accept challenge confirmation screen</t>
  </si>
  <si>
    <t>@TC111</t>
  </si>
  <si>
    <t>TC112_IOS_Verify the user is able to tap on “No, thanks” CTA to reject the reading challenge invite</t>
  </si>
  <si>
    <t>@TC112</t>
  </si>
  <si>
    <t>Android Mobile</t>
  </si>
  <si>
    <t>TC147_Android_Verify if tapping on add button takes you to the invite friends page</t>
  </si>
  <si>
    <t>@TC20</t>
  </si>
  <si>
    <t>TC148_Android_Verify if user is able to view the recently searched friends</t>
  </si>
  <si>
    <t>@TC21</t>
  </si>
  <si>
    <t>TC149_Android_Verify if it just displays only 5 recent friends even when the user has searched many</t>
  </si>
  <si>
    <t>@TC22</t>
  </si>
  <si>
    <t>TC152_Android_Verify if user is able to tap on Invite button in Invite recently searched friends screen</t>
  </si>
  <si>
    <t>@TC25</t>
  </si>
  <si>
    <t>TC153_Android_Verify if user is able to add as many friends to the challenge in Invite recently searched friends screen</t>
  </si>
  <si>
    <t>TC154_Android_Verify if user can remove the friend added unintentionally in Invite recently searched friends screen</t>
  </si>
  <si>
    <t>@TC27</t>
  </si>
  <si>
    <t>TC155_Android_Verify the label of the Add to challenge button in Invite recently searched friends screen</t>
  </si>
  <si>
    <t>@TC28</t>
  </si>
  <si>
    <t>TC156_Android_Verify if user can add the invitees to the challenge in Invite recently searched friends screen</t>
  </si>
  <si>
    <t>TC157_Android_Verify the navigation after adding the invitees in Invite recently searched friends screen</t>
  </si>
  <si>
    <t>@TC30</t>
  </si>
  <si>
    <t>Iteration 2 and 3</t>
  </si>
  <si>
    <t>Reading Challenge - Web UI</t>
  </si>
  <si>
    <t>Reading Program - Web UI</t>
  </si>
  <si>
    <t>Reading Program - iOS Mobile UI</t>
  </si>
  <si>
    <t>Reading Program - iOS tab UI</t>
  </si>
  <si>
    <t>Reading Program - Android tablet UI</t>
  </si>
  <si>
    <t>Reading Program - Android mobile</t>
  </si>
  <si>
    <t>Reading Challenge - Android tablet UI</t>
  </si>
  <si>
    <t>2 Blocked:
Can be verified about api is integrated.</t>
  </si>
  <si>
    <t>Reading Challenge - iOS tab UI</t>
  </si>
  <si>
    <t xml:space="preserve">Iteration 1 </t>
  </si>
  <si>
    <t>Reading Challenge - android mobile UI</t>
  </si>
  <si>
    <t>Reading Challenge - iOS mobile UI</t>
  </si>
  <si>
    <t>Count mismatch in android and iOS</t>
  </si>
  <si>
    <t>Split up for ipad and mobile</t>
  </si>
  <si>
    <t>% Blocked</t>
  </si>
  <si>
    <t>Reading challenge</t>
  </si>
  <si>
    <t>BLOCKER DEFECTS:
1. Reading Challenge Participants are not able to see the Challenges in their respective Logins and thus testing for the respective feature is blocked.
2. Accept/Reject challenge not working on iOS
3. Report abuse is not working on iOS
4. Edit challenge functionality is not working on iOS
5. App crash on Android when try to open the challenge (which is not accepted yet)</t>
  </si>
  <si>
    <t>BLOCKER DEFECTS:
1. Reading Program creation is not working on Web and thus respective test execution is blocked.
2. Reading program testing is blocked on mobile and web as the created test data adding via APIs is not populating on the app</t>
  </si>
  <si>
    <t>Iteration 1 (Reading Challenge – Mobile UI and API)</t>
  </si>
  <si>
    <t>Iteration 2 (RC – Tablet and Web and RP - Mobile )</t>
  </si>
  <si>
    <t>Iteration 3 (RP – Web)</t>
  </si>
  <si>
    <t>Iteration 2</t>
  </si>
  <si>
    <t>Reading Challenge - web UI</t>
  </si>
  <si>
    <t>Reading Program - android tablet UI</t>
  </si>
  <si>
    <t>Reading Program - android mobile</t>
  </si>
  <si>
    <t>Reading Challenge - android tablet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</si>
</sst>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0"/>
      <color rgb="FFFFFFFF"/>
      <name val="Arial"/>
      <family val="2"/>
    </font>
    <font>
      <sz val="10"/>
      <color theme="1"/>
      <name val="Arial"/>
      <family val="2"/>
    </font>
    <font>
      <sz val="10"/>
      <color rgb="FFFFFFFF"/>
      <name val="Arial"/>
      <family val="2"/>
    </font>
    <font>
      <sz val="10"/>
      <color rgb="FFFFFFFF"/>
      <name val="Arial"/>
    </font>
    <font>
      <b/>
      <sz val="10"/>
      <color rgb="FFFFFFFF"/>
      <name val="Arial"/>
    </font>
    <font>
      <sz val="10"/>
      <color theme="1"/>
      <name val="Arial"/>
    </font>
    <font>
      <sz val="9"/>
      <color theme="1"/>
      <name val="Calibri"/>
      <family val="2"/>
      <scheme val="minor"/>
    </font>
    <font>
      <sz val="9"/>
      <color theme="1"/>
      <name val="Helvetica Neue"/>
      <charset val="1"/>
    </font>
    <font>
      <b/>
      <sz val="10"/>
      <color theme="1"/>
      <name val="Arial"/>
      <family val="2"/>
    </font>
    <font>
      <b/>
      <sz val="11"/>
      <color theme="1"/>
      <name val="Calibri"/>
      <family val="2"/>
      <scheme val="minor"/>
    </font>
    <font>
      <sz val="11"/>
      <color rgb="FFFF0000"/>
      <name val="Calibri"/>
      <family val="2"/>
      <scheme val="minor"/>
    </font>
    <font>
      <b/>
      <sz val="12"/>
      <color theme="1"/>
      <name val="Cambria"/>
    </font>
    <font>
      <sz val="11"/>
      <color rgb="FF000000"/>
      <name val="Calibri"/>
      <charset val="1"/>
    </font>
    <font>
      <sz val="11"/>
      <color rgb="FF000000"/>
      <name val="Calibri"/>
      <charset val="134"/>
    </font>
    <font>
      <b/>
      <sz val="10"/>
      <color theme="1"/>
      <name val="Arial"/>
    </font>
    <font>
      <b/>
      <u/>
      <sz val="9"/>
      <color theme="1"/>
      <name val="Helvetica Neue"/>
      <charset val="1"/>
    </font>
    <font>
      <b/>
      <u/>
      <sz val="11"/>
      <color theme="1"/>
      <name val="Calibri"/>
      <family val="2"/>
      <scheme val="minor"/>
    </font>
    <font>
      <sz val="10"/>
      <color rgb="FF000000"/>
      <name val="Calibri"/>
    </font>
    <font>
      <sz val="10"/>
      <color theme="1"/>
      <name val="Calibri"/>
    </font>
    <font>
      <b/>
      <sz val="10"/>
      <color theme="1"/>
      <name val="Calibri"/>
    </font>
    <font>
      <sz val="11"/>
      <color theme="1"/>
      <name val="Segoe UI"/>
      <charset val="1"/>
    </font>
    <font>
      <b/>
      <u/>
      <sz val="10"/>
      <color theme="1"/>
      <name val="Calibri"/>
    </font>
    <font>
      <u/>
      <sz val="10"/>
      <color theme="1"/>
      <name val="Calibri"/>
    </font>
    <font>
      <sz val="11"/>
      <color rgb="FF000000"/>
      <name val="Helvetica Neue"/>
      <charset val="1"/>
    </font>
    <font>
      <sz val="11"/>
      <color theme="1"/>
      <name val="Calibri"/>
    </font>
    <font>
      <b/>
      <sz val="9"/>
      <color rgb="FFFFFFFF"/>
      <name val="Arial"/>
    </font>
    <font>
      <sz val="9"/>
      <color theme="1"/>
      <name val="Arial"/>
    </font>
  </fonts>
  <fills count="17">
    <fill>
      <patternFill patternType="none"/>
    </fill>
    <fill>
      <patternFill patternType="gray125"/>
    </fill>
    <fill>
      <patternFill patternType="solid">
        <fgColor rgb="FF2F75B5"/>
        <bgColor indexed="64"/>
      </patternFill>
    </fill>
    <fill>
      <patternFill patternType="solid">
        <fgColor rgb="FF548235"/>
        <bgColor indexed="64"/>
      </patternFill>
    </fill>
    <fill>
      <patternFill patternType="solid">
        <fgColor rgb="FFE2EFDA"/>
        <bgColor indexed="64"/>
      </patternFill>
    </fill>
    <fill>
      <patternFill patternType="solid">
        <fgColor rgb="FFB4C6E7"/>
        <bgColor indexed="64"/>
      </patternFill>
    </fill>
    <fill>
      <patternFill patternType="solid">
        <fgColor rgb="FFFFFFFF"/>
        <bgColor indexed="64"/>
      </patternFill>
    </fill>
    <fill>
      <patternFill patternType="solid">
        <fgColor rgb="FFFFFF00"/>
        <bgColor indexed="64"/>
      </patternFill>
    </fill>
    <fill>
      <patternFill patternType="solid">
        <fgColor rgb="FF9BC2E6"/>
        <bgColor indexed="64"/>
      </patternFill>
    </fill>
    <fill>
      <patternFill patternType="solid">
        <fgColor rgb="FFEDEDED"/>
        <bgColor indexed="64"/>
      </patternFill>
    </fill>
    <fill>
      <patternFill patternType="solid">
        <fgColor rgb="FFFF0000"/>
        <bgColor indexed="64"/>
      </patternFill>
    </fill>
    <fill>
      <patternFill patternType="solid">
        <fgColor rgb="FF70AD47"/>
        <bgColor indexed="64"/>
      </patternFill>
    </fill>
    <fill>
      <patternFill patternType="solid">
        <fgColor rgb="FFF8CBAD"/>
        <bgColor indexed="64"/>
      </patternFill>
    </fill>
    <fill>
      <patternFill patternType="solid">
        <fgColor rgb="FFFFD966"/>
        <bgColor indexed="64"/>
      </patternFill>
    </fill>
    <fill>
      <patternFill patternType="solid">
        <fgColor rgb="FFBDD7EE"/>
        <bgColor indexed="64"/>
      </patternFill>
    </fill>
    <fill>
      <patternFill patternType="solid">
        <fgColor rgb="FF305496"/>
        <bgColor indexed="64"/>
      </patternFill>
    </fill>
    <fill>
      <patternFill patternType="solid">
        <fgColor rgb="FFFFC00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74">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center"/>
    </xf>
    <xf numFmtId="0" fontId="2" fillId="0" borderId="1" xfId="0" applyFont="1" applyBorder="1" applyAlignment="1">
      <alignment horizontal="center"/>
    </xf>
    <xf numFmtId="9" fontId="2" fillId="0" borderId="1" xfId="0" applyNumberFormat="1" applyFont="1" applyBorder="1" applyAlignment="1">
      <alignment horizontal="center" vertical="center"/>
    </xf>
    <xf numFmtId="0" fontId="2" fillId="0" borderId="1" xfId="0" applyFont="1" applyBorder="1"/>
    <xf numFmtId="0" fontId="2" fillId="0" borderId="1" xfId="0" applyFont="1" applyBorder="1" applyAlignment="1">
      <alignment wrapText="1"/>
    </xf>
    <xf numFmtId="0" fontId="1" fillId="3" borderId="1" xfId="0" applyFont="1" applyFill="1" applyBorder="1" applyAlignment="1">
      <alignment horizontal="left" vertical="top"/>
    </xf>
    <xf numFmtId="0" fontId="3" fillId="3" borderId="1" xfId="0" applyFont="1" applyFill="1" applyBorder="1" applyAlignment="1">
      <alignment horizontal="center" vertical="center"/>
    </xf>
    <xf numFmtId="9" fontId="3" fillId="3" borderId="1" xfId="0" applyNumberFormat="1" applyFont="1" applyFill="1" applyBorder="1" applyAlignment="1">
      <alignment horizontal="center" vertical="center"/>
    </xf>
    <xf numFmtId="0" fontId="3" fillId="3" borderId="1" xfId="0" applyFont="1" applyFill="1" applyBorder="1"/>
    <xf numFmtId="0" fontId="1" fillId="2" borderId="1" xfId="0" applyFont="1" applyFill="1" applyBorder="1" applyAlignment="1">
      <alignment horizontal="center" vertical="top"/>
    </xf>
    <xf numFmtId="0" fontId="0" fillId="0" borderId="0" xfId="0" applyAlignment="1">
      <alignment horizontal="left" vertical="top"/>
    </xf>
    <xf numFmtId="0" fontId="1" fillId="2" borderId="1" xfId="0" applyFont="1" applyFill="1" applyBorder="1" applyAlignment="1">
      <alignment horizontal="left" vertical="top"/>
    </xf>
    <xf numFmtId="0" fontId="2" fillId="0" borderId="1" xfId="0" applyFont="1" applyBorder="1" applyAlignment="1">
      <alignment horizontal="center" vertical="top"/>
    </xf>
    <xf numFmtId="9" fontId="2" fillId="0" borderId="1" xfId="0" applyNumberFormat="1" applyFont="1" applyBorder="1" applyAlignment="1">
      <alignment horizontal="center" vertical="top"/>
    </xf>
    <xf numFmtId="0" fontId="2" fillId="0" borderId="1" xfId="0" applyFont="1" applyBorder="1" applyAlignment="1">
      <alignment horizontal="left" vertical="top" wrapText="1"/>
    </xf>
    <xf numFmtId="0" fontId="2" fillId="0" borderId="5" xfId="0" applyFont="1" applyBorder="1" applyAlignment="1">
      <alignment horizontal="left" vertical="center" wrapText="1"/>
    </xf>
    <xf numFmtId="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left" vertical="top"/>
    </xf>
    <xf numFmtId="9"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5" fillId="2" borderId="1" xfId="0" applyFont="1" applyFill="1" applyBorder="1" applyAlignment="1">
      <alignment horizontal="center" vertical="center"/>
    </xf>
    <xf numFmtId="0" fontId="0" fillId="0" borderId="1" xfId="0" applyBorder="1"/>
    <xf numFmtId="0" fontId="7" fillId="0" borderId="0" xfId="0" applyFont="1"/>
    <xf numFmtId="0" fontId="8" fillId="0" borderId="1" xfId="0" applyFont="1" applyBorder="1" applyAlignment="1">
      <alignment horizontal="left" vertical="top" wrapText="1"/>
    </xf>
    <xf numFmtId="0" fontId="2" fillId="0" borderId="2" xfId="0" applyFont="1" applyBorder="1" applyAlignment="1">
      <alignment horizontal="left" vertical="top"/>
    </xf>
    <xf numFmtId="9" fontId="2" fillId="0" borderId="4" xfId="0" applyNumberFormat="1" applyFont="1" applyBorder="1" applyAlignment="1">
      <alignment horizontal="center" vertical="center"/>
    </xf>
    <xf numFmtId="0" fontId="1" fillId="2" borderId="5" xfId="0" applyFont="1" applyFill="1" applyBorder="1" applyAlignment="1">
      <alignment horizontal="left" vertical="top"/>
    </xf>
    <xf numFmtId="0" fontId="1" fillId="2" borderId="5" xfId="0" applyFont="1" applyFill="1" applyBorder="1" applyAlignment="1">
      <alignment horizontal="center" vertical="top"/>
    </xf>
    <xf numFmtId="9" fontId="2" fillId="0" borderId="2" xfId="0" applyNumberFormat="1" applyFont="1" applyBorder="1" applyAlignment="1">
      <alignment horizontal="center" vertical="center"/>
    </xf>
    <xf numFmtId="0" fontId="3" fillId="3" borderId="6" xfId="0" applyFont="1" applyFill="1" applyBorder="1"/>
    <xf numFmtId="0" fontId="0" fillId="0" borderId="1" xfId="0" applyBorder="1" applyAlignment="1">
      <alignment horizontal="left" vertical="top"/>
    </xf>
    <xf numFmtId="0" fontId="11" fillId="0" borderId="1" xfId="0" applyFont="1" applyBorder="1" applyAlignment="1">
      <alignment horizontal="left" vertical="top"/>
    </xf>
    <xf numFmtId="0" fontId="1" fillId="2" borderId="3" xfId="0" applyFont="1" applyFill="1" applyBorder="1" applyAlignment="1">
      <alignment vertical="top"/>
    </xf>
    <xf numFmtId="0" fontId="1" fillId="2" borderId="4" xfId="0" applyFont="1" applyFill="1" applyBorder="1" applyAlignment="1">
      <alignment vertical="top"/>
    </xf>
    <xf numFmtId="0" fontId="1" fillId="2" borderId="1" xfId="0" applyFont="1" applyFill="1" applyBorder="1" applyAlignment="1">
      <alignment vertical="top"/>
    </xf>
    <xf numFmtId="0" fontId="2" fillId="4" borderId="1" xfId="0" applyFont="1" applyFill="1" applyBorder="1" applyAlignment="1">
      <alignment horizontal="left" vertical="top"/>
    </xf>
    <xf numFmtId="0" fontId="0" fillId="0" borderId="1" xfId="0" applyBorder="1" applyAlignment="1">
      <alignment horizontal="center"/>
    </xf>
    <xf numFmtId="0" fontId="0" fillId="0" borderId="0" xfId="0" applyAlignment="1">
      <alignment horizontal="center"/>
    </xf>
    <xf numFmtId="0" fontId="12" fillId="0" borderId="1" xfId="0" applyFont="1" applyBorder="1" applyAlignment="1">
      <alignment horizontal="center"/>
    </xf>
    <xf numFmtId="0" fontId="0" fillId="0" borderId="6" xfId="0" applyBorder="1"/>
    <xf numFmtId="0" fontId="0" fillId="0" borderId="5" xfId="0" applyBorder="1"/>
    <xf numFmtId="0" fontId="0" fillId="4" borderId="1" xfId="0" applyFill="1" applyBorder="1"/>
    <xf numFmtId="0" fontId="13" fillId="0" borderId="0" xfId="0" applyFont="1" applyAlignment="1">
      <alignment wrapText="1"/>
    </xf>
    <xf numFmtId="0" fontId="0" fillId="0" borderId="0" xfId="0" applyAlignment="1">
      <alignment wrapText="1"/>
    </xf>
    <xf numFmtId="0" fontId="12" fillId="0" borderId="1" xfId="0" applyFont="1" applyBorder="1" applyAlignment="1">
      <alignment horizontal="center" wrapText="1"/>
    </xf>
    <xf numFmtId="0" fontId="0" fillId="0" borderId="1" xfId="0" applyBorder="1" applyAlignment="1">
      <alignment wrapText="1"/>
    </xf>
    <xf numFmtId="0" fontId="10" fillId="0" borderId="1" xfId="0" applyFont="1" applyBorder="1" applyAlignment="1">
      <alignment vertical="center"/>
    </xf>
    <xf numFmtId="0" fontId="0" fillId="0" borderId="1" xfId="0" applyBorder="1" applyAlignment="1">
      <alignment vertical="center"/>
    </xf>
    <xf numFmtId="0" fontId="10" fillId="0" borderId="2" xfId="0" applyFont="1" applyBorder="1" applyAlignment="1">
      <alignment vertical="center"/>
    </xf>
    <xf numFmtId="0" fontId="9" fillId="0" borderId="1" xfId="0" applyFont="1" applyBorder="1" applyAlignment="1">
      <alignment vertical="center"/>
    </xf>
    <xf numFmtId="0" fontId="0" fillId="0" borderId="5" xfId="0" applyBorder="1" applyAlignment="1">
      <alignment horizontal="left" vertical="top"/>
    </xf>
    <xf numFmtId="0" fontId="0" fillId="0" borderId="6" xfId="0" applyBorder="1" applyAlignment="1">
      <alignment horizontal="left" vertical="top"/>
    </xf>
    <xf numFmtId="0" fontId="0" fillId="0" borderId="1" xfId="0"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0" fillId="4" borderId="6" xfId="0" applyFill="1" applyBorder="1"/>
    <xf numFmtId="0" fontId="0" fillId="0" borderId="4" xfId="0" applyBorder="1" applyAlignment="1">
      <alignment horizontal="left" vertical="top"/>
    </xf>
    <xf numFmtId="0" fontId="0" fillId="0" borderId="8" xfId="0" applyBorder="1" applyAlignment="1">
      <alignment horizontal="left" vertical="top"/>
    </xf>
    <xf numFmtId="0" fontId="0" fillId="0" borderId="3" xfId="0" applyBorder="1" applyAlignment="1">
      <alignment horizontal="left" vertical="center"/>
    </xf>
    <xf numFmtId="0" fontId="13" fillId="0" borderId="3" xfId="0" applyFont="1" applyBorder="1" applyAlignment="1">
      <alignment horizontal="left" vertical="center" wrapText="1"/>
    </xf>
    <xf numFmtId="0" fontId="2" fillId="4" borderId="6" xfId="0" applyFont="1" applyFill="1" applyBorder="1" applyAlignment="1">
      <alignment horizontal="left" vertical="top"/>
    </xf>
    <xf numFmtId="0" fontId="0" fillId="0" borderId="2" xfId="0" applyBorder="1" applyAlignment="1">
      <alignment vertical="center"/>
    </xf>
    <xf numFmtId="0" fontId="0" fillId="5" borderId="1" xfId="0" applyFill="1" applyBorder="1" applyAlignment="1">
      <alignment horizontal="left" vertical="top"/>
    </xf>
    <xf numFmtId="0" fontId="10" fillId="0" borderId="1" xfId="0" applyFont="1" applyBorder="1" applyAlignment="1">
      <alignment horizontal="center" vertical="center"/>
    </xf>
    <xf numFmtId="0" fontId="0" fillId="0" borderId="0" xfId="0" applyAlignment="1">
      <alignment horizontal="center" vertical="center"/>
    </xf>
    <xf numFmtId="0" fontId="0" fillId="0" borderId="2" xfId="0" applyBorder="1"/>
    <xf numFmtId="0" fontId="1" fillId="2" borderId="6" xfId="0" applyFont="1" applyFill="1" applyBorder="1" applyAlignment="1">
      <alignment horizontal="left" vertical="top"/>
    </xf>
    <xf numFmtId="0" fontId="0" fillId="7" borderId="1" xfId="0" applyFill="1" applyBorder="1" applyAlignment="1">
      <alignment wrapText="1"/>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wrapText="1"/>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7" borderId="0" xfId="0" applyFill="1" applyAlignment="1">
      <alignment wrapText="1"/>
    </xf>
    <xf numFmtId="0" fontId="0" fillId="8" borderId="0" xfId="0" applyFill="1" applyAlignment="1">
      <alignment wrapText="1"/>
    </xf>
    <xf numFmtId="0" fontId="0" fillId="6" borderId="0" xfId="0" applyFill="1" applyAlignment="1">
      <alignment wrapText="1"/>
    </xf>
    <xf numFmtId="0" fontId="0" fillId="6" borderId="1" xfId="0" applyFill="1" applyBorder="1" applyAlignment="1">
      <alignment wrapText="1"/>
    </xf>
    <xf numFmtId="0" fontId="0" fillId="7" borderId="1" xfId="0" applyFill="1" applyBorder="1" applyAlignment="1">
      <alignment horizontal="center"/>
    </xf>
    <xf numFmtId="0" fontId="0" fillId="7" borderId="1" xfId="0" applyFill="1" applyBorder="1"/>
    <xf numFmtId="0" fontId="0" fillId="7" borderId="6" xfId="0" applyFill="1" applyBorder="1" applyAlignment="1">
      <alignment wrapText="1"/>
    </xf>
    <xf numFmtId="0" fontId="13" fillId="0" borderId="5" xfId="0" applyFont="1" applyBorder="1" applyAlignment="1">
      <alignment wrapText="1"/>
    </xf>
    <xf numFmtId="0" fontId="13" fillId="9" borderId="1" xfId="0" applyFont="1" applyFill="1" applyBorder="1" applyAlignment="1">
      <alignment horizontal="center" vertical="center"/>
    </xf>
    <xf numFmtId="0" fontId="13" fillId="9" borderId="6" xfId="0" applyFont="1" applyFill="1" applyBorder="1" applyAlignment="1">
      <alignment horizontal="center" vertical="center"/>
    </xf>
    <xf numFmtId="0" fontId="13" fillId="9" borderId="7" xfId="0" applyFont="1" applyFill="1" applyBorder="1" applyAlignment="1">
      <alignment horizontal="center" vertical="center"/>
    </xf>
    <xf numFmtId="0" fontId="14" fillId="0" borderId="1" xfId="0" applyFont="1" applyBorder="1" applyAlignment="1">
      <alignment vertical="center" wrapText="1"/>
    </xf>
    <xf numFmtId="0" fontId="13" fillId="6" borderId="1" xfId="0" applyFont="1" applyFill="1" applyBorder="1" applyAlignment="1">
      <alignment horizontal="center" vertical="center"/>
    </xf>
    <xf numFmtId="0" fontId="14" fillId="0" borderId="1" xfId="0" applyFont="1" applyBorder="1" applyAlignment="1">
      <alignment horizontal="center" vertical="center" wrapText="1"/>
    </xf>
    <xf numFmtId="0" fontId="13" fillId="9" borderId="1" xfId="0" applyFont="1" applyFill="1" applyBorder="1" applyAlignment="1">
      <alignment vertical="center" wrapText="1"/>
    </xf>
    <xf numFmtId="0" fontId="13" fillId="9" borderId="1" xfId="0" applyFont="1" applyFill="1" applyBorder="1" applyAlignment="1">
      <alignment horizontal="center" vertical="center" wrapText="1"/>
    </xf>
    <xf numFmtId="0" fontId="13" fillId="6" borderId="1" xfId="0" applyFont="1" applyFill="1" applyBorder="1" applyAlignment="1">
      <alignment vertical="center" wrapText="1"/>
    </xf>
    <xf numFmtId="0" fontId="0" fillId="0" borderId="1" xfId="0" applyBorder="1" applyAlignment="1">
      <alignment vertical="center" wrapText="1"/>
    </xf>
    <xf numFmtId="0" fontId="13" fillId="9" borderId="7" xfId="0" applyFont="1" applyFill="1" applyBorder="1" applyAlignment="1">
      <alignment horizontal="center" vertical="center" wrapText="1"/>
    </xf>
    <xf numFmtId="0" fontId="0" fillId="0" borderId="0" xfId="0" applyAlignment="1">
      <alignment vertical="center" wrapText="1"/>
    </xf>
    <xf numFmtId="0" fontId="13" fillId="6" borderId="1" xfId="0" quotePrefix="1" applyFont="1" applyFill="1" applyBorder="1" applyAlignment="1">
      <alignment horizontal="center" vertical="center"/>
    </xf>
    <xf numFmtId="0" fontId="0" fillId="7" borderId="1" xfId="0" applyFill="1" applyBorder="1" applyAlignment="1">
      <alignment horizontal="left" vertical="top"/>
    </xf>
    <xf numFmtId="0" fontId="0" fillId="7" borderId="4" xfId="0" applyFill="1" applyBorder="1" applyAlignment="1">
      <alignment horizontal="left" vertical="top"/>
    </xf>
    <xf numFmtId="0" fontId="0" fillId="10" borderId="1" xfId="0" applyFill="1" applyBorder="1" applyAlignment="1">
      <alignment horizontal="left" vertical="top"/>
    </xf>
    <xf numFmtId="0" fontId="0" fillId="6" borderId="1" xfId="0" applyFill="1" applyBorder="1"/>
    <xf numFmtId="0" fontId="0" fillId="0" borderId="6" xfId="0" applyBorder="1" applyAlignment="1">
      <alignment horizontal="center" vertical="center"/>
    </xf>
    <xf numFmtId="0" fontId="0" fillId="6" borderId="1" xfId="0" applyFill="1" applyBorder="1" applyAlignment="1">
      <alignment vertical="center" wrapText="1"/>
    </xf>
    <xf numFmtId="0" fontId="0" fillId="0" borderId="1" xfId="0" quotePrefix="1" applyBorder="1" applyAlignment="1">
      <alignment horizontal="center" vertical="center"/>
    </xf>
    <xf numFmtId="0" fontId="0" fillId="0" borderId="6" xfId="0" quotePrefix="1" applyBorder="1" applyAlignment="1">
      <alignment horizontal="center" vertical="center"/>
    </xf>
    <xf numFmtId="0" fontId="0" fillId="0" borderId="9" xfId="0" applyBorder="1" applyAlignment="1">
      <alignment horizontal="center"/>
    </xf>
    <xf numFmtId="0" fontId="0" fillId="7" borderId="0" xfId="0" applyFill="1" applyAlignment="1">
      <alignment horizontal="center"/>
    </xf>
    <xf numFmtId="0" fontId="0" fillId="7" borderId="2" xfId="0" applyFill="1" applyBorder="1" applyAlignment="1">
      <alignment horizontal="center"/>
    </xf>
    <xf numFmtId="0" fontId="0" fillId="11" borderId="1" xfId="0" applyFill="1" applyBorder="1" applyAlignment="1">
      <alignment horizontal="center"/>
    </xf>
    <xf numFmtId="0" fontId="0" fillId="5" borderId="2" xfId="0" applyFill="1" applyBorder="1" applyAlignment="1">
      <alignment horizontal="center"/>
    </xf>
    <xf numFmtId="0" fontId="5" fillId="2" borderId="1" xfId="0" applyFont="1" applyFill="1" applyBorder="1" applyAlignment="1">
      <alignment vertical="top"/>
    </xf>
    <xf numFmtId="0" fontId="5" fillId="2" borderId="3" xfId="0" applyFont="1" applyFill="1" applyBorder="1" applyAlignment="1">
      <alignment vertical="top"/>
    </xf>
    <xf numFmtId="0" fontId="5" fillId="2" borderId="4" xfId="0" applyFont="1" applyFill="1" applyBorder="1" applyAlignment="1">
      <alignmen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5" xfId="0" applyFont="1" applyFill="1" applyBorder="1" applyAlignment="1">
      <alignment horizontal="center" vertical="top"/>
    </xf>
    <xf numFmtId="0" fontId="6" fillId="0" borderId="1" xfId="0" applyFont="1" applyBorder="1" applyAlignment="1">
      <alignment horizontal="left" vertical="top"/>
    </xf>
    <xf numFmtId="9" fontId="6" fillId="0" borderId="2" xfId="0" applyNumberFormat="1" applyFont="1" applyBorder="1" applyAlignment="1">
      <alignment horizontal="center" vertical="center"/>
    </xf>
    <xf numFmtId="0" fontId="6" fillId="0" borderId="1" xfId="0" applyFont="1" applyBorder="1" applyAlignment="1">
      <alignment horizontal="left" vertical="top" wrapText="1"/>
    </xf>
    <xf numFmtId="0" fontId="4" fillId="3" borderId="6" xfId="0" applyFont="1" applyFill="1" applyBorder="1"/>
    <xf numFmtId="0" fontId="5" fillId="2" borderId="1" xfId="0" applyFont="1" applyFill="1" applyBorder="1" applyAlignment="1">
      <alignment horizontal="left" vertical="top"/>
    </xf>
    <xf numFmtId="0" fontId="6" fillId="0" borderId="1" xfId="0" applyFont="1" applyBorder="1" applyAlignment="1">
      <alignment wrapText="1"/>
    </xf>
    <xf numFmtId="0" fontId="6" fillId="0" borderId="1" xfId="0" applyFont="1" applyBorder="1"/>
    <xf numFmtId="0" fontId="4" fillId="3" borderId="1" xfId="0" applyFont="1" applyFill="1" applyBorder="1"/>
    <xf numFmtId="0" fontId="5" fillId="2" borderId="5" xfId="0" applyFont="1" applyFill="1" applyBorder="1" applyAlignment="1">
      <alignment horizontal="left" vertical="top"/>
    </xf>
    <xf numFmtId="0" fontId="6" fillId="4" borderId="1" xfId="0" applyFont="1" applyFill="1" applyBorder="1" applyAlignment="1">
      <alignment horizontal="left" vertical="top"/>
    </xf>
    <xf numFmtId="0" fontId="15" fillId="0" borderId="1" xfId="0" applyFont="1" applyBorder="1" applyAlignment="1">
      <alignment vertical="center"/>
    </xf>
    <xf numFmtId="0" fontId="6" fillId="0" borderId="2" xfId="0" applyFont="1" applyBorder="1" applyAlignment="1">
      <alignment horizontal="left" vertical="top"/>
    </xf>
    <xf numFmtId="0" fontId="6" fillId="4" borderId="6" xfId="0" applyFont="1" applyFill="1" applyBorder="1" applyAlignment="1">
      <alignment horizontal="left" vertical="top"/>
    </xf>
    <xf numFmtId="0" fontId="0" fillId="10" borderId="1" xfId="0" applyFill="1" applyBorder="1" applyAlignment="1">
      <alignment horizontal="center"/>
    </xf>
    <xf numFmtId="0" fontId="17" fillId="0" borderId="0" xfId="0" applyFont="1"/>
    <xf numFmtId="0" fontId="0" fillId="12" borderId="0" xfId="0" applyFill="1"/>
    <xf numFmtId="0" fontId="8" fillId="0" borderId="1" xfId="0" applyFont="1" applyBorder="1" applyAlignment="1">
      <alignment wrapText="1"/>
    </xf>
    <xf numFmtId="0" fontId="16" fillId="0" borderId="1" xfId="0" applyFont="1" applyBorder="1" applyAlignment="1">
      <alignment wrapText="1"/>
    </xf>
    <xf numFmtId="0" fontId="18" fillId="6" borderId="1" xfId="0" applyFont="1" applyFill="1" applyBorder="1" applyAlignment="1">
      <alignment horizontal="left" vertical="top" wrapText="1"/>
    </xf>
    <xf numFmtId="0" fontId="19" fillId="0" borderId="0" xfId="0" applyFont="1"/>
    <xf numFmtId="0" fontId="20" fillId="12" borderId="5" xfId="0" applyFont="1" applyFill="1" applyBorder="1"/>
    <xf numFmtId="0" fontId="19" fillId="0" borderId="1" xfId="0" applyFont="1" applyBorder="1" applyAlignment="1">
      <alignment horizontal="left" vertical="top"/>
    </xf>
    <xf numFmtId="0" fontId="19" fillId="0" borderId="2" xfId="0" applyFont="1" applyBorder="1" applyAlignment="1">
      <alignment horizontal="left" vertical="top" wrapText="1"/>
    </xf>
    <xf numFmtId="0" fontId="19" fillId="10" borderId="1" xfId="0" applyFont="1" applyFill="1" applyBorder="1" applyAlignment="1">
      <alignment vertical="top"/>
    </xf>
    <xf numFmtId="0" fontId="19" fillId="0" borderId="1" xfId="0" applyFont="1" applyBorder="1"/>
    <xf numFmtId="0" fontId="19" fillId="0" borderId="1" xfId="0" applyFont="1" applyBorder="1" applyAlignment="1">
      <alignment horizontal="left" vertical="top" wrapText="1"/>
    </xf>
    <xf numFmtId="0" fontId="5" fillId="2" borderId="2" xfId="0" applyFont="1" applyFill="1" applyBorder="1" applyAlignment="1">
      <alignment horizontal="left" vertical="top"/>
    </xf>
    <xf numFmtId="0" fontId="5" fillId="2" borderId="3" xfId="0" applyFont="1" applyFill="1" applyBorder="1" applyAlignment="1">
      <alignment horizontal="left" vertical="top"/>
    </xf>
    <xf numFmtId="0" fontId="5" fillId="3" borderId="0" xfId="0" applyFont="1" applyFill="1" applyAlignment="1">
      <alignment horizontal="left" vertical="top"/>
    </xf>
    <xf numFmtId="0" fontId="4" fillId="3" borderId="0" xfId="0" applyFont="1" applyFill="1" applyAlignment="1">
      <alignment horizontal="center" vertical="center"/>
    </xf>
    <xf numFmtId="9" fontId="4" fillId="3" borderId="0" xfId="0" applyNumberFormat="1" applyFont="1" applyFill="1" applyAlignment="1">
      <alignment horizontal="center" vertical="center"/>
    </xf>
    <xf numFmtId="0" fontId="5" fillId="2" borderId="5" xfId="0" applyFont="1" applyFill="1" applyBorder="1" applyAlignment="1">
      <alignment vertical="top"/>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0" fillId="0" borderId="2" xfId="0" applyBorder="1" applyAlignment="1">
      <alignment horizontal="center" vertical="top"/>
    </xf>
    <xf numFmtId="9" fontId="6" fillId="0" borderId="1" xfId="0" applyNumberFormat="1" applyFont="1" applyBorder="1" applyAlignment="1">
      <alignment horizontal="center" vertical="top"/>
    </xf>
    <xf numFmtId="0" fontId="6" fillId="0" borderId="1" xfId="0" applyFont="1" applyBorder="1" applyAlignment="1">
      <alignment horizontal="center" vertical="top"/>
    </xf>
    <xf numFmtId="0" fontId="0" fillId="0" borderId="1" xfId="0" applyBorder="1" applyAlignment="1">
      <alignment horizontal="center" vertical="top"/>
    </xf>
    <xf numFmtId="0" fontId="15" fillId="13" borderId="1" xfId="0" applyFont="1" applyFill="1" applyBorder="1" applyAlignment="1">
      <alignment horizontal="center" vertical="center" indent="1"/>
    </xf>
    <xf numFmtId="0" fontId="15" fillId="13" borderId="1" xfId="0" applyFont="1" applyFill="1" applyBorder="1" applyAlignment="1">
      <alignment wrapText="1"/>
    </xf>
    <xf numFmtId="0" fontId="15" fillId="13" borderId="1" xfId="0" applyFont="1" applyFill="1" applyBorder="1" applyAlignment="1">
      <alignment horizontal="center" vertical="center"/>
    </xf>
    <xf numFmtId="0" fontId="6" fillId="0" borderId="1" xfId="0" applyFont="1" applyBorder="1" applyAlignment="1">
      <alignment horizontal="center" vertical="center" indent="1"/>
    </xf>
    <xf numFmtId="0" fontId="6" fillId="0" borderId="5" xfId="0" applyFont="1" applyBorder="1" applyAlignment="1">
      <alignment horizontal="center" vertical="center" indent="1"/>
    </xf>
    <xf numFmtId="0" fontId="6" fillId="0" borderId="5" xfId="0" applyFont="1" applyBorder="1" applyAlignment="1">
      <alignment wrapText="1"/>
    </xf>
    <xf numFmtId="0" fontId="6" fillId="0" borderId="5" xfId="0" applyFont="1" applyBorder="1" applyAlignment="1">
      <alignment horizontal="center" vertical="center"/>
    </xf>
    <xf numFmtId="0" fontId="6" fillId="0" borderId="0" xfId="0" applyFont="1" applyAlignment="1">
      <alignment horizontal="center" vertical="center" indent="1"/>
    </xf>
    <xf numFmtId="0" fontId="15" fillId="14" borderId="1" xfId="0" applyFont="1" applyFill="1" applyBorder="1" applyAlignment="1">
      <alignment wrapText="1"/>
    </xf>
    <xf numFmtId="0" fontId="15" fillId="14" borderId="1" xfId="0" applyFont="1" applyFill="1" applyBorder="1" applyAlignment="1">
      <alignment horizontal="center" vertical="center"/>
    </xf>
    <xf numFmtId="0" fontId="6" fillId="0" borderId="0" xfId="0" applyFont="1" applyAlignment="1">
      <alignment horizontal="center"/>
    </xf>
    <xf numFmtId="0" fontId="6" fillId="0" borderId="0" xfId="0" applyFont="1"/>
    <xf numFmtId="0" fontId="6" fillId="0" borderId="0" xfId="0" applyFont="1" applyAlignment="1">
      <alignment horizontal="center" vertical="center"/>
    </xf>
    <xf numFmtId="0" fontId="15" fillId="13" borderId="5" xfId="0" applyFont="1" applyFill="1" applyBorder="1" applyAlignment="1">
      <alignment horizontal="center" vertical="center" indent="1"/>
    </xf>
    <xf numFmtId="0" fontId="15" fillId="13" borderId="5" xfId="0" applyFont="1" applyFill="1" applyBorder="1" applyAlignment="1">
      <alignment wrapText="1"/>
    </xf>
    <xf numFmtId="0" fontId="15" fillId="13" borderId="5"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5" fillId="2" borderId="2" xfId="0" applyFont="1" applyFill="1" applyBorder="1" applyAlignment="1">
      <alignment vertical="top"/>
    </xf>
    <xf numFmtId="9" fontId="6" fillId="0" borderId="2" xfId="0" applyNumberFormat="1" applyFont="1" applyBorder="1" applyAlignment="1">
      <alignment horizontal="center" vertical="top"/>
    </xf>
    <xf numFmtId="0" fontId="6" fillId="6" borderId="1" xfId="0" applyFont="1" applyFill="1" applyBorder="1" applyAlignment="1">
      <alignment horizontal="left" vertical="top"/>
    </xf>
    <xf numFmtId="0" fontId="0" fillId="7" borderId="0" xfId="0" applyFill="1"/>
    <xf numFmtId="0" fontId="5" fillId="15" borderId="1" xfId="0" applyFont="1" applyFill="1" applyBorder="1" applyAlignment="1">
      <alignment horizontal="left" vertical="top"/>
    </xf>
    <xf numFmtId="0" fontId="4" fillId="15" borderId="1" xfId="0" applyFont="1" applyFill="1" applyBorder="1" applyAlignment="1">
      <alignment horizontal="center" vertical="center"/>
    </xf>
    <xf numFmtId="9" fontId="4" fillId="15" borderId="1" xfId="0" applyNumberFormat="1" applyFont="1" applyFill="1" applyBorder="1" applyAlignment="1">
      <alignment horizontal="center" vertical="center"/>
    </xf>
    <xf numFmtId="9" fontId="4" fillId="15" borderId="2" xfId="0" applyNumberFormat="1" applyFont="1" applyFill="1" applyBorder="1" applyAlignment="1">
      <alignment horizontal="center" vertical="center"/>
    </xf>
    <xf numFmtId="0" fontId="5" fillId="15" borderId="1" xfId="0" applyFont="1" applyFill="1" applyBorder="1" applyAlignment="1">
      <alignment vertical="top"/>
    </xf>
    <xf numFmtId="0" fontId="5" fillId="15" borderId="2" xfId="0" applyFont="1" applyFill="1" applyBorder="1" applyAlignment="1">
      <alignment vertical="top"/>
    </xf>
    <xf numFmtId="0" fontId="5" fillId="15" borderId="1" xfId="0" applyFont="1" applyFill="1" applyBorder="1" applyAlignment="1">
      <alignment horizontal="center" vertical="top"/>
    </xf>
    <xf numFmtId="0" fontId="20" fillId="13" borderId="1" xfId="0" applyFont="1" applyFill="1" applyBorder="1" applyAlignment="1">
      <alignment horizontal="center" vertical="center" indent="1"/>
    </xf>
    <xf numFmtId="0" fontId="20" fillId="13" borderId="1" xfId="0" applyFont="1" applyFill="1" applyBorder="1" applyAlignment="1">
      <alignment wrapText="1"/>
    </xf>
    <xf numFmtId="0" fontId="20" fillId="13" borderId="1" xfId="0" applyFont="1" applyFill="1" applyBorder="1" applyAlignment="1">
      <alignment horizontal="center" vertical="center"/>
    </xf>
    <xf numFmtId="0" fontId="19" fillId="0" borderId="1" xfId="0" applyFont="1" applyBorder="1" applyAlignment="1">
      <alignment horizontal="center" vertical="center" indent="1"/>
    </xf>
    <xf numFmtId="0" fontId="19" fillId="0" borderId="1" xfId="0" applyFont="1" applyBorder="1" applyAlignment="1">
      <alignment wrapText="1"/>
    </xf>
    <xf numFmtId="0" fontId="19" fillId="0" borderId="1" xfId="0" applyFont="1" applyBorder="1" applyAlignment="1">
      <alignment horizontal="center" vertical="center"/>
    </xf>
    <xf numFmtId="0" fontId="19" fillId="0" borderId="5" xfId="0" applyFont="1" applyBorder="1" applyAlignment="1">
      <alignment horizontal="center" vertical="center" indent="1"/>
    </xf>
    <xf numFmtId="0" fontId="19" fillId="0" borderId="5" xfId="0" applyFont="1" applyBorder="1" applyAlignment="1">
      <alignment wrapText="1"/>
    </xf>
    <xf numFmtId="0" fontId="19" fillId="0" borderId="5" xfId="0" applyFont="1" applyBorder="1" applyAlignment="1">
      <alignment horizontal="center" vertical="center"/>
    </xf>
    <xf numFmtId="0" fontId="19" fillId="0" borderId="4" xfId="0" applyFont="1" applyBorder="1" applyAlignment="1">
      <alignment horizontal="center" vertical="center"/>
    </xf>
    <xf numFmtId="0" fontId="19" fillId="0" borderId="0" xfId="0" applyFont="1" applyAlignment="1">
      <alignment horizontal="center" vertical="center" indent="1"/>
    </xf>
    <xf numFmtId="0" fontId="20" fillId="14" borderId="6" xfId="0" applyFont="1" applyFill="1" applyBorder="1" applyAlignment="1">
      <alignment wrapText="1"/>
    </xf>
    <xf numFmtId="0" fontId="20" fillId="14" borderId="6" xfId="0" applyFont="1" applyFill="1" applyBorder="1" applyAlignment="1">
      <alignment horizontal="center" vertical="center"/>
    </xf>
    <xf numFmtId="0" fontId="19" fillId="0" borderId="0" xfId="0" applyFont="1" applyAlignment="1">
      <alignment horizontal="center"/>
    </xf>
    <xf numFmtId="0" fontId="19" fillId="0" borderId="0" xfId="0" applyFont="1" applyAlignment="1">
      <alignment horizontal="center" vertical="center"/>
    </xf>
    <xf numFmtId="0" fontId="19" fillId="6" borderId="1" xfId="0" applyFont="1" applyFill="1" applyBorder="1" applyAlignment="1">
      <alignment wrapText="1"/>
    </xf>
    <xf numFmtId="0" fontId="19" fillId="6" borderId="1" xfId="0" applyFont="1" applyFill="1" applyBorder="1"/>
    <xf numFmtId="0" fontId="20" fillId="14" borderId="7" xfId="0" applyFont="1" applyFill="1" applyBorder="1" applyAlignment="1">
      <alignment wrapText="1"/>
    </xf>
    <xf numFmtId="0" fontId="20" fillId="14" borderId="7" xfId="0" applyFont="1" applyFill="1" applyBorder="1" applyAlignment="1">
      <alignment horizontal="center" vertical="center"/>
    </xf>
    <xf numFmtId="0" fontId="19" fillId="0" borderId="1" xfId="0" applyFont="1" applyBorder="1" applyAlignment="1">
      <alignment vertical="top" wrapText="1"/>
    </xf>
    <xf numFmtId="0" fontId="19" fillId="0" borderId="2" xfId="0" applyFont="1" applyBorder="1" applyAlignment="1">
      <alignment horizontal="center" vertical="top" indent="1"/>
    </xf>
    <xf numFmtId="0" fontId="19" fillId="7" borderId="1" xfId="0" applyFont="1" applyFill="1" applyBorder="1" applyAlignment="1">
      <alignment horizontal="left" vertical="top" wrapText="1"/>
    </xf>
    <xf numFmtId="0" fontId="6" fillId="7" borderId="1" xfId="0" applyFont="1" applyFill="1" applyBorder="1" applyAlignment="1">
      <alignment horizontal="center" vertical="center"/>
    </xf>
    <xf numFmtId="0" fontId="0" fillId="0" borderId="0" xfId="0" applyAlignment="1">
      <alignment horizontal="left"/>
    </xf>
    <xf numFmtId="0" fontId="19" fillId="0" borderId="0" xfId="0" applyFont="1" applyAlignment="1">
      <alignment horizontal="left" vertical="top"/>
    </xf>
    <xf numFmtId="0" fontId="20" fillId="12" borderId="1" xfId="0" applyFont="1" applyFill="1" applyBorder="1" applyAlignment="1">
      <alignment horizontal="left" vertical="top" wrapText="1"/>
    </xf>
    <xf numFmtId="0" fontId="20" fillId="16" borderId="1" xfId="0" applyFont="1" applyFill="1" applyBorder="1" applyAlignment="1">
      <alignment horizontal="left" vertical="top" wrapText="1"/>
    </xf>
    <xf numFmtId="0" fontId="19" fillId="0" borderId="0" xfId="0" applyFont="1" applyAlignment="1">
      <alignment horizontal="center" vertical="top"/>
    </xf>
    <xf numFmtId="0" fontId="20" fillId="12" borderId="1" xfId="0" applyFont="1" applyFill="1" applyBorder="1" applyAlignment="1">
      <alignment horizontal="center" vertical="top" wrapText="1"/>
    </xf>
    <xf numFmtId="0" fontId="19" fillId="0" borderId="1" xfId="0" applyFont="1" applyBorder="1" applyAlignment="1">
      <alignment horizontal="center" vertical="top" wrapText="1"/>
    </xf>
    <xf numFmtId="0" fontId="20" fillId="16" borderId="1" xfId="0" applyFont="1" applyFill="1" applyBorder="1" applyAlignment="1">
      <alignment horizontal="center" vertical="top" wrapText="1"/>
    </xf>
    <xf numFmtId="0" fontId="19" fillId="0" borderId="0" xfId="0" applyFont="1" applyAlignment="1">
      <alignment horizontal="left"/>
    </xf>
    <xf numFmtId="0" fontId="19" fillId="0" borderId="1" xfId="0" applyFont="1" applyBorder="1" applyAlignment="1">
      <alignment horizontal="left" wrapText="1"/>
    </xf>
    <xf numFmtId="0" fontId="19" fillId="0" borderId="0" xfId="0" applyFont="1" applyAlignment="1">
      <alignment wrapText="1"/>
    </xf>
    <xf numFmtId="0" fontId="20" fillId="14" borderId="1" xfId="0" applyFont="1" applyFill="1" applyBorder="1" applyAlignment="1">
      <alignment horizontal="left" wrapText="1"/>
    </xf>
    <xf numFmtId="0" fontId="20" fillId="14" borderId="1" xfId="0" applyFont="1" applyFill="1" applyBorder="1" applyAlignment="1">
      <alignment wrapText="1"/>
    </xf>
    <xf numFmtId="0" fontId="20" fillId="14" borderId="1" xfId="0" applyFont="1" applyFill="1" applyBorder="1"/>
    <xf numFmtId="0" fontId="19" fillId="0" borderId="5" xfId="0" applyFont="1" applyBorder="1"/>
    <xf numFmtId="0" fontId="19" fillId="0" borderId="1" xfId="0" applyFont="1" applyBorder="1" applyAlignment="1">
      <alignment vertical="top"/>
    </xf>
    <xf numFmtId="0" fontId="22" fillId="0" borderId="1" xfId="0" applyFont="1" applyBorder="1" applyAlignment="1">
      <alignment vertical="top" wrapText="1"/>
    </xf>
    <xf numFmtId="0" fontId="23" fillId="0" borderId="1" xfId="0" applyFont="1" applyBorder="1" applyAlignment="1">
      <alignment wrapText="1"/>
    </xf>
    <xf numFmtId="0" fontId="25" fillId="0" borderId="0" xfId="0" applyFont="1" applyAlignment="1">
      <alignment wrapText="1"/>
    </xf>
    <xf numFmtId="0" fontId="25" fillId="0" borderId="1" xfId="0" applyFont="1" applyBorder="1" applyAlignment="1">
      <alignment wrapText="1"/>
    </xf>
    <xf numFmtId="0" fontId="0" fillId="0" borderId="1" xfId="0" applyBorder="1" applyAlignment="1">
      <alignment horizontal="left" wrapText="1"/>
    </xf>
    <xf numFmtId="3" fontId="0" fillId="0" borderId="1" xfId="0" quotePrefix="1" applyNumberFormat="1" applyBorder="1" applyAlignment="1">
      <alignment wrapText="1"/>
    </xf>
    <xf numFmtId="0" fontId="21" fillId="0" borderId="1" xfId="0" applyFont="1" applyBorder="1" applyAlignment="1">
      <alignment wrapText="1"/>
    </xf>
    <xf numFmtId="3" fontId="21" fillId="0" borderId="1" xfId="0" applyNumberFormat="1" applyFont="1" applyBorder="1" applyAlignment="1">
      <alignment wrapText="1"/>
    </xf>
    <xf numFmtId="3" fontId="24" fillId="0" borderId="1" xfId="0" applyNumberFormat="1" applyFont="1" applyBorder="1" applyAlignment="1">
      <alignment wrapText="1"/>
    </xf>
    <xf numFmtId="3" fontId="0" fillId="0" borderId="5" xfId="0" applyNumberFormat="1" applyBorder="1"/>
    <xf numFmtId="0" fontId="21" fillId="0" borderId="5" xfId="0" applyFont="1" applyBorder="1" applyAlignment="1">
      <alignment wrapText="1"/>
    </xf>
    <xf numFmtId="0" fontId="26" fillId="15" borderId="1" xfId="0" applyFont="1" applyFill="1" applyBorder="1" applyAlignment="1">
      <alignment vertical="top"/>
    </xf>
    <xf numFmtId="0" fontId="27" fillId="0" borderId="1" xfId="0" applyFont="1" applyBorder="1" applyAlignment="1">
      <alignment horizontal="left" vertical="top"/>
    </xf>
    <xf numFmtId="0" fontId="27" fillId="0" borderId="1" xfId="0" applyFont="1" applyBorder="1" applyAlignment="1">
      <alignment horizontal="center" vertical="center"/>
    </xf>
    <xf numFmtId="9" fontId="27" fillId="0" borderId="1" xfId="0" applyNumberFormat="1" applyFont="1" applyBorder="1" applyAlignment="1">
      <alignment horizontal="center" vertical="center"/>
    </xf>
    <xf numFmtId="0" fontId="27" fillId="0" borderId="1" xfId="0" applyFont="1" applyBorder="1" applyAlignment="1">
      <alignment wrapText="1"/>
    </xf>
    <xf numFmtId="0" fontId="27" fillId="6" borderId="1" xfId="0" applyFont="1" applyFill="1" applyBorder="1" applyAlignment="1">
      <alignment horizontal="left" vertical="top"/>
    </xf>
    <xf numFmtId="0" fontId="27" fillId="0" borderId="1" xfId="0" applyFont="1" applyBorder="1" applyAlignment="1">
      <alignment horizontal="center" vertical="top"/>
    </xf>
    <xf numFmtId="9" fontId="27" fillId="0" borderId="1" xfId="0" applyNumberFormat="1" applyFont="1" applyBorder="1" applyAlignment="1">
      <alignment horizontal="center" vertical="top"/>
    </xf>
    <xf numFmtId="0" fontId="27" fillId="0" borderId="1" xfId="0" applyFont="1" applyBorder="1" applyAlignment="1">
      <alignment vertical="top" wrapText="1"/>
    </xf>
    <xf numFmtId="0" fontId="27" fillId="0" borderId="1" xfId="0" applyFont="1" applyBorder="1" applyAlignment="1">
      <alignment horizontal="left" vertical="center"/>
    </xf>
    <xf numFmtId="0" fontId="27" fillId="0" borderId="5" xfId="0" applyFont="1" applyBorder="1" applyAlignment="1">
      <alignment horizontal="left" vertical="center"/>
    </xf>
    <xf numFmtId="0" fontId="27" fillId="0" borderId="5" xfId="0" applyFont="1" applyBorder="1" applyAlignment="1">
      <alignment horizontal="center" vertical="center"/>
    </xf>
    <xf numFmtId="0" fontId="27" fillId="0" borderId="5" xfId="0" applyFont="1" applyBorder="1" applyAlignment="1">
      <alignment wrapText="1"/>
    </xf>
    <xf numFmtId="0" fontId="4" fillId="3" borderId="6" xfId="0" applyFont="1" applyFill="1" applyBorder="1" applyAlignment="1">
      <alignment horizontal="center" vertical="center"/>
    </xf>
    <xf numFmtId="0" fontId="5" fillId="3" borderId="6" xfId="0" applyFont="1" applyFill="1" applyBorder="1" applyAlignment="1">
      <alignment horizontal="left" vertical="top"/>
    </xf>
    <xf numFmtId="9" fontId="27" fillId="0" borderId="2" xfId="0" applyNumberFormat="1" applyFont="1" applyBorder="1" applyAlignment="1">
      <alignment horizontal="center" vertical="center"/>
    </xf>
    <xf numFmtId="0" fontId="5" fillId="2" borderId="2" xfId="0" applyFont="1" applyFill="1" applyBorder="1" applyAlignment="1">
      <alignment horizontal="left" vertical="top"/>
    </xf>
    <xf numFmtId="0" fontId="5" fillId="2" borderId="3" xfId="0" applyFont="1" applyFill="1" applyBorder="1" applyAlignment="1">
      <alignment horizontal="left" vertical="top"/>
    </xf>
    <xf numFmtId="0" fontId="26" fillId="15" borderId="1" xfId="0" applyFont="1" applyFill="1" applyBorder="1" applyAlignment="1">
      <alignment horizontal="left" vertical="top"/>
    </xf>
    <xf numFmtId="0" fontId="27" fillId="0" borderId="5" xfId="0" applyFont="1" applyBorder="1" applyAlignment="1">
      <alignment horizontal="left" vertical="top" wrapText="1"/>
    </xf>
    <xf numFmtId="0" fontId="27" fillId="0" borderId="6" xfId="0" applyFont="1" applyBorder="1" applyAlignment="1">
      <alignment horizontal="left" vertical="top" wrapText="1"/>
    </xf>
    <xf numFmtId="0" fontId="5" fillId="15" borderId="2" xfId="0" applyFont="1" applyFill="1" applyBorder="1" applyAlignment="1">
      <alignment horizontal="left" vertical="top"/>
    </xf>
    <xf numFmtId="0" fontId="5" fillId="15" borderId="3" xfId="0" applyFont="1" applyFill="1" applyBorder="1" applyAlignment="1">
      <alignment horizontal="left" vertical="top"/>
    </xf>
    <xf numFmtId="0" fontId="5" fillId="15" borderId="4" xfId="0" applyFont="1" applyFill="1" applyBorder="1" applyAlignment="1">
      <alignment horizontal="left" vertical="top"/>
    </xf>
    <xf numFmtId="0" fontId="5" fillId="2" borderId="4" xfId="0" applyFont="1" applyFill="1" applyBorder="1" applyAlignment="1">
      <alignment horizontal="left" vertical="top"/>
    </xf>
    <xf numFmtId="0" fontId="5" fillId="15" borderId="1" xfId="0" applyFont="1" applyFill="1" applyBorder="1" applyAlignment="1">
      <alignment horizontal="left" vertical="top"/>
    </xf>
    <xf numFmtId="0" fontId="5"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20" fillId="12" borderId="9" xfId="0" applyFont="1" applyFill="1" applyBorder="1" applyAlignment="1">
      <alignment horizontal="left" vertical="top"/>
    </xf>
    <xf numFmtId="0" fontId="20" fillId="12" borderId="8" xfId="0" applyFont="1" applyFill="1" applyBorder="1" applyAlignment="1">
      <alignment horizontal="left" vertical="top"/>
    </xf>
    <xf numFmtId="0" fontId="19" fillId="0" borderId="2" xfId="0" applyFont="1" applyBorder="1" applyAlignment="1">
      <alignment horizontal="left" vertical="top" wrapText="1"/>
    </xf>
    <xf numFmtId="0" fontId="19" fillId="0" borderId="1" xfId="0" applyFont="1" applyBorder="1" applyAlignment="1">
      <alignment horizontal="left" vertical="top"/>
    </xf>
    <xf numFmtId="0" fontId="1" fillId="2" borderId="4" xfId="0" applyFont="1" applyFill="1" applyBorder="1" applyAlignment="1">
      <alignment horizontal="left" vertical="top"/>
    </xf>
    <xf numFmtId="0" fontId="1" fillId="2" borderId="1" xfId="0" applyFont="1" applyFill="1" applyBorder="1" applyAlignment="1">
      <alignment horizontal="left" vertical="top"/>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6" xfId="0" applyFont="1" applyBorder="1" applyAlignment="1">
      <alignment horizontal="left" vertical="top"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status_21 May'!$G$38</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status_21 May'!$C$40:$C$42</c:f>
              <c:strCache>
                <c:ptCount val="3"/>
                <c:pt idx="0">
                  <c:v>Reading Challenge_Web</c:v>
                </c:pt>
                <c:pt idx="1">
                  <c:v>Reading Challenge_Android</c:v>
                </c:pt>
                <c:pt idx="2">
                  <c:v>Reading Challenge_iOS</c:v>
                </c:pt>
              </c:strCache>
            </c:strRef>
          </c:cat>
          <c:val>
            <c:numRef>
              <c:f>'Execution status_21 May'!$G$40:$G$42</c:f>
              <c:numCache>
                <c:formatCode>General</c:formatCode>
                <c:ptCount val="3"/>
                <c:pt idx="0">
                  <c:v>61</c:v>
                </c:pt>
                <c:pt idx="1">
                  <c:v>6</c:v>
                </c:pt>
                <c:pt idx="2">
                  <c:v>49</c:v>
                </c:pt>
              </c:numCache>
            </c:numRef>
          </c:val>
          <c:extLst>
            <c:ext xmlns:c16="http://schemas.microsoft.com/office/drawing/2014/chart" uri="{C3380CC4-5D6E-409C-BE32-E72D297353CC}">
              <c16:uniqueId val="{00000000-44DA-4CEB-9AC3-FB83A9F7CF4B}"/>
            </c:ext>
          </c:extLst>
        </c:ser>
        <c:ser>
          <c:idx val="1"/>
          <c:order val="1"/>
          <c:tx>
            <c:strRef>
              <c:f>'Execution status_21 May'!$H$38</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status_21 May'!$C$40:$C$42</c:f>
              <c:strCache>
                <c:ptCount val="3"/>
                <c:pt idx="0">
                  <c:v>Reading Challenge_Web</c:v>
                </c:pt>
                <c:pt idx="1">
                  <c:v>Reading Challenge_Android</c:v>
                </c:pt>
                <c:pt idx="2">
                  <c:v>Reading Challenge_iOS</c:v>
                </c:pt>
              </c:strCache>
            </c:strRef>
          </c:cat>
          <c:val>
            <c:numRef>
              <c:f>'Execution status_21 May'!$H$40:$H$42</c:f>
              <c:numCache>
                <c:formatCode>General</c:formatCode>
                <c:ptCount val="3"/>
                <c:pt idx="0">
                  <c:v>17</c:v>
                </c:pt>
                <c:pt idx="1">
                  <c:v>6</c:v>
                </c:pt>
                <c:pt idx="2">
                  <c:v>13</c:v>
                </c:pt>
              </c:numCache>
            </c:numRef>
          </c:val>
          <c:extLst>
            <c:ext xmlns:c16="http://schemas.microsoft.com/office/drawing/2014/chart" uri="{C3380CC4-5D6E-409C-BE32-E72D297353CC}">
              <c16:uniqueId val="{00000001-44DA-4CEB-9AC3-FB83A9F7CF4B}"/>
            </c:ext>
          </c:extLst>
        </c:ser>
        <c:ser>
          <c:idx val="2"/>
          <c:order val="2"/>
          <c:tx>
            <c:strRef>
              <c:f>'Execution status_21 May'!$J$38</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status_21 May'!$C$40:$C$42</c:f>
              <c:strCache>
                <c:ptCount val="3"/>
                <c:pt idx="0">
                  <c:v>Reading Challenge_Web</c:v>
                </c:pt>
                <c:pt idx="1">
                  <c:v>Reading Challenge_Android</c:v>
                </c:pt>
                <c:pt idx="2">
                  <c:v>Reading Challenge_iOS</c:v>
                </c:pt>
              </c:strCache>
            </c:strRef>
          </c:cat>
          <c:val>
            <c:numRef>
              <c:f>'Execution status_21 May'!$J$40:$J$42</c:f>
              <c:numCache>
                <c:formatCode>General</c:formatCode>
                <c:ptCount val="3"/>
                <c:pt idx="0">
                  <c:v>52</c:v>
                </c:pt>
                <c:pt idx="1">
                  <c:v>184</c:v>
                </c:pt>
                <c:pt idx="2">
                  <c:v>100</c:v>
                </c:pt>
              </c:numCache>
            </c:numRef>
          </c:val>
          <c:extLst>
            <c:ext xmlns:c16="http://schemas.microsoft.com/office/drawing/2014/chart" uri="{C3380CC4-5D6E-409C-BE32-E72D297353CC}">
              <c16:uniqueId val="{00000002-44DA-4CEB-9AC3-FB83A9F7CF4B}"/>
            </c:ext>
          </c:extLst>
        </c:ser>
        <c:ser>
          <c:idx val="3"/>
          <c:order val="3"/>
          <c:tx>
            <c:strRef>
              <c:f>'Execution status_21 May'!$I$38</c:f>
              <c:strCache>
                <c:ptCount val="1"/>
                <c:pt idx="0">
                  <c:v>Blocked</c:v>
                </c:pt>
              </c:strCache>
            </c:strRef>
          </c:tx>
          <c:spPr>
            <a:solidFill>
              <a:schemeClr val="accent4"/>
            </a:solidFill>
            <a:ln>
              <a:noFill/>
            </a:ln>
            <a:effectLst/>
          </c:spPr>
          <c:invertIfNegative val="0"/>
          <c:cat>
            <c:strRef>
              <c:f>'Execution status_21 May'!$C$40:$C$42</c:f>
              <c:strCache>
                <c:ptCount val="3"/>
                <c:pt idx="0">
                  <c:v>Reading Challenge_Web</c:v>
                </c:pt>
                <c:pt idx="1">
                  <c:v>Reading Challenge_Android</c:v>
                </c:pt>
                <c:pt idx="2">
                  <c:v>Reading Challenge_iOS</c:v>
                </c:pt>
              </c:strCache>
            </c:strRef>
          </c:cat>
          <c:val>
            <c:numRef>
              <c:f>'Execution status_21 May'!$I$40:$I$42</c:f>
              <c:numCache>
                <c:formatCode>General</c:formatCode>
                <c:ptCount val="3"/>
                <c:pt idx="0">
                  <c:v>31</c:v>
                </c:pt>
                <c:pt idx="1">
                  <c:v>7</c:v>
                </c:pt>
                <c:pt idx="2">
                  <c:v>21</c:v>
                </c:pt>
              </c:numCache>
            </c:numRef>
          </c:val>
          <c:extLst>
            <c:ext xmlns:c16="http://schemas.microsoft.com/office/drawing/2014/chart" uri="{C3380CC4-5D6E-409C-BE32-E72D297353CC}">
              <c16:uniqueId val="{00000003-44DA-4CEB-9AC3-FB83A9F7CF4B}"/>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status_17th May'!$G$11</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status_17th May'!$C$12:$C$13</c:f>
              <c:strCache>
                <c:ptCount val="2"/>
                <c:pt idx="0">
                  <c:v>Reading Program_Web</c:v>
                </c:pt>
                <c:pt idx="1">
                  <c:v>Reading Program_Android</c:v>
                </c:pt>
              </c:strCache>
            </c:strRef>
          </c:cat>
          <c:val>
            <c:numRef>
              <c:f>'Execution status_17th May'!$G$12:$G$13</c:f>
              <c:numCache>
                <c:formatCode>General</c:formatCode>
                <c:ptCount val="2"/>
                <c:pt idx="0">
                  <c:v>0</c:v>
                </c:pt>
                <c:pt idx="1">
                  <c:v>0</c:v>
                </c:pt>
              </c:numCache>
            </c:numRef>
          </c:val>
          <c:extLst>
            <c:ext xmlns:c16="http://schemas.microsoft.com/office/drawing/2014/chart" uri="{C3380CC4-5D6E-409C-BE32-E72D297353CC}">
              <c16:uniqueId val="{00000000-2C73-482B-A6C7-C40F796D8EC9}"/>
            </c:ext>
          </c:extLst>
        </c:ser>
        <c:ser>
          <c:idx val="1"/>
          <c:order val="1"/>
          <c:tx>
            <c:strRef>
              <c:f>'Execution status_17th May'!$H$11</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status_17th May'!$C$12:$C$13</c:f>
              <c:strCache>
                <c:ptCount val="2"/>
                <c:pt idx="0">
                  <c:v>Reading Program_Web</c:v>
                </c:pt>
                <c:pt idx="1">
                  <c:v>Reading Program_Android</c:v>
                </c:pt>
              </c:strCache>
            </c:strRef>
          </c:cat>
          <c:val>
            <c:numRef>
              <c:f>'Execution status_17th May'!$H$12:$H$13</c:f>
              <c:numCache>
                <c:formatCode>General</c:formatCode>
                <c:ptCount val="2"/>
                <c:pt idx="0">
                  <c:v>0</c:v>
                </c:pt>
                <c:pt idx="1">
                  <c:v>0</c:v>
                </c:pt>
              </c:numCache>
            </c:numRef>
          </c:val>
          <c:extLst>
            <c:ext xmlns:c16="http://schemas.microsoft.com/office/drawing/2014/chart" uri="{C3380CC4-5D6E-409C-BE32-E72D297353CC}">
              <c16:uniqueId val="{00000001-2C73-482B-A6C7-C40F796D8EC9}"/>
            </c:ext>
          </c:extLst>
        </c:ser>
        <c:ser>
          <c:idx val="2"/>
          <c:order val="2"/>
          <c:tx>
            <c:strRef>
              <c:f>'Execution status_17th May'!$J$11</c:f>
              <c:strCache>
                <c:ptCount val="1"/>
                <c:pt idx="0">
                  <c:v>No Run</c:v>
                </c:pt>
              </c:strCache>
            </c:strRef>
          </c:tx>
          <c:spPr>
            <a:solidFill>
              <a:schemeClr val="accent3"/>
            </a:solidFill>
            <a:ln>
              <a:noFill/>
            </a:ln>
            <a:effectLst/>
          </c:spPr>
          <c:invertIfNegative val="0"/>
          <c:cat>
            <c:strRef>
              <c:f>'Execution status_17th May'!$C$12:$C$13</c:f>
              <c:strCache>
                <c:ptCount val="2"/>
                <c:pt idx="0">
                  <c:v>Reading Program_Web</c:v>
                </c:pt>
                <c:pt idx="1">
                  <c:v>Reading Program_Android</c:v>
                </c:pt>
              </c:strCache>
            </c:strRef>
          </c:cat>
          <c:val>
            <c:numRef>
              <c:f>'Execution status_17th May'!$J$12:$J$13</c:f>
              <c:numCache>
                <c:formatCode>General</c:formatCode>
                <c:ptCount val="2"/>
                <c:pt idx="0">
                  <c:v>0</c:v>
                </c:pt>
                <c:pt idx="1">
                  <c:v>0</c:v>
                </c:pt>
              </c:numCache>
            </c:numRef>
          </c:val>
          <c:extLst>
            <c:ext xmlns:c16="http://schemas.microsoft.com/office/drawing/2014/chart" uri="{C3380CC4-5D6E-409C-BE32-E72D297353CC}">
              <c16:uniqueId val="{00000002-2C73-482B-A6C7-C40F796D8EC9}"/>
            </c:ext>
          </c:extLst>
        </c:ser>
        <c:ser>
          <c:idx val="3"/>
          <c:order val="3"/>
          <c:tx>
            <c:strRef>
              <c:f>'Execution status_17th May'!$I$11</c:f>
              <c:strCache>
                <c:ptCount val="1"/>
                <c:pt idx="0">
                  <c:v>Blocked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status_17th May'!$C$12:$C$13</c:f>
              <c:strCache>
                <c:ptCount val="2"/>
                <c:pt idx="0">
                  <c:v>Reading Program_Web</c:v>
                </c:pt>
                <c:pt idx="1">
                  <c:v>Reading Program_Android</c:v>
                </c:pt>
              </c:strCache>
            </c:strRef>
          </c:cat>
          <c:val>
            <c:numRef>
              <c:f>'Execution status_17th May'!$I$12:$I$13</c:f>
              <c:numCache>
                <c:formatCode>General</c:formatCode>
                <c:ptCount val="2"/>
                <c:pt idx="0">
                  <c:v>0</c:v>
                </c:pt>
                <c:pt idx="1">
                  <c:v>0</c:v>
                </c:pt>
              </c:numCache>
            </c:numRef>
          </c:val>
          <c:extLst>
            <c:ext xmlns:c16="http://schemas.microsoft.com/office/drawing/2014/chart" uri="{C3380CC4-5D6E-409C-BE32-E72D297353CC}">
              <c16:uniqueId val="{00000003-2C73-482B-A6C7-C40F796D8EC9}"/>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status_13th May (2)'!$G$5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status_13th May (2)'!$C$6:$C$8</c:f>
              <c:strCache>
                <c:ptCount val="3"/>
                <c:pt idx="0">
                  <c:v>Reading Challenge_Web</c:v>
                </c:pt>
                <c:pt idx="1">
                  <c:v>Reading Challenge_Android</c:v>
                </c:pt>
                <c:pt idx="2">
                  <c:v>Reading Challenge_iOS</c:v>
                </c:pt>
              </c:strCache>
            </c:strRef>
          </c:cat>
          <c:val>
            <c:numRef>
              <c:f>'Execution status_13th May (2)'!$G$6:$G$8</c:f>
              <c:numCache>
                <c:formatCode>General</c:formatCode>
                <c:ptCount val="3"/>
                <c:pt idx="0">
                  <c:v>42</c:v>
                </c:pt>
                <c:pt idx="1">
                  <c:v>279</c:v>
                </c:pt>
                <c:pt idx="2">
                  <c:v>303</c:v>
                </c:pt>
              </c:numCache>
            </c:numRef>
          </c:val>
          <c:extLst>
            <c:ext xmlns:c16="http://schemas.microsoft.com/office/drawing/2014/chart" uri="{C3380CC4-5D6E-409C-BE32-E72D297353CC}">
              <c16:uniqueId val="{00000000-23AE-42E0-BEC3-9A6391882EAB}"/>
            </c:ext>
          </c:extLst>
        </c:ser>
        <c:ser>
          <c:idx val="1"/>
          <c:order val="1"/>
          <c:tx>
            <c:strRef>
              <c:f>'Execution status_13th May (2)'!$H$5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status_13th May (2)'!$C$6:$C$8</c:f>
              <c:strCache>
                <c:ptCount val="3"/>
                <c:pt idx="0">
                  <c:v>Reading Challenge_Web</c:v>
                </c:pt>
                <c:pt idx="1">
                  <c:v>Reading Challenge_Android</c:v>
                </c:pt>
                <c:pt idx="2">
                  <c:v>Reading Challenge_iOS</c:v>
                </c:pt>
              </c:strCache>
            </c:strRef>
          </c:cat>
          <c:val>
            <c:numRef>
              <c:f>'Execution status_13th May (2)'!$H$6:$H$8</c:f>
              <c:numCache>
                <c:formatCode>General</c:formatCode>
                <c:ptCount val="3"/>
                <c:pt idx="0">
                  <c:v>11</c:v>
                </c:pt>
                <c:pt idx="1">
                  <c:v>73</c:v>
                </c:pt>
                <c:pt idx="2">
                  <c:v>71</c:v>
                </c:pt>
              </c:numCache>
            </c:numRef>
          </c:val>
          <c:extLst>
            <c:ext xmlns:c16="http://schemas.microsoft.com/office/drawing/2014/chart" uri="{C3380CC4-5D6E-409C-BE32-E72D297353CC}">
              <c16:uniqueId val="{00000001-23AE-42E0-BEC3-9A6391882EAB}"/>
            </c:ext>
          </c:extLst>
        </c:ser>
        <c:ser>
          <c:idx val="2"/>
          <c:order val="2"/>
          <c:tx>
            <c:strRef>
              <c:f>'Execution status_13th May (2)'!$J$5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status_13th May (2)'!$C$6:$C$8</c:f>
              <c:strCache>
                <c:ptCount val="3"/>
                <c:pt idx="0">
                  <c:v>Reading Challenge_Web</c:v>
                </c:pt>
                <c:pt idx="1">
                  <c:v>Reading Challenge_Android</c:v>
                </c:pt>
                <c:pt idx="2">
                  <c:v>Reading Challenge_iOS</c:v>
                </c:pt>
              </c:strCache>
            </c:strRef>
          </c:cat>
          <c:val>
            <c:numRef>
              <c:f>'Execution status_13th May (2)'!$J$6:$J$8</c:f>
              <c:numCache>
                <c:formatCode>General</c:formatCode>
                <c:ptCount val="3"/>
                <c:pt idx="0">
                  <c:v>0</c:v>
                </c:pt>
                <c:pt idx="1">
                  <c:v>0</c:v>
                </c:pt>
                <c:pt idx="2">
                  <c:v>0</c:v>
                </c:pt>
              </c:numCache>
            </c:numRef>
          </c:val>
          <c:extLst>
            <c:ext xmlns:c16="http://schemas.microsoft.com/office/drawing/2014/chart" uri="{C3380CC4-5D6E-409C-BE32-E72D297353CC}">
              <c16:uniqueId val="{00000002-23AE-42E0-BEC3-9A6391882EAB}"/>
            </c:ext>
          </c:extLst>
        </c:ser>
        <c:ser>
          <c:idx val="3"/>
          <c:order val="3"/>
          <c:tx>
            <c:strRef>
              <c:f>'Execution status_13th May (2)'!$I$5</c:f>
              <c:strCache>
                <c:ptCount val="1"/>
                <c:pt idx="0">
                  <c:v>Blocked</c:v>
                </c:pt>
              </c:strCache>
            </c:strRef>
          </c:tx>
          <c:spPr>
            <a:solidFill>
              <a:schemeClr val="accent4"/>
            </a:solidFill>
            <a:ln>
              <a:noFill/>
            </a:ln>
            <a:effectLst/>
          </c:spPr>
          <c:invertIfNegative val="0"/>
          <c:cat>
            <c:strRef>
              <c:f>'Execution status_13th May (2)'!$C$6:$C$8</c:f>
              <c:strCache>
                <c:ptCount val="3"/>
                <c:pt idx="0">
                  <c:v>Reading Challenge_Web</c:v>
                </c:pt>
                <c:pt idx="1">
                  <c:v>Reading Challenge_Android</c:v>
                </c:pt>
                <c:pt idx="2">
                  <c:v>Reading Challenge_iOS</c:v>
                </c:pt>
              </c:strCache>
            </c:strRef>
          </c:cat>
          <c:val>
            <c:numRef>
              <c:f>'Execution status_13th May (2)'!$I$6:$I$8</c:f>
              <c:numCache>
                <c:formatCode>General</c:formatCode>
                <c:ptCount val="3"/>
                <c:pt idx="0">
                  <c:v>102</c:v>
                </c:pt>
                <c:pt idx="1">
                  <c:v>59</c:v>
                </c:pt>
                <c:pt idx="2">
                  <c:v>24</c:v>
                </c:pt>
              </c:numCache>
            </c:numRef>
          </c:val>
          <c:extLst>
            <c:ext xmlns:c16="http://schemas.microsoft.com/office/drawing/2014/chart" uri="{C3380CC4-5D6E-409C-BE32-E72D297353CC}">
              <c16:uniqueId val="{00000003-23AE-42E0-BEC3-9A6391882EAB}"/>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status_13th May (2)'!$G$11</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status_13th May (2)'!$C$12:$C$13</c:f>
              <c:strCache>
                <c:ptCount val="2"/>
                <c:pt idx="0">
                  <c:v>Reading Program_Web</c:v>
                </c:pt>
                <c:pt idx="1">
                  <c:v>Reading Program_Android</c:v>
                </c:pt>
              </c:strCache>
            </c:strRef>
          </c:cat>
          <c:val>
            <c:numRef>
              <c:f>'Execution status_13th May (2)'!$G$12:$G$13</c:f>
              <c:numCache>
                <c:formatCode>General</c:formatCode>
                <c:ptCount val="2"/>
                <c:pt idx="0">
                  <c:v>188</c:v>
                </c:pt>
                <c:pt idx="1">
                  <c:v>68</c:v>
                </c:pt>
              </c:numCache>
            </c:numRef>
          </c:val>
          <c:extLst>
            <c:ext xmlns:c16="http://schemas.microsoft.com/office/drawing/2014/chart" uri="{C3380CC4-5D6E-409C-BE32-E72D297353CC}">
              <c16:uniqueId val="{00000000-56B2-45A7-B18F-B8A4F8B198D5}"/>
            </c:ext>
          </c:extLst>
        </c:ser>
        <c:ser>
          <c:idx val="1"/>
          <c:order val="1"/>
          <c:tx>
            <c:strRef>
              <c:f>'Execution status_13th May (2)'!$H$11</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status_13th May (2)'!$C$12:$C$13</c:f>
              <c:strCache>
                <c:ptCount val="2"/>
                <c:pt idx="0">
                  <c:v>Reading Program_Web</c:v>
                </c:pt>
                <c:pt idx="1">
                  <c:v>Reading Program_Android</c:v>
                </c:pt>
              </c:strCache>
            </c:strRef>
          </c:cat>
          <c:val>
            <c:numRef>
              <c:f>'Execution status_13th May (2)'!$H$12:$H$13</c:f>
              <c:numCache>
                <c:formatCode>General</c:formatCode>
                <c:ptCount val="2"/>
                <c:pt idx="0">
                  <c:v>45</c:v>
                </c:pt>
                <c:pt idx="1">
                  <c:v>15</c:v>
                </c:pt>
              </c:numCache>
            </c:numRef>
          </c:val>
          <c:extLst>
            <c:ext xmlns:c16="http://schemas.microsoft.com/office/drawing/2014/chart" uri="{C3380CC4-5D6E-409C-BE32-E72D297353CC}">
              <c16:uniqueId val="{00000001-56B2-45A7-B18F-B8A4F8B198D5}"/>
            </c:ext>
          </c:extLst>
        </c:ser>
        <c:ser>
          <c:idx val="2"/>
          <c:order val="2"/>
          <c:tx>
            <c:strRef>
              <c:f>'Execution status_13th May (2)'!$J$11</c:f>
              <c:strCache>
                <c:ptCount val="1"/>
                <c:pt idx="0">
                  <c:v>No Run</c:v>
                </c:pt>
              </c:strCache>
            </c:strRef>
          </c:tx>
          <c:spPr>
            <a:solidFill>
              <a:schemeClr val="accent3"/>
            </a:solidFill>
            <a:ln>
              <a:noFill/>
            </a:ln>
            <a:effectLst/>
          </c:spPr>
          <c:invertIfNegative val="0"/>
          <c:cat>
            <c:strRef>
              <c:f>'Execution status_13th May (2)'!$C$12:$C$13</c:f>
              <c:strCache>
                <c:ptCount val="2"/>
                <c:pt idx="0">
                  <c:v>Reading Program_Web</c:v>
                </c:pt>
                <c:pt idx="1">
                  <c:v>Reading Program_Android</c:v>
                </c:pt>
              </c:strCache>
            </c:strRef>
          </c:cat>
          <c:val>
            <c:numRef>
              <c:f>'Execution status_13th May (2)'!$J$12:$J$13</c:f>
              <c:numCache>
                <c:formatCode>General</c:formatCode>
                <c:ptCount val="2"/>
                <c:pt idx="0">
                  <c:v>0</c:v>
                </c:pt>
                <c:pt idx="1">
                  <c:v>0</c:v>
                </c:pt>
              </c:numCache>
            </c:numRef>
          </c:val>
          <c:extLst>
            <c:ext xmlns:c16="http://schemas.microsoft.com/office/drawing/2014/chart" uri="{C3380CC4-5D6E-409C-BE32-E72D297353CC}">
              <c16:uniqueId val="{00000002-56B2-45A7-B18F-B8A4F8B198D5}"/>
            </c:ext>
          </c:extLst>
        </c:ser>
        <c:ser>
          <c:idx val="3"/>
          <c:order val="3"/>
          <c:tx>
            <c:strRef>
              <c:f>'Execution status_13th May (2)'!$I$11</c:f>
              <c:strCache>
                <c:ptCount val="1"/>
                <c:pt idx="0">
                  <c:v>Blocked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status_13th May (2)'!$C$12:$C$13</c:f>
              <c:strCache>
                <c:ptCount val="2"/>
                <c:pt idx="0">
                  <c:v>Reading Program_Web</c:v>
                </c:pt>
                <c:pt idx="1">
                  <c:v>Reading Program_Android</c:v>
                </c:pt>
              </c:strCache>
            </c:strRef>
          </c:cat>
          <c:val>
            <c:numRef>
              <c:f>'Execution status_13th May (2)'!$I$12:$I$13</c:f>
              <c:numCache>
                <c:formatCode>General</c:formatCode>
                <c:ptCount val="2"/>
                <c:pt idx="0">
                  <c:v>93</c:v>
                </c:pt>
                <c:pt idx="1">
                  <c:v>83</c:v>
                </c:pt>
              </c:numCache>
            </c:numRef>
          </c:val>
          <c:extLst>
            <c:ext xmlns:c16="http://schemas.microsoft.com/office/drawing/2014/chart" uri="{C3380CC4-5D6E-409C-BE32-E72D297353CC}">
              <c16:uniqueId val="{00000003-56B2-45A7-B18F-B8A4F8B198D5}"/>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status_12th May'!$G$5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status_12th May'!$C$6:$C$8</c:f>
              <c:strCache>
                <c:ptCount val="3"/>
                <c:pt idx="0">
                  <c:v>Reading Challenge_Web</c:v>
                </c:pt>
                <c:pt idx="1">
                  <c:v>Reading Challenge_Android</c:v>
                </c:pt>
                <c:pt idx="2">
                  <c:v>Reading Challenge_iOS</c:v>
                </c:pt>
              </c:strCache>
            </c:strRef>
          </c:cat>
          <c:val>
            <c:numRef>
              <c:f>'Execution status_12th May'!$G$6:$G$8</c:f>
              <c:numCache>
                <c:formatCode>General</c:formatCode>
                <c:ptCount val="3"/>
                <c:pt idx="0">
                  <c:v>42</c:v>
                </c:pt>
                <c:pt idx="1">
                  <c:v>279</c:v>
                </c:pt>
                <c:pt idx="2">
                  <c:v>300</c:v>
                </c:pt>
              </c:numCache>
            </c:numRef>
          </c:val>
          <c:extLst>
            <c:ext xmlns:c16="http://schemas.microsoft.com/office/drawing/2014/chart" uri="{C3380CC4-5D6E-409C-BE32-E72D297353CC}">
              <c16:uniqueId val="{00000000-2E23-4D52-889F-0997F9F0FE3B}"/>
            </c:ext>
          </c:extLst>
        </c:ser>
        <c:ser>
          <c:idx val="1"/>
          <c:order val="1"/>
          <c:tx>
            <c:strRef>
              <c:f>'Execution status_12th May'!$H$5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status_12th May'!$C$6:$C$8</c:f>
              <c:strCache>
                <c:ptCount val="3"/>
                <c:pt idx="0">
                  <c:v>Reading Challenge_Web</c:v>
                </c:pt>
                <c:pt idx="1">
                  <c:v>Reading Challenge_Android</c:v>
                </c:pt>
                <c:pt idx="2">
                  <c:v>Reading Challenge_iOS</c:v>
                </c:pt>
              </c:strCache>
            </c:strRef>
          </c:cat>
          <c:val>
            <c:numRef>
              <c:f>'Execution status_12th May'!$H$6:$H$8</c:f>
              <c:numCache>
                <c:formatCode>General</c:formatCode>
                <c:ptCount val="3"/>
                <c:pt idx="0">
                  <c:v>11</c:v>
                </c:pt>
                <c:pt idx="1">
                  <c:v>73</c:v>
                </c:pt>
                <c:pt idx="2">
                  <c:v>71</c:v>
                </c:pt>
              </c:numCache>
            </c:numRef>
          </c:val>
          <c:extLst>
            <c:ext xmlns:c16="http://schemas.microsoft.com/office/drawing/2014/chart" uri="{C3380CC4-5D6E-409C-BE32-E72D297353CC}">
              <c16:uniqueId val="{00000001-2E23-4D52-889F-0997F9F0FE3B}"/>
            </c:ext>
          </c:extLst>
        </c:ser>
        <c:ser>
          <c:idx val="2"/>
          <c:order val="2"/>
          <c:tx>
            <c:strRef>
              <c:f>'Execution status_12th May'!$J$5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status_12th May'!$C$6:$C$8</c:f>
              <c:strCache>
                <c:ptCount val="3"/>
                <c:pt idx="0">
                  <c:v>Reading Challenge_Web</c:v>
                </c:pt>
                <c:pt idx="1">
                  <c:v>Reading Challenge_Android</c:v>
                </c:pt>
                <c:pt idx="2">
                  <c:v>Reading Challenge_iOS</c:v>
                </c:pt>
              </c:strCache>
            </c:strRef>
          </c:cat>
          <c:val>
            <c:numRef>
              <c:f>'Execution status_12th May'!$J$6:$J$8</c:f>
              <c:numCache>
                <c:formatCode>General</c:formatCode>
                <c:ptCount val="3"/>
                <c:pt idx="0">
                  <c:v>0</c:v>
                </c:pt>
                <c:pt idx="1">
                  <c:v>20</c:v>
                </c:pt>
                <c:pt idx="2">
                  <c:v>11</c:v>
                </c:pt>
              </c:numCache>
            </c:numRef>
          </c:val>
          <c:extLst>
            <c:ext xmlns:c16="http://schemas.microsoft.com/office/drawing/2014/chart" uri="{C3380CC4-5D6E-409C-BE32-E72D297353CC}">
              <c16:uniqueId val="{00000002-2E23-4D52-889F-0997F9F0FE3B}"/>
            </c:ext>
          </c:extLst>
        </c:ser>
        <c:ser>
          <c:idx val="3"/>
          <c:order val="3"/>
          <c:tx>
            <c:strRef>
              <c:f>'Execution status_12th May'!$I$5</c:f>
              <c:strCache>
                <c:ptCount val="1"/>
                <c:pt idx="0">
                  <c:v>Blocked</c:v>
                </c:pt>
              </c:strCache>
            </c:strRef>
          </c:tx>
          <c:spPr>
            <a:solidFill>
              <a:schemeClr val="accent4"/>
            </a:solidFill>
            <a:ln>
              <a:noFill/>
            </a:ln>
            <a:effectLst/>
          </c:spPr>
          <c:invertIfNegative val="0"/>
          <c:cat>
            <c:strRef>
              <c:f>'Execution status_12th May'!$C$6:$C$8</c:f>
              <c:strCache>
                <c:ptCount val="3"/>
                <c:pt idx="0">
                  <c:v>Reading Challenge_Web</c:v>
                </c:pt>
                <c:pt idx="1">
                  <c:v>Reading Challenge_Android</c:v>
                </c:pt>
                <c:pt idx="2">
                  <c:v>Reading Challenge_iOS</c:v>
                </c:pt>
              </c:strCache>
            </c:strRef>
          </c:cat>
          <c:val>
            <c:numRef>
              <c:f>'Execution status_12th May'!$I$6:$I$8</c:f>
              <c:numCache>
                <c:formatCode>General</c:formatCode>
                <c:ptCount val="3"/>
                <c:pt idx="0">
                  <c:v>102</c:v>
                </c:pt>
                <c:pt idx="1">
                  <c:v>59</c:v>
                </c:pt>
                <c:pt idx="2">
                  <c:v>26</c:v>
                </c:pt>
              </c:numCache>
            </c:numRef>
          </c:val>
          <c:extLst>
            <c:ext xmlns:c16="http://schemas.microsoft.com/office/drawing/2014/chart" uri="{C3380CC4-5D6E-409C-BE32-E72D297353CC}">
              <c16:uniqueId val="{00000003-2E23-4D52-889F-0997F9F0FE3B}"/>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status_12th May'!$G$11</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status_12th May'!$C$12:$C$13</c:f>
              <c:strCache>
                <c:ptCount val="2"/>
                <c:pt idx="0">
                  <c:v>Reading Program_Web</c:v>
                </c:pt>
                <c:pt idx="1">
                  <c:v>Reading Program_Android</c:v>
                </c:pt>
              </c:strCache>
            </c:strRef>
          </c:cat>
          <c:val>
            <c:numRef>
              <c:f>'Execution status_12th May'!$G$12:$G$13</c:f>
              <c:numCache>
                <c:formatCode>General</c:formatCode>
                <c:ptCount val="2"/>
                <c:pt idx="0">
                  <c:v>188</c:v>
                </c:pt>
                <c:pt idx="1">
                  <c:v>68</c:v>
                </c:pt>
              </c:numCache>
            </c:numRef>
          </c:val>
          <c:extLst>
            <c:ext xmlns:c16="http://schemas.microsoft.com/office/drawing/2014/chart" uri="{C3380CC4-5D6E-409C-BE32-E72D297353CC}">
              <c16:uniqueId val="{00000000-2158-4B8F-BE79-C4B0BB75903B}"/>
            </c:ext>
          </c:extLst>
        </c:ser>
        <c:ser>
          <c:idx val="1"/>
          <c:order val="1"/>
          <c:tx>
            <c:strRef>
              <c:f>'Execution status_12th May'!$H$11</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status_12th May'!$C$12:$C$13</c:f>
              <c:strCache>
                <c:ptCount val="2"/>
                <c:pt idx="0">
                  <c:v>Reading Program_Web</c:v>
                </c:pt>
                <c:pt idx="1">
                  <c:v>Reading Program_Android</c:v>
                </c:pt>
              </c:strCache>
            </c:strRef>
          </c:cat>
          <c:val>
            <c:numRef>
              <c:f>'Execution status_12th May'!$H$12:$H$13</c:f>
              <c:numCache>
                <c:formatCode>General</c:formatCode>
                <c:ptCount val="2"/>
                <c:pt idx="0">
                  <c:v>44</c:v>
                </c:pt>
                <c:pt idx="1">
                  <c:v>15</c:v>
                </c:pt>
              </c:numCache>
            </c:numRef>
          </c:val>
          <c:extLst>
            <c:ext xmlns:c16="http://schemas.microsoft.com/office/drawing/2014/chart" uri="{C3380CC4-5D6E-409C-BE32-E72D297353CC}">
              <c16:uniqueId val="{00000001-2158-4B8F-BE79-C4B0BB75903B}"/>
            </c:ext>
          </c:extLst>
        </c:ser>
        <c:ser>
          <c:idx val="2"/>
          <c:order val="2"/>
          <c:tx>
            <c:strRef>
              <c:f>'Execution status_12th May'!$J$11</c:f>
              <c:strCache>
                <c:ptCount val="1"/>
                <c:pt idx="0">
                  <c:v>No Run</c:v>
                </c:pt>
              </c:strCache>
            </c:strRef>
          </c:tx>
          <c:spPr>
            <a:solidFill>
              <a:schemeClr val="accent3"/>
            </a:solidFill>
            <a:ln>
              <a:noFill/>
            </a:ln>
            <a:effectLst/>
          </c:spPr>
          <c:invertIfNegative val="0"/>
          <c:cat>
            <c:strRef>
              <c:f>'Execution status_12th May'!$C$12:$C$13</c:f>
              <c:strCache>
                <c:ptCount val="2"/>
                <c:pt idx="0">
                  <c:v>Reading Program_Web</c:v>
                </c:pt>
                <c:pt idx="1">
                  <c:v>Reading Program_Android</c:v>
                </c:pt>
              </c:strCache>
            </c:strRef>
          </c:cat>
          <c:val>
            <c:numRef>
              <c:f>'Execution status_12th May'!$J$12:$J$13</c:f>
              <c:numCache>
                <c:formatCode>General</c:formatCode>
                <c:ptCount val="2"/>
                <c:pt idx="0">
                  <c:v>0</c:v>
                </c:pt>
                <c:pt idx="1">
                  <c:v>0</c:v>
                </c:pt>
              </c:numCache>
            </c:numRef>
          </c:val>
          <c:extLst>
            <c:ext xmlns:c16="http://schemas.microsoft.com/office/drawing/2014/chart" uri="{C3380CC4-5D6E-409C-BE32-E72D297353CC}">
              <c16:uniqueId val="{00000002-2158-4B8F-BE79-C4B0BB75903B}"/>
            </c:ext>
          </c:extLst>
        </c:ser>
        <c:ser>
          <c:idx val="3"/>
          <c:order val="3"/>
          <c:tx>
            <c:strRef>
              <c:f>'Execution status_12th May'!$I$11</c:f>
              <c:strCache>
                <c:ptCount val="1"/>
                <c:pt idx="0">
                  <c:v>Blocked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status_12th May'!$C$12:$C$13</c:f>
              <c:strCache>
                <c:ptCount val="2"/>
                <c:pt idx="0">
                  <c:v>Reading Program_Web</c:v>
                </c:pt>
                <c:pt idx="1">
                  <c:v>Reading Program_Android</c:v>
                </c:pt>
              </c:strCache>
            </c:strRef>
          </c:cat>
          <c:val>
            <c:numRef>
              <c:f>'Execution status_12th May'!$I$12:$I$13</c:f>
              <c:numCache>
                <c:formatCode>General</c:formatCode>
                <c:ptCount val="2"/>
                <c:pt idx="0">
                  <c:v>94</c:v>
                </c:pt>
                <c:pt idx="1">
                  <c:v>83</c:v>
                </c:pt>
              </c:numCache>
            </c:numRef>
          </c:val>
          <c:extLst>
            <c:ext xmlns:c16="http://schemas.microsoft.com/office/drawing/2014/chart" uri="{C3380CC4-5D6E-409C-BE32-E72D297353CC}">
              <c16:uniqueId val="{00000003-2158-4B8F-BE79-C4B0BB75903B}"/>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status_10th May'!$G$5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status_10th May'!$C$6:$C$8</c:f>
              <c:strCache>
                <c:ptCount val="3"/>
                <c:pt idx="0">
                  <c:v>Reading Challenge_Web</c:v>
                </c:pt>
                <c:pt idx="1">
                  <c:v>Reading Challenge_Android</c:v>
                </c:pt>
                <c:pt idx="2">
                  <c:v>Reading Challenge_iOS</c:v>
                </c:pt>
              </c:strCache>
            </c:strRef>
          </c:cat>
          <c:val>
            <c:numRef>
              <c:f>'Execution status_10th May'!$G$6:$G$8</c:f>
              <c:numCache>
                <c:formatCode>General</c:formatCode>
                <c:ptCount val="3"/>
                <c:pt idx="0">
                  <c:v>39</c:v>
                </c:pt>
                <c:pt idx="1">
                  <c:v>207</c:v>
                </c:pt>
                <c:pt idx="2">
                  <c:v>272</c:v>
                </c:pt>
              </c:numCache>
            </c:numRef>
          </c:val>
          <c:extLst>
            <c:ext xmlns:c16="http://schemas.microsoft.com/office/drawing/2014/chart" uri="{C3380CC4-5D6E-409C-BE32-E72D297353CC}">
              <c16:uniqueId val="{00000000-462C-446C-86D0-90470C3902C2}"/>
            </c:ext>
          </c:extLst>
        </c:ser>
        <c:ser>
          <c:idx val="1"/>
          <c:order val="1"/>
          <c:tx>
            <c:strRef>
              <c:f>'Execution status_10th May'!$H$5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status_10th May'!$C$6:$C$8</c:f>
              <c:strCache>
                <c:ptCount val="3"/>
                <c:pt idx="0">
                  <c:v>Reading Challenge_Web</c:v>
                </c:pt>
                <c:pt idx="1">
                  <c:v>Reading Challenge_Android</c:v>
                </c:pt>
                <c:pt idx="2">
                  <c:v>Reading Challenge_iOS</c:v>
                </c:pt>
              </c:strCache>
            </c:strRef>
          </c:cat>
          <c:val>
            <c:numRef>
              <c:f>'Execution status_10th May'!$H$6:$H$8</c:f>
              <c:numCache>
                <c:formatCode>General</c:formatCode>
                <c:ptCount val="3"/>
                <c:pt idx="0">
                  <c:v>9</c:v>
                </c:pt>
                <c:pt idx="1">
                  <c:v>54</c:v>
                </c:pt>
                <c:pt idx="2">
                  <c:v>71</c:v>
                </c:pt>
              </c:numCache>
            </c:numRef>
          </c:val>
          <c:extLst>
            <c:ext xmlns:c16="http://schemas.microsoft.com/office/drawing/2014/chart" uri="{C3380CC4-5D6E-409C-BE32-E72D297353CC}">
              <c16:uniqueId val="{00000001-462C-446C-86D0-90470C3902C2}"/>
            </c:ext>
          </c:extLst>
        </c:ser>
        <c:ser>
          <c:idx val="2"/>
          <c:order val="2"/>
          <c:tx>
            <c:strRef>
              <c:f>'Execution status_10th May'!$J$5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status_10th May'!$C$6:$C$8</c:f>
              <c:strCache>
                <c:ptCount val="3"/>
                <c:pt idx="0">
                  <c:v>Reading Challenge_Web</c:v>
                </c:pt>
                <c:pt idx="1">
                  <c:v>Reading Challenge_Android</c:v>
                </c:pt>
                <c:pt idx="2">
                  <c:v>Reading Challenge_iOS</c:v>
                </c:pt>
              </c:strCache>
            </c:strRef>
          </c:cat>
          <c:val>
            <c:numRef>
              <c:f>'Execution status_10th May'!$J$6:$J$8</c:f>
              <c:numCache>
                <c:formatCode>General</c:formatCode>
                <c:ptCount val="3"/>
                <c:pt idx="0">
                  <c:v>5</c:v>
                </c:pt>
                <c:pt idx="1">
                  <c:v>137</c:v>
                </c:pt>
                <c:pt idx="2">
                  <c:v>11</c:v>
                </c:pt>
              </c:numCache>
            </c:numRef>
          </c:val>
          <c:extLst>
            <c:ext xmlns:c16="http://schemas.microsoft.com/office/drawing/2014/chart" uri="{C3380CC4-5D6E-409C-BE32-E72D297353CC}">
              <c16:uniqueId val="{00000002-462C-446C-86D0-90470C3902C2}"/>
            </c:ext>
          </c:extLst>
        </c:ser>
        <c:ser>
          <c:idx val="3"/>
          <c:order val="3"/>
          <c:tx>
            <c:strRef>
              <c:f>'Execution status_10th May'!$I$5</c:f>
              <c:strCache>
                <c:ptCount val="1"/>
                <c:pt idx="0">
                  <c:v>Blocked</c:v>
                </c:pt>
              </c:strCache>
            </c:strRef>
          </c:tx>
          <c:spPr>
            <a:solidFill>
              <a:schemeClr val="accent4"/>
            </a:solidFill>
            <a:ln>
              <a:noFill/>
            </a:ln>
            <a:effectLst/>
          </c:spPr>
          <c:invertIfNegative val="0"/>
          <c:cat>
            <c:strRef>
              <c:f>'Execution status_10th May'!$C$6:$C$8</c:f>
              <c:strCache>
                <c:ptCount val="3"/>
                <c:pt idx="0">
                  <c:v>Reading Challenge_Web</c:v>
                </c:pt>
                <c:pt idx="1">
                  <c:v>Reading Challenge_Android</c:v>
                </c:pt>
                <c:pt idx="2">
                  <c:v>Reading Challenge_iOS</c:v>
                </c:pt>
              </c:strCache>
            </c:strRef>
          </c:cat>
          <c:val>
            <c:numRef>
              <c:f>'Execution status_10th May'!$I$6:$I$8</c:f>
              <c:numCache>
                <c:formatCode>General</c:formatCode>
                <c:ptCount val="3"/>
                <c:pt idx="0">
                  <c:v>102</c:v>
                </c:pt>
                <c:pt idx="1">
                  <c:v>54</c:v>
                </c:pt>
                <c:pt idx="2">
                  <c:v>54</c:v>
                </c:pt>
              </c:numCache>
            </c:numRef>
          </c:val>
          <c:extLst>
            <c:ext xmlns:c16="http://schemas.microsoft.com/office/drawing/2014/chart" uri="{C3380CC4-5D6E-409C-BE32-E72D297353CC}">
              <c16:uniqueId val="{00000003-462C-446C-86D0-90470C3902C2}"/>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status_10th May'!$G$11</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status_10th May'!$C$12:$C$13</c:f>
              <c:strCache>
                <c:ptCount val="2"/>
                <c:pt idx="0">
                  <c:v>Reading Program_Web</c:v>
                </c:pt>
                <c:pt idx="1">
                  <c:v>Reading Program_Android</c:v>
                </c:pt>
              </c:strCache>
            </c:strRef>
          </c:cat>
          <c:val>
            <c:numRef>
              <c:f>'Execution status_10th May'!$G$12:$G$13</c:f>
              <c:numCache>
                <c:formatCode>General</c:formatCode>
                <c:ptCount val="2"/>
                <c:pt idx="0">
                  <c:v>188</c:v>
                </c:pt>
                <c:pt idx="1">
                  <c:v>59</c:v>
                </c:pt>
              </c:numCache>
            </c:numRef>
          </c:val>
          <c:extLst>
            <c:ext xmlns:c16="http://schemas.microsoft.com/office/drawing/2014/chart" uri="{C3380CC4-5D6E-409C-BE32-E72D297353CC}">
              <c16:uniqueId val="{00000000-E7ED-4B19-A543-87AB8CA63D60}"/>
            </c:ext>
          </c:extLst>
        </c:ser>
        <c:ser>
          <c:idx val="1"/>
          <c:order val="1"/>
          <c:tx>
            <c:strRef>
              <c:f>'Execution status_10th May'!$H$11</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status_10th May'!$C$12:$C$13</c:f>
              <c:strCache>
                <c:ptCount val="2"/>
                <c:pt idx="0">
                  <c:v>Reading Program_Web</c:v>
                </c:pt>
                <c:pt idx="1">
                  <c:v>Reading Program_Android</c:v>
                </c:pt>
              </c:strCache>
            </c:strRef>
          </c:cat>
          <c:val>
            <c:numRef>
              <c:f>'Execution status_10th May'!$H$12:$H$13</c:f>
              <c:numCache>
                <c:formatCode>General</c:formatCode>
                <c:ptCount val="2"/>
                <c:pt idx="0">
                  <c:v>44</c:v>
                </c:pt>
                <c:pt idx="1">
                  <c:v>15</c:v>
                </c:pt>
              </c:numCache>
            </c:numRef>
          </c:val>
          <c:extLst>
            <c:ext xmlns:c16="http://schemas.microsoft.com/office/drawing/2014/chart" uri="{C3380CC4-5D6E-409C-BE32-E72D297353CC}">
              <c16:uniqueId val="{00000001-E7ED-4B19-A543-87AB8CA63D60}"/>
            </c:ext>
          </c:extLst>
        </c:ser>
        <c:ser>
          <c:idx val="2"/>
          <c:order val="2"/>
          <c:tx>
            <c:strRef>
              <c:f>'Execution status_10th May'!$J$11</c:f>
              <c:strCache>
                <c:ptCount val="1"/>
                <c:pt idx="0">
                  <c:v>No Run</c:v>
                </c:pt>
              </c:strCache>
            </c:strRef>
          </c:tx>
          <c:spPr>
            <a:solidFill>
              <a:schemeClr val="accent3"/>
            </a:solidFill>
            <a:ln>
              <a:noFill/>
            </a:ln>
            <a:effectLst/>
          </c:spPr>
          <c:invertIfNegative val="0"/>
          <c:cat>
            <c:strRef>
              <c:f>'Execution status_10th May'!$C$12:$C$13</c:f>
              <c:strCache>
                <c:ptCount val="2"/>
                <c:pt idx="0">
                  <c:v>Reading Program_Web</c:v>
                </c:pt>
                <c:pt idx="1">
                  <c:v>Reading Program_Android</c:v>
                </c:pt>
              </c:strCache>
            </c:strRef>
          </c:cat>
          <c:val>
            <c:numRef>
              <c:f>'Execution status_10th May'!$J$12:$J$13</c:f>
              <c:numCache>
                <c:formatCode>General</c:formatCode>
                <c:ptCount val="2"/>
                <c:pt idx="0">
                  <c:v>3</c:v>
                </c:pt>
                <c:pt idx="1">
                  <c:v>10</c:v>
                </c:pt>
              </c:numCache>
            </c:numRef>
          </c:val>
          <c:extLst>
            <c:ext xmlns:c16="http://schemas.microsoft.com/office/drawing/2014/chart" uri="{C3380CC4-5D6E-409C-BE32-E72D297353CC}">
              <c16:uniqueId val="{00000002-E7ED-4B19-A543-87AB8CA63D60}"/>
            </c:ext>
          </c:extLst>
        </c:ser>
        <c:ser>
          <c:idx val="3"/>
          <c:order val="3"/>
          <c:tx>
            <c:strRef>
              <c:f>'Execution status_10th May'!$I$11</c:f>
              <c:strCache>
                <c:ptCount val="1"/>
                <c:pt idx="0">
                  <c:v>Blocked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status_10th May'!$C$12:$C$13</c:f>
              <c:strCache>
                <c:ptCount val="2"/>
                <c:pt idx="0">
                  <c:v>Reading Program_Web</c:v>
                </c:pt>
                <c:pt idx="1">
                  <c:v>Reading Program_Android</c:v>
                </c:pt>
              </c:strCache>
            </c:strRef>
          </c:cat>
          <c:val>
            <c:numRef>
              <c:f>'Execution status_10th May'!$I$12:$I$13</c:f>
              <c:numCache>
                <c:formatCode>General</c:formatCode>
                <c:ptCount val="2"/>
                <c:pt idx="0">
                  <c:v>91</c:v>
                </c:pt>
                <c:pt idx="1">
                  <c:v>82</c:v>
                </c:pt>
              </c:numCache>
            </c:numRef>
          </c:val>
          <c:extLst>
            <c:ext xmlns:c16="http://schemas.microsoft.com/office/drawing/2014/chart" uri="{C3380CC4-5D6E-409C-BE32-E72D297353CC}">
              <c16:uniqueId val="{00000003-E7ED-4B19-A543-87AB8CA63D60}"/>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status_6th May'!$E$5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status_6th May'!$C$6:$C$8</c:f>
              <c:strCache>
                <c:ptCount val="3"/>
                <c:pt idx="0">
                  <c:v>Reading Challenge_Web</c:v>
                </c:pt>
                <c:pt idx="1">
                  <c:v>Reading Challenge_Android</c:v>
                </c:pt>
                <c:pt idx="2">
                  <c:v>Reading Challenge_iOS</c:v>
                </c:pt>
              </c:strCache>
            </c:strRef>
          </c:cat>
          <c:val>
            <c:numRef>
              <c:f>'Execution status_6th May'!$E$6:$E$8</c:f>
              <c:numCache>
                <c:formatCode>General</c:formatCode>
                <c:ptCount val="3"/>
                <c:pt idx="0">
                  <c:v>34</c:v>
                </c:pt>
                <c:pt idx="1">
                  <c:v>57</c:v>
                </c:pt>
                <c:pt idx="2">
                  <c:v>272</c:v>
                </c:pt>
              </c:numCache>
            </c:numRef>
          </c:val>
          <c:extLst>
            <c:ext xmlns:c16="http://schemas.microsoft.com/office/drawing/2014/chart" uri="{C3380CC4-5D6E-409C-BE32-E72D297353CC}">
              <c16:uniqueId val="{00000000-A945-4FCD-B339-3D60959A832E}"/>
            </c:ext>
          </c:extLst>
        </c:ser>
        <c:ser>
          <c:idx val="1"/>
          <c:order val="1"/>
          <c:tx>
            <c:strRef>
              <c:f>'Execution status_6th May'!$F$5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status_6th May'!$C$6:$C$8</c:f>
              <c:strCache>
                <c:ptCount val="3"/>
                <c:pt idx="0">
                  <c:v>Reading Challenge_Web</c:v>
                </c:pt>
                <c:pt idx="1">
                  <c:v>Reading Challenge_Android</c:v>
                </c:pt>
                <c:pt idx="2">
                  <c:v>Reading Challenge_iOS</c:v>
                </c:pt>
              </c:strCache>
            </c:strRef>
          </c:cat>
          <c:val>
            <c:numRef>
              <c:f>'Execution status_6th May'!$F$6:$F$8</c:f>
              <c:numCache>
                <c:formatCode>General</c:formatCode>
                <c:ptCount val="3"/>
                <c:pt idx="0">
                  <c:v>6</c:v>
                </c:pt>
                <c:pt idx="1">
                  <c:v>20</c:v>
                </c:pt>
                <c:pt idx="2">
                  <c:v>72</c:v>
                </c:pt>
              </c:numCache>
            </c:numRef>
          </c:val>
          <c:extLst>
            <c:ext xmlns:c16="http://schemas.microsoft.com/office/drawing/2014/chart" uri="{C3380CC4-5D6E-409C-BE32-E72D297353CC}">
              <c16:uniqueId val="{00000001-A945-4FCD-B339-3D60959A832E}"/>
            </c:ext>
          </c:extLst>
        </c:ser>
        <c:ser>
          <c:idx val="2"/>
          <c:order val="2"/>
          <c:tx>
            <c:strRef>
              <c:f>'Execution status_6th May'!$H$5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status_6th May'!$C$6:$C$8</c:f>
              <c:strCache>
                <c:ptCount val="3"/>
                <c:pt idx="0">
                  <c:v>Reading Challenge_Web</c:v>
                </c:pt>
                <c:pt idx="1">
                  <c:v>Reading Challenge_Android</c:v>
                </c:pt>
                <c:pt idx="2">
                  <c:v>Reading Challenge_iOS</c:v>
                </c:pt>
              </c:strCache>
            </c:strRef>
          </c:cat>
          <c:val>
            <c:numRef>
              <c:f>'Execution status_6th May'!$H$6:$H$8</c:f>
              <c:numCache>
                <c:formatCode>General</c:formatCode>
                <c:ptCount val="3"/>
                <c:pt idx="0">
                  <c:v>93</c:v>
                </c:pt>
                <c:pt idx="1">
                  <c:v>372</c:v>
                </c:pt>
                <c:pt idx="2">
                  <c:v>79</c:v>
                </c:pt>
              </c:numCache>
            </c:numRef>
          </c:val>
          <c:extLst>
            <c:ext xmlns:c16="http://schemas.microsoft.com/office/drawing/2014/chart" uri="{C3380CC4-5D6E-409C-BE32-E72D297353CC}">
              <c16:uniqueId val="{00000002-A945-4FCD-B339-3D60959A832E}"/>
            </c:ext>
          </c:extLst>
        </c:ser>
        <c:ser>
          <c:idx val="3"/>
          <c:order val="3"/>
          <c:tx>
            <c:strRef>
              <c:f>'Execution status_6th May'!$G$5</c:f>
              <c:strCache>
                <c:ptCount val="1"/>
                <c:pt idx="0">
                  <c:v>Blocked</c:v>
                </c:pt>
              </c:strCache>
            </c:strRef>
          </c:tx>
          <c:spPr>
            <a:solidFill>
              <a:schemeClr val="accent4"/>
            </a:solidFill>
            <a:ln>
              <a:noFill/>
            </a:ln>
            <a:effectLst/>
          </c:spPr>
          <c:invertIfNegative val="0"/>
          <c:cat>
            <c:strRef>
              <c:f>'Execution status_6th May'!$C$6:$C$8</c:f>
              <c:strCache>
                <c:ptCount val="3"/>
                <c:pt idx="0">
                  <c:v>Reading Challenge_Web</c:v>
                </c:pt>
                <c:pt idx="1">
                  <c:v>Reading Challenge_Android</c:v>
                </c:pt>
                <c:pt idx="2">
                  <c:v>Reading Challenge_iOS</c:v>
                </c:pt>
              </c:strCache>
            </c:strRef>
          </c:cat>
          <c:val>
            <c:numRef>
              <c:f>'Execution status_6th May'!$G$6:$G$8</c:f>
              <c:numCache>
                <c:formatCode>General</c:formatCode>
                <c:ptCount val="3"/>
                <c:pt idx="0">
                  <c:v>65</c:v>
                </c:pt>
                <c:pt idx="1">
                  <c:v>23</c:v>
                </c:pt>
                <c:pt idx="2">
                  <c:v>53</c:v>
                </c:pt>
              </c:numCache>
            </c:numRef>
          </c:val>
          <c:extLst>
            <c:ext xmlns:c16="http://schemas.microsoft.com/office/drawing/2014/chart" uri="{C3380CC4-5D6E-409C-BE32-E72D297353CC}">
              <c16:uniqueId val="{00000003-A945-4FCD-B339-3D60959A832E}"/>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status_6th May'!$E$11</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status_6th May'!$C$12:$C$13</c:f>
              <c:strCache>
                <c:ptCount val="2"/>
                <c:pt idx="0">
                  <c:v>Reading Program_Web</c:v>
                </c:pt>
                <c:pt idx="1">
                  <c:v>Reading Program_Android</c:v>
                </c:pt>
              </c:strCache>
            </c:strRef>
          </c:cat>
          <c:val>
            <c:numRef>
              <c:f>'Execution status_6th May'!$E$12:$E$13</c:f>
              <c:numCache>
                <c:formatCode>General</c:formatCode>
                <c:ptCount val="2"/>
                <c:pt idx="0">
                  <c:v>188</c:v>
                </c:pt>
                <c:pt idx="1">
                  <c:v>28</c:v>
                </c:pt>
              </c:numCache>
            </c:numRef>
          </c:val>
          <c:extLst>
            <c:ext xmlns:c16="http://schemas.microsoft.com/office/drawing/2014/chart" uri="{C3380CC4-5D6E-409C-BE32-E72D297353CC}">
              <c16:uniqueId val="{00000000-7A5A-4BFD-A176-EECE7F21DBF7}"/>
            </c:ext>
          </c:extLst>
        </c:ser>
        <c:ser>
          <c:idx val="1"/>
          <c:order val="1"/>
          <c:tx>
            <c:strRef>
              <c:f>'Execution status_6th May'!$F$11</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status_6th May'!$C$12:$C$13</c:f>
              <c:strCache>
                <c:ptCount val="2"/>
                <c:pt idx="0">
                  <c:v>Reading Program_Web</c:v>
                </c:pt>
                <c:pt idx="1">
                  <c:v>Reading Program_Android</c:v>
                </c:pt>
              </c:strCache>
            </c:strRef>
          </c:cat>
          <c:val>
            <c:numRef>
              <c:f>'Execution status_6th May'!$F$12:$F$13</c:f>
              <c:numCache>
                <c:formatCode>General</c:formatCode>
                <c:ptCount val="2"/>
                <c:pt idx="0">
                  <c:v>44</c:v>
                </c:pt>
                <c:pt idx="1">
                  <c:v>11</c:v>
                </c:pt>
              </c:numCache>
            </c:numRef>
          </c:val>
          <c:extLst>
            <c:ext xmlns:c16="http://schemas.microsoft.com/office/drawing/2014/chart" uri="{C3380CC4-5D6E-409C-BE32-E72D297353CC}">
              <c16:uniqueId val="{00000001-7A5A-4BFD-A176-EECE7F21DBF7}"/>
            </c:ext>
          </c:extLst>
        </c:ser>
        <c:ser>
          <c:idx val="2"/>
          <c:order val="2"/>
          <c:tx>
            <c:strRef>
              <c:f>'Execution status_6th May'!$H$11</c:f>
              <c:strCache>
                <c:ptCount val="1"/>
                <c:pt idx="0">
                  <c:v>No Run</c:v>
                </c:pt>
              </c:strCache>
            </c:strRef>
          </c:tx>
          <c:spPr>
            <a:solidFill>
              <a:schemeClr val="accent3"/>
            </a:solidFill>
            <a:ln>
              <a:noFill/>
            </a:ln>
            <a:effectLst/>
          </c:spPr>
          <c:invertIfNegative val="0"/>
          <c:cat>
            <c:strRef>
              <c:f>'Execution status_6th May'!$C$12:$C$13</c:f>
              <c:strCache>
                <c:ptCount val="2"/>
                <c:pt idx="0">
                  <c:v>Reading Program_Web</c:v>
                </c:pt>
                <c:pt idx="1">
                  <c:v>Reading Program_Android</c:v>
                </c:pt>
              </c:strCache>
            </c:strRef>
          </c:cat>
          <c:val>
            <c:numRef>
              <c:f>'Execution status_6th May'!$H$12:$H$13</c:f>
              <c:numCache>
                <c:formatCode>General</c:formatCode>
                <c:ptCount val="2"/>
                <c:pt idx="0">
                  <c:v>51</c:v>
                </c:pt>
                <c:pt idx="1">
                  <c:v>58</c:v>
                </c:pt>
              </c:numCache>
            </c:numRef>
          </c:val>
          <c:extLst>
            <c:ext xmlns:c16="http://schemas.microsoft.com/office/drawing/2014/chart" uri="{C3380CC4-5D6E-409C-BE32-E72D297353CC}">
              <c16:uniqueId val="{00000002-7A5A-4BFD-A176-EECE7F21DBF7}"/>
            </c:ext>
          </c:extLst>
        </c:ser>
        <c:ser>
          <c:idx val="3"/>
          <c:order val="3"/>
          <c:tx>
            <c:strRef>
              <c:f>'Execution status_6th May'!$G$11</c:f>
              <c:strCache>
                <c:ptCount val="1"/>
                <c:pt idx="0">
                  <c:v>Blocked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status_6th May'!$C$12:$C$13</c:f>
              <c:strCache>
                <c:ptCount val="2"/>
                <c:pt idx="0">
                  <c:v>Reading Program_Web</c:v>
                </c:pt>
                <c:pt idx="1">
                  <c:v>Reading Program_Android</c:v>
                </c:pt>
              </c:strCache>
            </c:strRef>
          </c:cat>
          <c:val>
            <c:numRef>
              <c:f>'Execution status_6th May'!$G$12:$G$13</c:f>
              <c:numCache>
                <c:formatCode>General</c:formatCode>
                <c:ptCount val="2"/>
                <c:pt idx="0">
                  <c:v>91</c:v>
                </c:pt>
                <c:pt idx="1">
                  <c:v>74</c:v>
                </c:pt>
              </c:numCache>
            </c:numRef>
          </c:val>
          <c:extLst>
            <c:ext xmlns:c16="http://schemas.microsoft.com/office/drawing/2014/chart" uri="{C3380CC4-5D6E-409C-BE32-E72D297353CC}">
              <c16:uniqueId val="{00000003-7A5A-4BFD-A176-EECE7F21DBF7}"/>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status_15 Apr''21 (2)'!$D$5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(2)'!$C$6:$C$8</c:f>
              <c:strCache>
                <c:ptCount val="3"/>
                <c:pt idx="0">
                  <c:v>Reading Challenge_Web</c:v>
                </c:pt>
                <c:pt idx="1">
                  <c:v>Reading Challenge_Android</c:v>
                </c:pt>
                <c:pt idx="2">
                  <c:v>Reading Challenge_iOS</c:v>
                </c:pt>
              </c:strCache>
            </c:strRef>
          </c:cat>
          <c:val>
            <c:numRef>
              <c:f>'Execution status_15 Apr''21 (2)'!$D$6:$D$8</c:f>
              <c:numCache>
                <c:formatCode>General</c:formatCode>
                <c:ptCount val="3"/>
                <c:pt idx="0">
                  <c:v>82</c:v>
                </c:pt>
                <c:pt idx="1">
                  <c:v>228</c:v>
                </c:pt>
                <c:pt idx="2">
                  <c:v>234</c:v>
                </c:pt>
              </c:numCache>
            </c:numRef>
          </c:val>
          <c:extLst>
            <c:ext xmlns:c16="http://schemas.microsoft.com/office/drawing/2014/chart" uri="{C3380CC4-5D6E-409C-BE32-E72D297353CC}">
              <c16:uniqueId val="{00000000-FE45-4C03-A8AE-1F1FBB9F5895}"/>
            </c:ext>
          </c:extLst>
        </c:ser>
        <c:ser>
          <c:idx val="1"/>
          <c:order val="1"/>
          <c:tx>
            <c:strRef>
              <c:f>'Execution status_15 Apr''21 (2)'!$E$5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(2)'!$C$6:$C$8</c:f>
              <c:strCache>
                <c:ptCount val="3"/>
                <c:pt idx="0">
                  <c:v>Reading Challenge_Web</c:v>
                </c:pt>
                <c:pt idx="1">
                  <c:v>Reading Challenge_Android</c:v>
                </c:pt>
                <c:pt idx="2">
                  <c:v>Reading Challenge_iOS</c:v>
                </c:pt>
              </c:strCache>
            </c:strRef>
          </c:cat>
          <c:val>
            <c:numRef>
              <c:f>'Execution status_15 Apr''21 (2)'!$E$6:$E$8</c:f>
              <c:numCache>
                <c:formatCode>General</c:formatCode>
                <c:ptCount val="3"/>
                <c:pt idx="0">
                  <c:v>43</c:v>
                </c:pt>
                <c:pt idx="1">
                  <c:v>94</c:v>
                </c:pt>
                <c:pt idx="2">
                  <c:v>100</c:v>
                </c:pt>
              </c:numCache>
            </c:numRef>
          </c:val>
          <c:extLst>
            <c:ext xmlns:c16="http://schemas.microsoft.com/office/drawing/2014/chart" uri="{C3380CC4-5D6E-409C-BE32-E72D297353CC}">
              <c16:uniqueId val="{00000001-FE45-4C03-A8AE-1F1FBB9F5895}"/>
            </c:ext>
          </c:extLst>
        </c:ser>
        <c:ser>
          <c:idx val="2"/>
          <c:order val="2"/>
          <c:tx>
            <c:strRef>
              <c:f>'Execution status_15 Apr''21 (2)'!$G$5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(2)'!$C$6:$C$8</c:f>
              <c:strCache>
                <c:ptCount val="3"/>
                <c:pt idx="0">
                  <c:v>Reading Challenge_Web</c:v>
                </c:pt>
                <c:pt idx="1">
                  <c:v>Reading Challenge_Android</c:v>
                </c:pt>
                <c:pt idx="2">
                  <c:v>Reading Challenge_iOS</c:v>
                </c:pt>
              </c:strCache>
            </c:strRef>
          </c:cat>
          <c:val>
            <c:numRef>
              <c:f>'Execution status_15 Apr''21 (2)'!$G$6:$G$8</c:f>
              <c:numCache>
                <c:formatCode>General</c:formatCode>
                <c:ptCount val="3"/>
                <c:pt idx="0">
                  <c:v>56</c:v>
                </c:pt>
                <c:pt idx="1">
                  <c:v>101</c:v>
                </c:pt>
                <c:pt idx="2">
                  <c:v>117</c:v>
                </c:pt>
              </c:numCache>
            </c:numRef>
          </c:val>
          <c:extLst>
            <c:ext xmlns:c16="http://schemas.microsoft.com/office/drawing/2014/chart" uri="{C3380CC4-5D6E-409C-BE32-E72D297353CC}">
              <c16:uniqueId val="{00000002-FE45-4C03-A8AE-1F1FBB9F5895}"/>
            </c:ext>
          </c:extLst>
        </c:ser>
        <c:ser>
          <c:idx val="3"/>
          <c:order val="3"/>
          <c:tx>
            <c:strRef>
              <c:f>'Execution status_15 Apr''21 (2)'!$F$5</c:f>
              <c:strCache>
                <c:ptCount val="1"/>
                <c:pt idx="0">
                  <c:v>Blocked</c:v>
                </c:pt>
              </c:strCache>
            </c:strRef>
          </c:tx>
          <c:spPr>
            <a:solidFill>
              <a:schemeClr val="accent4"/>
            </a:solidFill>
            <a:ln>
              <a:noFill/>
            </a:ln>
            <a:effectLst/>
          </c:spPr>
          <c:invertIfNegative val="0"/>
          <c:cat>
            <c:strRef>
              <c:f>'Execution status_15 Apr''21 (2)'!$C$6:$C$8</c:f>
              <c:strCache>
                <c:ptCount val="3"/>
                <c:pt idx="0">
                  <c:v>Reading Challenge_Web</c:v>
                </c:pt>
                <c:pt idx="1">
                  <c:v>Reading Challenge_Android</c:v>
                </c:pt>
                <c:pt idx="2">
                  <c:v>Reading Challenge_iOS</c:v>
                </c:pt>
              </c:strCache>
            </c:strRef>
          </c:cat>
          <c:val>
            <c:numRef>
              <c:f>'Execution status_15 Apr''21 (2)'!$F$6:$F$8</c:f>
              <c:numCache>
                <c:formatCode>General</c:formatCode>
                <c:ptCount val="3"/>
                <c:pt idx="0">
                  <c:v>17</c:v>
                </c:pt>
                <c:pt idx="1">
                  <c:v>69</c:v>
                </c:pt>
                <c:pt idx="2">
                  <c:v>41</c:v>
                </c:pt>
              </c:numCache>
            </c:numRef>
          </c:val>
          <c:extLst>
            <c:ext xmlns:c16="http://schemas.microsoft.com/office/drawing/2014/chart" uri="{C3380CC4-5D6E-409C-BE32-E72D297353CC}">
              <c16:uniqueId val="{00000003-FE45-4C03-A8AE-1F1FBB9F5895}"/>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status_21 May'!#REF!</c:f>
              <c:strCache>
                <c:ptCount val="1"/>
                <c:pt idx="0">
                  <c:v>#REF!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status_21 May'!$C$45:$C$46</c:f>
              <c:strCache>
                <c:ptCount val="2"/>
                <c:pt idx="0">
                  <c:v>Reading Program_Web</c:v>
                </c:pt>
                <c:pt idx="1">
                  <c:v>Reading Program_Android</c:v>
                </c:pt>
              </c:strCache>
            </c:strRef>
          </c:cat>
          <c:val>
            <c:numRef>
              <c:f>'Execution status_21 May'!$G$45:$G$46</c:f>
              <c:numCache>
                <c:formatCode>General</c:formatCode>
                <c:ptCount val="2"/>
                <c:pt idx="0">
                  <c:v>66</c:v>
                </c:pt>
                <c:pt idx="1">
                  <c:v>0</c:v>
                </c:pt>
              </c:numCache>
            </c:numRef>
          </c:val>
          <c:extLst>
            <c:ext xmlns:c16="http://schemas.microsoft.com/office/drawing/2014/chart" uri="{C3380CC4-5D6E-409C-BE32-E72D297353CC}">
              <c16:uniqueId val="{00000000-DBC8-4AE6-899C-48A9D247142D}"/>
            </c:ext>
          </c:extLst>
        </c:ser>
        <c:ser>
          <c:idx val="1"/>
          <c:order val="1"/>
          <c:tx>
            <c:strRef>
              <c:f>'Execution status_21 May'!#REF!</c:f>
              <c:strCache>
                <c:ptCount val="1"/>
                <c:pt idx="0">
                  <c:v>#REF!</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status_21 May'!$C$45:$C$46</c:f>
              <c:strCache>
                <c:ptCount val="2"/>
                <c:pt idx="0">
                  <c:v>Reading Program_Web</c:v>
                </c:pt>
                <c:pt idx="1">
                  <c:v>Reading Program_Android</c:v>
                </c:pt>
              </c:strCache>
            </c:strRef>
          </c:cat>
          <c:val>
            <c:numRef>
              <c:f>'Execution status_21 May'!$H$45:$H$46</c:f>
              <c:numCache>
                <c:formatCode>General</c:formatCode>
                <c:ptCount val="2"/>
                <c:pt idx="0">
                  <c:v>20</c:v>
                </c:pt>
                <c:pt idx="1">
                  <c:v>0</c:v>
                </c:pt>
              </c:numCache>
            </c:numRef>
          </c:val>
          <c:extLst>
            <c:ext xmlns:c16="http://schemas.microsoft.com/office/drawing/2014/chart" uri="{C3380CC4-5D6E-409C-BE32-E72D297353CC}">
              <c16:uniqueId val="{00000001-DBC8-4AE6-899C-48A9D247142D}"/>
            </c:ext>
          </c:extLst>
        </c:ser>
        <c:ser>
          <c:idx val="2"/>
          <c:order val="2"/>
          <c:tx>
            <c:strRef>
              <c:f>'Execution status_21 May'!#REF!</c:f>
              <c:strCache>
                <c:ptCount val="1"/>
                <c:pt idx="0">
                  <c:v>#REF!</c:v>
                </c:pt>
              </c:strCache>
            </c:strRef>
          </c:tx>
          <c:spPr>
            <a:solidFill>
              <a:schemeClr val="accent3"/>
            </a:solidFill>
            <a:ln>
              <a:noFill/>
            </a:ln>
            <a:effectLst/>
          </c:spPr>
          <c:invertIfNegative val="0"/>
          <c:cat>
            <c:strRef>
              <c:f>'Execution status_21 May'!$C$45:$C$46</c:f>
              <c:strCache>
                <c:ptCount val="2"/>
                <c:pt idx="0">
                  <c:v>Reading Program_Web</c:v>
                </c:pt>
                <c:pt idx="1">
                  <c:v>Reading Program_Android</c:v>
                </c:pt>
              </c:strCache>
            </c:strRef>
          </c:cat>
          <c:val>
            <c:numRef>
              <c:f>'Execution status_21 May'!$J$45:$J$46</c:f>
              <c:numCache>
                <c:formatCode>General</c:formatCode>
                <c:ptCount val="2"/>
                <c:pt idx="0">
                  <c:v>64</c:v>
                </c:pt>
                <c:pt idx="1">
                  <c:v>120</c:v>
                </c:pt>
              </c:numCache>
            </c:numRef>
          </c:val>
          <c:extLst>
            <c:ext xmlns:c16="http://schemas.microsoft.com/office/drawing/2014/chart" uri="{C3380CC4-5D6E-409C-BE32-E72D297353CC}">
              <c16:uniqueId val="{00000002-DBC8-4AE6-899C-48A9D247142D}"/>
            </c:ext>
          </c:extLst>
        </c:ser>
        <c:ser>
          <c:idx val="3"/>
          <c:order val="3"/>
          <c:tx>
            <c:strRef>
              <c:f>'Execution status_21 May'!#REF!</c:f>
              <c:strCache>
                <c:ptCount val="1"/>
                <c:pt idx="0">
                  <c:v>#REF!</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status_21 May'!$C$45:$C$46</c:f>
              <c:strCache>
                <c:ptCount val="2"/>
                <c:pt idx="0">
                  <c:v>Reading Program_Web</c:v>
                </c:pt>
                <c:pt idx="1">
                  <c:v>Reading Program_Android</c:v>
                </c:pt>
              </c:strCache>
            </c:strRef>
          </c:cat>
          <c:val>
            <c:numRef>
              <c:f>'Execution status_21 May'!$I$45:$I$46</c:f>
              <c:numCache>
                <c:formatCode>General</c:formatCode>
                <c:ptCount val="2"/>
                <c:pt idx="0">
                  <c:v>42</c:v>
                </c:pt>
                <c:pt idx="1">
                  <c:v>0</c:v>
                </c:pt>
              </c:numCache>
            </c:numRef>
          </c:val>
          <c:extLst>
            <c:ext xmlns:c16="http://schemas.microsoft.com/office/drawing/2014/chart" uri="{C3380CC4-5D6E-409C-BE32-E72D297353CC}">
              <c16:uniqueId val="{00000003-DBC8-4AE6-899C-48A9D247142D}"/>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status_15 Apr''21 (2)'!$D$11</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(2)'!$C$12:$C$13</c:f>
              <c:strCache>
                <c:ptCount val="2"/>
                <c:pt idx="0">
                  <c:v>Reading Program_Web</c:v>
                </c:pt>
                <c:pt idx="1">
                  <c:v>Reading Program_Android</c:v>
                </c:pt>
              </c:strCache>
            </c:strRef>
          </c:cat>
          <c:val>
            <c:numRef>
              <c:f>'Execution status_15 Apr''21 (2)'!$D$12:$D$13</c:f>
              <c:numCache>
                <c:formatCode>General</c:formatCode>
                <c:ptCount val="2"/>
                <c:pt idx="0">
                  <c:v>121</c:v>
                </c:pt>
                <c:pt idx="1">
                  <c:v>38</c:v>
                </c:pt>
              </c:numCache>
            </c:numRef>
          </c:val>
          <c:extLst>
            <c:ext xmlns:c16="http://schemas.microsoft.com/office/drawing/2014/chart" uri="{C3380CC4-5D6E-409C-BE32-E72D297353CC}">
              <c16:uniqueId val="{00000000-B845-476B-B747-81CC0926177E}"/>
            </c:ext>
          </c:extLst>
        </c:ser>
        <c:ser>
          <c:idx val="1"/>
          <c:order val="1"/>
          <c:tx>
            <c:strRef>
              <c:f>'Execution status_15 Apr''21 (2)'!$E$11</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(2)'!$C$12:$C$13</c:f>
              <c:strCache>
                <c:ptCount val="2"/>
                <c:pt idx="0">
                  <c:v>Reading Program_Web</c:v>
                </c:pt>
                <c:pt idx="1">
                  <c:v>Reading Program_Android</c:v>
                </c:pt>
              </c:strCache>
            </c:strRef>
          </c:cat>
          <c:val>
            <c:numRef>
              <c:f>'Execution status_15 Apr''21 (2)'!$E$12:$E$13</c:f>
              <c:numCache>
                <c:formatCode>General</c:formatCode>
                <c:ptCount val="2"/>
                <c:pt idx="0">
                  <c:v>60</c:v>
                </c:pt>
                <c:pt idx="1">
                  <c:v>3</c:v>
                </c:pt>
              </c:numCache>
            </c:numRef>
          </c:val>
          <c:extLst>
            <c:ext xmlns:c16="http://schemas.microsoft.com/office/drawing/2014/chart" uri="{C3380CC4-5D6E-409C-BE32-E72D297353CC}">
              <c16:uniqueId val="{00000001-B845-476B-B747-81CC0926177E}"/>
            </c:ext>
          </c:extLst>
        </c:ser>
        <c:ser>
          <c:idx val="2"/>
          <c:order val="2"/>
          <c:tx>
            <c:strRef>
              <c:f>'Execution status_15 Apr''21 (2)'!$G$11</c:f>
              <c:strCache>
                <c:ptCount val="1"/>
                <c:pt idx="0">
                  <c:v>No Run</c:v>
                </c:pt>
              </c:strCache>
            </c:strRef>
          </c:tx>
          <c:spPr>
            <a:solidFill>
              <a:schemeClr val="accent3"/>
            </a:solidFill>
            <a:ln>
              <a:noFill/>
            </a:ln>
            <a:effectLst/>
          </c:spPr>
          <c:invertIfNegative val="0"/>
          <c:cat>
            <c:strRef>
              <c:f>'Execution status_15 Apr''21 (2)'!$C$12:$C$13</c:f>
              <c:strCache>
                <c:ptCount val="2"/>
                <c:pt idx="0">
                  <c:v>Reading Program_Web</c:v>
                </c:pt>
                <c:pt idx="1">
                  <c:v>Reading Program_Android</c:v>
                </c:pt>
              </c:strCache>
            </c:strRef>
          </c:cat>
          <c:val>
            <c:numRef>
              <c:f>'Execution status_15 Apr''21 (2)'!$G$12:$G$13</c:f>
              <c:numCache>
                <c:formatCode>General</c:formatCode>
                <c:ptCount val="2"/>
                <c:pt idx="0">
                  <c:v>68</c:v>
                </c:pt>
                <c:pt idx="1">
                  <c:v>48</c:v>
                </c:pt>
              </c:numCache>
            </c:numRef>
          </c:val>
          <c:extLst>
            <c:ext xmlns:c16="http://schemas.microsoft.com/office/drawing/2014/chart" uri="{C3380CC4-5D6E-409C-BE32-E72D297353CC}">
              <c16:uniqueId val="{00000002-B845-476B-B747-81CC0926177E}"/>
            </c:ext>
          </c:extLst>
        </c:ser>
        <c:ser>
          <c:idx val="3"/>
          <c:order val="3"/>
          <c:tx>
            <c:strRef>
              <c:f>'Execution status_15 Apr''21 (2)'!$F$11</c:f>
              <c:strCache>
                <c:ptCount val="1"/>
                <c:pt idx="0">
                  <c:v>Blocked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(2)'!$C$12:$C$13</c:f>
              <c:strCache>
                <c:ptCount val="2"/>
                <c:pt idx="0">
                  <c:v>Reading Program_Web</c:v>
                </c:pt>
                <c:pt idx="1">
                  <c:v>Reading Program_Android</c:v>
                </c:pt>
              </c:strCache>
            </c:strRef>
          </c:cat>
          <c:val>
            <c:numRef>
              <c:f>'Execution status_15 Apr''21 (2)'!$F$12:$F$13</c:f>
              <c:numCache>
                <c:formatCode>General</c:formatCode>
                <c:ptCount val="2"/>
                <c:pt idx="0">
                  <c:v>125</c:v>
                </c:pt>
                <c:pt idx="1">
                  <c:v>82</c:v>
                </c:pt>
              </c:numCache>
            </c:numRef>
          </c:val>
          <c:extLst>
            <c:ext xmlns:c16="http://schemas.microsoft.com/office/drawing/2014/chart" uri="{C3380CC4-5D6E-409C-BE32-E72D297353CC}">
              <c16:uniqueId val="{00000003-B845-476B-B747-81CC0926177E}"/>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status_15 Apr''21 (2)'!$D$5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(2)'!$C$6:$C$8</c:f>
              <c:strCache>
                <c:ptCount val="3"/>
                <c:pt idx="0">
                  <c:v>Reading Challenge_Web</c:v>
                </c:pt>
                <c:pt idx="1">
                  <c:v>Reading Challenge_Android</c:v>
                </c:pt>
                <c:pt idx="2">
                  <c:v>Reading Challenge_iOS</c:v>
                </c:pt>
              </c:strCache>
            </c:strRef>
          </c:cat>
          <c:val>
            <c:numRef>
              <c:f>'Execution status_15 Apr''21 (2)'!$D$6:$D$8</c:f>
              <c:numCache>
                <c:formatCode>General</c:formatCode>
                <c:ptCount val="3"/>
                <c:pt idx="0">
                  <c:v>82</c:v>
                </c:pt>
                <c:pt idx="1">
                  <c:v>228</c:v>
                </c:pt>
                <c:pt idx="2">
                  <c:v>234</c:v>
                </c:pt>
              </c:numCache>
            </c:numRef>
          </c:val>
          <c:extLst>
            <c:ext xmlns:c16="http://schemas.microsoft.com/office/drawing/2014/chart" uri="{C3380CC4-5D6E-409C-BE32-E72D297353CC}">
              <c16:uniqueId val="{00000000-B2BE-4CFE-84CB-D2AE7739DAFD}"/>
            </c:ext>
          </c:extLst>
        </c:ser>
        <c:ser>
          <c:idx val="1"/>
          <c:order val="1"/>
          <c:tx>
            <c:strRef>
              <c:f>'Execution status_15 Apr''21 (2)'!$E$5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(2)'!$C$6:$C$8</c:f>
              <c:strCache>
                <c:ptCount val="3"/>
                <c:pt idx="0">
                  <c:v>Reading Challenge_Web</c:v>
                </c:pt>
                <c:pt idx="1">
                  <c:v>Reading Challenge_Android</c:v>
                </c:pt>
                <c:pt idx="2">
                  <c:v>Reading Challenge_iOS</c:v>
                </c:pt>
              </c:strCache>
            </c:strRef>
          </c:cat>
          <c:val>
            <c:numRef>
              <c:f>'Execution status_15 Apr''21 (2)'!$E$6:$E$8</c:f>
              <c:numCache>
                <c:formatCode>General</c:formatCode>
                <c:ptCount val="3"/>
                <c:pt idx="0">
                  <c:v>43</c:v>
                </c:pt>
                <c:pt idx="1">
                  <c:v>94</c:v>
                </c:pt>
                <c:pt idx="2">
                  <c:v>100</c:v>
                </c:pt>
              </c:numCache>
            </c:numRef>
          </c:val>
          <c:extLst>
            <c:ext xmlns:c16="http://schemas.microsoft.com/office/drawing/2014/chart" uri="{C3380CC4-5D6E-409C-BE32-E72D297353CC}">
              <c16:uniqueId val="{00000001-B2BE-4CFE-84CB-D2AE7739DAFD}"/>
            </c:ext>
          </c:extLst>
        </c:ser>
        <c:ser>
          <c:idx val="2"/>
          <c:order val="2"/>
          <c:tx>
            <c:strRef>
              <c:f>'Execution status_15 Apr''21 (2)'!$G$5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(2)'!$C$6:$C$8</c:f>
              <c:strCache>
                <c:ptCount val="3"/>
                <c:pt idx="0">
                  <c:v>Reading Challenge_Web</c:v>
                </c:pt>
                <c:pt idx="1">
                  <c:v>Reading Challenge_Android</c:v>
                </c:pt>
                <c:pt idx="2">
                  <c:v>Reading Challenge_iOS</c:v>
                </c:pt>
              </c:strCache>
            </c:strRef>
          </c:cat>
          <c:val>
            <c:numRef>
              <c:f>'Execution status_15 Apr''21 (2)'!$G$6:$G$8</c:f>
              <c:numCache>
                <c:formatCode>General</c:formatCode>
                <c:ptCount val="3"/>
                <c:pt idx="0">
                  <c:v>56</c:v>
                </c:pt>
                <c:pt idx="1">
                  <c:v>101</c:v>
                </c:pt>
                <c:pt idx="2">
                  <c:v>117</c:v>
                </c:pt>
              </c:numCache>
            </c:numRef>
          </c:val>
          <c:extLst>
            <c:ext xmlns:c16="http://schemas.microsoft.com/office/drawing/2014/chart" uri="{C3380CC4-5D6E-409C-BE32-E72D297353CC}">
              <c16:uniqueId val="{00000002-B2BE-4CFE-84CB-D2AE7739DAFD}"/>
            </c:ext>
          </c:extLst>
        </c:ser>
        <c:ser>
          <c:idx val="3"/>
          <c:order val="3"/>
          <c:tx>
            <c:strRef>
              <c:f>'Execution status_15 Apr''21 (2)'!$F$5</c:f>
              <c:strCache>
                <c:ptCount val="1"/>
                <c:pt idx="0">
                  <c:v>Blocked</c:v>
                </c:pt>
              </c:strCache>
            </c:strRef>
          </c:tx>
          <c:spPr>
            <a:solidFill>
              <a:schemeClr val="accent4"/>
            </a:solidFill>
            <a:ln>
              <a:noFill/>
            </a:ln>
            <a:effectLst/>
          </c:spPr>
          <c:invertIfNegative val="0"/>
          <c:cat>
            <c:strRef>
              <c:f>'Execution status_15 Apr''21 (2)'!$C$6:$C$8</c:f>
              <c:strCache>
                <c:ptCount val="3"/>
                <c:pt idx="0">
                  <c:v>Reading Challenge_Web</c:v>
                </c:pt>
                <c:pt idx="1">
                  <c:v>Reading Challenge_Android</c:v>
                </c:pt>
                <c:pt idx="2">
                  <c:v>Reading Challenge_iOS</c:v>
                </c:pt>
              </c:strCache>
            </c:strRef>
          </c:cat>
          <c:val>
            <c:numRef>
              <c:f>'Execution status_15 Apr''21 (2)'!$F$6:$F$8</c:f>
              <c:numCache>
                <c:formatCode>General</c:formatCode>
                <c:ptCount val="3"/>
                <c:pt idx="0">
                  <c:v>17</c:v>
                </c:pt>
                <c:pt idx="1">
                  <c:v>69</c:v>
                </c:pt>
                <c:pt idx="2">
                  <c:v>41</c:v>
                </c:pt>
              </c:numCache>
            </c:numRef>
          </c:val>
          <c:extLst>
            <c:ext xmlns:c16="http://schemas.microsoft.com/office/drawing/2014/chart" uri="{C3380CC4-5D6E-409C-BE32-E72D297353CC}">
              <c16:uniqueId val="{00000003-B2BE-4CFE-84CB-D2AE7739DAFD}"/>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status_15 Apr''21 (2)'!$D$11</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(2)'!$C$12:$C$13</c:f>
              <c:strCache>
                <c:ptCount val="2"/>
                <c:pt idx="0">
                  <c:v>Reading Program_Web</c:v>
                </c:pt>
                <c:pt idx="1">
                  <c:v>Reading Program_Android</c:v>
                </c:pt>
              </c:strCache>
            </c:strRef>
          </c:cat>
          <c:val>
            <c:numRef>
              <c:f>'Execution status_15 Apr''21 (2)'!$D$12:$D$13</c:f>
              <c:numCache>
                <c:formatCode>General</c:formatCode>
                <c:ptCount val="2"/>
                <c:pt idx="0">
                  <c:v>121</c:v>
                </c:pt>
                <c:pt idx="1">
                  <c:v>38</c:v>
                </c:pt>
              </c:numCache>
            </c:numRef>
          </c:val>
          <c:extLst>
            <c:ext xmlns:c16="http://schemas.microsoft.com/office/drawing/2014/chart" uri="{C3380CC4-5D6E-409C-BE32-E72D297353CC}">
              <c16:uniqueId val="{00000000-A345-474A-9EC1-1DD25E77C55A}"/>
            </c:ext>
          </c:extLst>
        </c:ser>
        <c:ser>
          <c:idx val="1"/>
          <c:order val="1"/>
          <c:tx>
            <c:strRef>
              <c:f>'Execution status_15 Apr''21 (2)'!$E$11</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(2)'!$C$12:$C$13</c:f>
              <c:strCache>
                <c:ptCount val="2"/>
                <c:pt idx="0">
                  <c:v>Reading Program_Web</c:v>
                </c:pt>
                <c:pt idx="1">
                  <c:v>Reading Program_Android</c:v>
                </c:pt>
              </c:strCache>
            </c:strRef>
          </c:cat>
          <c:val>
            <c:numRef>
              <c:f>'Execution status_15 Apr''21 (2)'!$E$12:$E$13</c:f>
              <c:numCache>
                <c:formatCode>General</c:formatCode>
                <c:ptCount val="2"/>
                <c:pt idx="0">
                  <c:v>60</c:v>
                </c:pt>
                <c:pt idx="1">
                  <c:v>3</c:v>
                </c:pt>
              </c:numCache>
            </c:numRef>
          </c:val>
          <c:extLst>
            <c:ext xmlns:c16="http://schemas.microsoft.com/office/drawing/2014/chart" uri="{C3380CC4-5D6E-409C-BE32-E72D297353CC}">
              <c16:uniqueId val="{00000001-A345-474A-9EC1-1DD25E77C55A}"/>
            </c:ext>
          </c:extLst>
        </c:ser>
        <c:ser>
          <c:idx val="2"/>
          <c:order val="2"/>
          <c:tx>
            <c:strRef>
              <c:f>'Execution status_15 Apr''21 (2)'!$G$11</c:f>
              <c:strCache>
                <c:ptCount val="1"/>
                <c:pt idx="0">
                  <c:v>No Run</c:v>
                </c:pt>
              </c:strCache>
            </c:strRef>
          </c:tx>
          <c:spPr>
            <a:solidFill>
              <a:schemeClr val="accent3"/>
            </a:solidFill>
            <a:ln>
              <a:noFill/>
            </a:ln>
            <a:effectLst/>
          </c:spPr>
          <c:invertIfNegative val="0"/>
          <c:cat>
            <c:strRef>
              <c:f>'Execution status_15 Apr''21 (2)'!$C$12:$C$13</c:f>
              <c:strCache>
                <c:ptCount val="2"/>
                <c:pt idx="0">
                  <c:v>Reading Program_Web</c:v>
                </c:pt>
                <c:pt idx="1">
                  <c:v>Reading Program_Android</c:v>
                </c:pt>
              </c:strCache>
            </c:strRef>
          </c:cat>
          <c:val>
            <c:numRef>
              <c:f>'Execution status_15 Apr''21 (2)'!$G$12:$G$13</c:f>
              <c:numCache>
                <c:formatCode>General</c:formatCode>
                <c:ptCount val="2"/>
                <c:pt idx="0">
                  <c:v>68</c:v>
                </c:pt>
                <c:pt idx="1">
                  <c:v>48</c:v>
                </c:pt>
              </c:numCache>
            </c:numRef>
          </c:val>
          <c:extLst>
            <c:ext xmlns:c16="http://schemas.microsoft.com/office/drawing/2014/chart" uri="{C3380CC4-5D6E-409C-BE32-E72D297353CC}">
              <c16:uniqueId val="{00000002-A345-474A-9EC1-1DD25E77C55A}"/>
            </c:ext>
          </c:extLst>
        </c:ser>
        <c:ser>
          <c:idx val="3"/>
          <c:order val="3"/>
          <c:tx>
            <c:strRef>
              <c:f>'Execution status_15 Apr''21 (2)'!$F$11</c:f>
              <c:strCache>
                <c:ptCount val="1"/>
                <c:pt idx="0">
                  <c:v>Blocked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 (2)'!$C$12:$C$13</c:f>
              <c:strCache>
                <c:ptCount val="2"/>
                <c:pt idx="0">
                  <c:v>Reading Program_Web</c:v>
                </c:pt>
                <c:pt idx="1">
                  <c:v>Reading Program_Android</c:v>
                </c:pt>
              </c:strCache>
            </c:strRef>
          </c:cat>
          <c:val>
            <c:numRef>
              <c:f>'Execution status_15 Apr''21 (2)'!$F$12:$F$13</c:f>
              <c:numCache>
                <c:formatCode>General</c:formatCode>
                <c:ptCount val="2"/>
                <c:pt idx="0">
                  <c:v>125</c:v>
                </c:pt>
                <c:pt idx="1">
                  <c:v>82</c:v>
                </c:pt>
              </c:numCache>
            </c:numRef>
          </c:val>
          <c:extLst>
            <c:ext xmlns:c16="http://schemas.microsoft.com/office/drawing/2014/chart" uri="{C3380CC4-5D6E-409C-BE32-E72D297353CC}">
              <c16:uniqueId val="{00000003-A345-474A-9EC1-1DD25E77C55A}"/>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status_15 Apr''21'!$D$5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Apr''21'!$C$6:$C$13</c:f>
              <c:strCache>
                <c:ptCount val="8"/>
                <c:pt idx="0">
                  <c:v>Reading Challenge - Web UI</c:v>
                </c:pt>
                <c:pt idx="1">
                  <c:v>Reading Program - Web UI</c:v>
                </c:pt>
                <c:pt idx="2">
                  <c:v>Reading Program - iOS Mobile UI</c:v>
                </c:pt>
                <c:pt idx="3">
                  <c:v>Reading Program - iOS tab UI</c:v>
                </c:pt>
                <c:pt idx="4">
                  <c:v>Reading Program - Android tablet UI</c:v>
                </c:pt>
                <c:pt idx="5">
                  <c:v>Reading Program - Android mobile</c:v>
                </c:pt>
                <c:pt idx="6">
                  <c:v>Reading Challenge - Android tablet UI</c:v>
                </c:pt>
                <c:pt idx="7">
                  <c:v>Reading Challenge - iOS tab UI</c:v>
                </c:pt>
              </c:strCache>
            </c:strRef>
          </c:cat>
          <c:val>
            <c:numRef>
              <c:f>'Execution status_15 Apr''21'!$D$6:$D$13</c:f>
              <c:numCache>
                <c:formatCode>General</c:formatCode>
                <c:ptCount val="8"/>
                <c:pt idx="0">
                  <c:v>7</c:v>
                </c:pt>
                <c:pt idx="1">
                  <c:v>0</c:v>
                </c:pt>
                <c:pt idx="2">
                  <c:v>0</c:v>
                </c:pt>
                <c:pt idx="3">
                  <c:v>0</c:v>
                </c:pt>
                <c:pt idx="4">
                  <c:v>1</c:v>
                </c:pt>
                <c:pt idx="5">
                  <c:v>1</c:v>
                </c:pt>
                <c:pt idx="6">
                  <c:v>14</c:v>
                </c:pt>
                <c:pt idx="7">
                  <c:v>16</c:v>
                </c:pt>
              </c:numCache>
            </c:numRef>
          </c:val>
          <c:extLst>
            <c:ext xmlns:c16="http://schemas.microsoft.com/office/drawing/2014/chart" uri="{C3380CC4-5D6E-409C-BE32-E72D297353CC}">
              <c16:uniqueId val="{00000000-BDBF-4197-A607-B9C4B1474396}"/>
            </c:ext>
          </c:extLst>
        </c:ser>
        <c:ser>
          <c:idx val="1"/>
          <c:order val="1"/>
          <c:tx>
            <c:strRef>
              <c:f>'Execution status_15 Apr''21'!$E$5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Apr''21'!$C$6:$C$13</c:f>
              <c:strCache>
                <c:ptCount val="8"/>
                <c:pt idx="0">
                  <c:v>Reading Challenge - Web UI</c:v>
                </c:pt>
                <c:pt idx="1">
                  <c:v>Reading Program - Web UI</c:v>
                </c:pt>
                <c:pt idx="2">
                  <c:v>Reading Program - iOS Mobile UI</c:v>
                </c:pt>
                <c:pt idx="3">
                  <c:v>Reading Program - iOS tab UI</c:v>
                </c:pt>
                <c:pt idx="4">
                  <c:v>Reading Program - Android tablet UI</c:v>
                </c:pt>
                <c:pt idx="5">
                  <c:v>Reading Program - Android mobile</c:v>
                </c:pt>
                <c:pt idx="6">
                  <c:v>Reading Challenge - Android tablet UI</c:v>
                </c:pt>
                <c:pt idx="7">
                  <c:v>Reading Challenge - iOS tab UI</c:v>
                </c:pt>
              </c:strCache>
            </c:strRef>
          </c:cat>
          <c:val>
            <c:numRef>
              <c:f>'Execution status_15 Apr''21'!$E$6:$E$13</c:f>
              <c:numCache>
                <c:formatCode>General</c:formatCode>
                <c:ptCount val="8"/>
                <c:pt idx="0">
                  <c:v>19</c:v>
                </c:pt>
                <c:pt idx="1">
                  <c:v>3</c:v>
                </c:pt>
                <c:pt idx="2">
                  <c:v>3</c:v>
                </c:pt>
                <c:pt idx="3">
                  <c:v>3</c:v>
                </c:pt>
                <c:pt idx="4">
                  <c:v>2</c:v>
                </c:pt>
                <c:pt idx="5">
                  <c:v>2</c:v>
                </c:pt>
                <c:pt idx="6">
                  <c:v>12</c:v>
                </c:pt>
                <c:pt idx="7">
                  <c:v>13</c:v>
                </c:pt>
              </c:numCache>
            </c:numRef>
          </c:val>
          <c:extLst>
            <c:ext xmlns:c16="http://schemas.microsoft.com/office/drawing/2014/chart" uri="{C3380CC4-5D6E-409C-BE32-E72D297353CC}">
              <c16:uniqueId val="{00000001-BDBF-4197-A607-B9C4B1474396}"/>
            </c:ext>
          </c:extLst>
        </c:ser>
        <c:ser>
          <c:idx val="2"/>
          <c:order val="2"/>
          <c:tx>
            <c:strRef>
              <c:f>'Execution status_15 Apr''21'!$F$5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Apr''21'!$C$6:$C$13</c:f>
              <c:strCache>
                <c:ptCount val="8"/>
                <c:pt idx="0">
                  <c:v>Reading Challenge - Web UI</c:v>
                </c:pt>
                <c:pt idx="1">
                  <c:v>Reading Program - Web UI</c:v>
                </c:pt>
                <c:pt idx="2">
                  <c:v>Reading Program - iOS Mobile UI</c:v>
                </c:pt>
                <c:pt idx="3">
                  <c:v>Reading Program - iOS tab UI</c:v>
                </c:pt>
                <c:pt idx="4">
                  <c:v>Reading Program - Android tablet UI</c:v>
                </c:pt>
                <c:pt idx="5">
                  <c:v>Reading Program - Android mobile</c:v>
                </c:pt>
                <c:pt idx="6">
                  <c:v>Reading Challenge - Android tablet UI</c:v>
                </c:pt>
                <c:pt idx="7">
                  <c:v>Reading Challenge - iOS tab UI</c:v>
                </c:pt>
              </c:strCache>
            </c:strRef>
          </c:cat>
          <c:val>
            <c:numRef>
              <c:f>'Execution status_15 Apr''21'!$F$6:$F$13</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BDBF-4197-A607-B9C4B1474396}"/>
            </c:ext>
          </c:extLst>
        </c:ser>
        <c:ser>
          <c:idx val="3"/>
          <c:order val="3"/>
          <c:tx>
            <c:strRef>
              <c:f>'Execution status_15 Apr''21'!$G$5</c:f>
              <c:strCache>
                <c:ptCount val="1"/>
                <c:pt idx="0">
                  <c:v>Blocked</c:v>
                </c:pt>
              </c:strCache>
            </c:strRef>
          </c:tx>
          <c:spPr>
            <a:solidFill>
              <a:schemeClr val="accent4"/>
            </a:solidFill>
            <a:ln>
              <a:noFill/>
            </a:ln>
            <a:effectLst/>
          </c:spPr>
          <c:invertIfNegative val="0"/>
          <c:cat>
            <c:strRef>
              <c:f>'Execution status_15 Apr''21'!$C$6:$C$13</c:f>
              <c:strCache>
                <c:ptCount val="8"/>
                <c:pt idx="0">
                  <c:v>Reading Challenge - Web UI</c:v>
                </c:pt>
                <c:pt idx="1">
                  <c:v>Reading Program - Web UI</c:v>
                </c:pt>
                <c:pt idx="2">
                  <c:v>Reading Program - iOS Mobile UI</c:v>
                </c:pt>
                <c:pt idx="3">
                  <c:v>Reading Program - iOS tab UI</c:v>
                </c:pt>
                <c:pt idx="4">
                  <c:v>Reading Program - Android tablet UI</c:v>
                </c:pt>
                <c:pt idx="5">
                  <c:v>Reading Program - Android mobile</c:v>
                </c:pt>
                <c:pt idx="6">
                  <c:v>Reading Challenge - Android tablet UI</c:v>
                </c:pt>
                <c:pt idx="7">
                  <c:v>Reading Challenge - iOS tab UI</c:v>
                </c:pt>
              </c:strCache>
            </c:strRef>
          </c:cat>
          <c:val>
            <c:numRef>
              <c:f>'Execution status_15 Apr''21'!$G$6:$G$13</c:f>
              <c:numCache>
                <c:formatCode>General</c:formatCode>
                <c:ptCount val="8"/>
                <c:pt idx="0">
                  <c:v>0</c:v>
                </c:pt>
                <c:pt idx="1">
                  <c:v>0</c:v>
                </c:pt>
                <c:pt idx="2">
                  <c:v>0</c:v>
                </c:pt>
                <c:pt idx="3">
                  <c:v>0</c:v>
                </c:pt>
                <c:pt idx="4">
                  <c:v>0</c:v>
                </c:pt>
                <c:pt idx="5">
                  <c:v>0</c:v>
                </c:pt>
                <c:pt idx="6">
                  <c:v>2</c:v>
                </c:pt>
                <c:pt idx="7">
                  <c:v>0</c:v>
                </c:pt>
              </c:numCache>
            </c:numRef>
          </c:val>
          <c:extLst>
            <c:ext xmlns:c16="http://schemas.microsoft.com/office/drawing/2014/chart" uri="{C3380CC4-5D6E-409C-BE32-E72D297353CC}">
              <c16:uniqueId val="{00000003-BDBF-4197-A607-B9C4B1474396}"/>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status_15 Apr''21'!$D$16</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Apr''21'!$C$17:$C$18</c:f>
              <c:strCache>
                <c:ptCount val="2"/>
                <c:pt idx="0">
                  <c:v>Reading Challenge - android mobile UI</c:v>
                </c:pt>
                <c:pt idx="1">
                  <c:v>Reading Challenge - iOS mobile UI</c:v>
                </c:pt>
              </c:strCache>
            </c:strRef>
          </c:cat>
          <c:val>
            <c:numRef>
              <c:f>'Execution status_15 Apr''21'!$D$17:$D$18</c:f>
              <c:numCache>
                <c:formatCode>General</c:formatCode>
                <c:ptCount val="2"/>
                <c:pt idx="0">
                  <c:v>11</c:v>
                </c:pt>
                <c:pt idx="1">
                  <c:v>14</c:v>
                </c:pt>
              </c:numCache>
            </c:numRef>
          </c:val>
          <c:extLst>
            <c:ext xmlns:c16="http://schemas.microsoft.com/office/drawing/2014/chart" uri="{C3380CC4-5D6E-409C-BE32-E72D297353CC}">
              <c16:uniqueId val="{00000000-F31B-44E1-9845-CA7A0661EC2F}"/>
            </c:ext>
          </c:extLst>
        </c:ser>
        <c:ser>
          <c:idx val="1"/>
          <c:order val="1"/>
          <c:tx>
            <c:strRef>
              <c:f>'Execution status_15 Apr''21'!$E$16</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Apr''21'!$C$17:$C$18</c:f>
              <c:strCache>
                <c:ptCount val="2"/>
                <c:pt idx="0">
                  <c:v>Reading Challenge - android mobile UI</c:v>
                </c:pt>
                <c:pt idx="1">
                  <c:v>Reading Challenge - iOS mobile UI</c:v>
                </c:pt>
              </c:strCache>
            </c:strRef>
          </c:cat>
          <c:val>
            <c:numRef>
              <c:f>'Execution status_15 Apr''21'!$E$17:$E$18</c:f>
              <c:numCache>
                <c:formatCode>General</c:formatCode>
                <c:ptCount val="2"/>
                <c:pt idx="0">
                  <c:v>15</c:v>
                </c:pt>
                <c:pt idx="1">
                  <c:v>15</c:v>
                </c:pt>
              </c:numCache>
            </c:numRef>
          </c:val>
          <c:extLst>
            <c:ext xmlns:c16="http://schemas.microsoft.com/office/drawing/2014/chart" uri="{C3380CC4-5D6E-409C-BE32-E72D297353CC}">
              <c16:uniqueId val="{00000001-F31B-44E1-9845-CA7A0661EC2F}"/>
            </c:ext>
          </c:extLst>
        </c:ser>
        <c:ser>
          <c:idx val="2"/>
          <c:order val="2"/>
          <c:tx>
            <c:strRef>
              <c:f>'Execution status_15 Apr''21'!$F$16</c:f>
              <c:strCache>
                <c:ptCount val="1"/>
                <c:pt idx="0">
                  <c:v>No Run</c:v>
                </c:pt>
              </c:strCache>
            </c:strRef>
          </c:tx>
          <c:spPr>
            <a:solidFill>
              <a:schemeClr val="accent3"/>
            </a:solidFill>
            <a:ln>
              <a:noFill/>
            </a:ln>
            <a:effectLst/>
          </c:spPr>
          <c:invertIfNegative val="0"/>
          <c:cat>
            <c:strRef>
              <c:f>'Execution status_15 Apr''21'!$C$17:$C$18</c:f>
              <c:strCache>
                <c:ptCount val="2"/>
                <c:pt idx="0">
                  <c:v>Reading Challenge - android mobile UI</c:v>
                </c:pt>
                <c:pt idx="1">
                  <c:v>Reading Challenge - iOS mobile UI</c:v>
                </c:pt>
              </c:strCache>
            </c:strRef>
          </c:cat>
          <c:val>
            <c:numRef>
              <c:f>'Execution status_15 Apr''21'!$F$17:$F$18</c:f>
              <c:numCache>
                <c:formatCode>General</c:formatCode>
                <c:ptCount val="2"/>
                <c:pt idx="0">
                  <c:v>0</c:v>
                </c:pt>
                <c:pt idx="1">
                  <c:v>0</c:v>
                </c:pt>
              </c:numCache>
            </c:numRef>
          </c:val>
          <c:extLst>
            <c:ext xmlns:c16="http://schemas.microsoft.com/office/drawing/2014/chart" uri="{C3380CC4-5D6E-409C-BE32-E72D297353CC}">
              <c16:uniqueId val="{00000003-F31B-44E1-9845-CA7A0661EC2F}"/>
            </c:ext>
          </c:extLst>
        </c:ser>
        <c:ser>
          <c:idx val="3"/>
          <c:order val="3"/>
          <c:tx>
            <c:strRef>
              <c:f>'Execution status_15 Apr''21'!$G$16</c:f>
              <c:strCache>
                <c:ptCount val="1"/>
                <c:pt idx="0">
                  <c:v>Blocked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status_15 Apr''21'!$C$17:$C$18</c:f>
              <c:strCache>
                <c:ptCount val="2"/>
                <c:pt idx="0">
                  <c:v>Reading Challenge - android mobile UI</c:v>
                </c:pt>
                <c:pt idx="1">
                  <c:v>Reading Challenge - iOS mobile UI</c:v>
                </c:pt>
              </c:strCache>
            </c:strRef>
          </c:cat>
          <c:val>
            <c:numRef>
              <c:f>'Execution status_15 Apr''21'!$G$17:$G$18</c:f>
              <c:numCache>
                <c:formatCode>General</c:formatCode>
                <c:ptCount val="2"/>
                <c:pt idx="0">
                  <c:v>2</c:v>
                </c:pt>
                <c:pt idx="1">
                  <c:v>0</c:v>
                </c:pt>
              </c:numCache>
            </c:numRef>
          </c:val>
          <c:extLst>
            <c:ext xmlns:c16="http://schemas.microsoft.com/office/drawing/2014/chart" uri="{C3380CC4-5D6E-409C-BE32-E72D297353CC}">
              <c16:uniqueId val="{00000004-F31B-44E1-9845-CA7A0661EC2F}"/>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status_9 Apr''21 (2)'!$D$5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status_9 Apr''21 (2)'!$C$6:$C$12</c:f>
              <c:strCache>
                <c:ptCount val="7"/>
                <c:pt idx="0">
                  <c:v>Reading Challenge - web UI</c:v>
                </c:pt>
                <c:pt idx="1">
                  <c:v>Reading Program - iOS Mobile UI</c:v>
                </c:pt>
                <c:pt idx="2">
                  <c:v>Reading Program - iOS tab UI</c:v>
                </c:pt>
                <c:pt idx="3">
                  <c:v>Reading Program - android tablet UI</c:v>
                </c:pt>
                <c:pt idx="4">
                  <c:v>Reading Program - android mobile</c:v>
                </c:pt>
                <c:pt idx="5">
                  <c:v>Reading Challenge - android tablet UI</c:v>
                </c:pt>
                <c:pt idx="6">
                  <c:v>Reading Challenge - iOS tab UI</c:v>
                </c:pt>
              </c:strCache>
            </c:strRef>
          </c:cat>
          <c:val>
            <c:numRef>
              <c:f>'Execution status_9 Apr''21 (2)'!$D$6:$D$12</c:f>
              <c:numCache>
                <c:formatCode>General</c:formatCode>
                <c:ptCount val="7"/>
                <c:pt idx="0">
                  <c:v>4</c:v>
                </c:pt>
                <c:pt idx="1">
                  <c:v>0</c:v>
                </c:pt>
                <c:pt idx="2">
                  <c:v>0</c:v>
                </c:pt>
                <c:pt idx="3">
                  <c:v>1</c:v>
                </c:pt>
                <c:pt idx="4">
                  <c:v>1</c:v>
                </c:pt>
                <c:pt idx="5">
                  <c:v>14</c:v>
                </c:pt>
                <c:pt idx="6">
                  <c:v>16</c:v>
                </c:pt>
              </c:numCache>
            </c:numRef>
          </c:val>
          <c:extLst>
            <c:ext xmlns:c16="http://schemas.microsoft.com/office/drawing/2014/chart" uri="{C3380CC4-5D6E-409C-BE32-E72D297353CC}">
              <c16:uniqueId val="{00000000-6B8A-4F4E-AED5-25972916C1A9}"/>
            </c:ext>
          </c:extLst>
        </c:ser>
        <c:ser>
          <c:idx val="1"/>
          <c:order val="1"/>
          <c:tx>
            <c:strRef>
              <c:f>'Execution status_9 Apr''21 (2)'!$E$5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status_9 Apr''21 (2)'!$C$6:$C$12</c:f>
              <c:strCache>
                <c:ptCount val="7"/>
                <c:pt idx="0">
                  <c:v>Reading Challenge - web UI</c:v>
                </c:pt>
                <c:pt idx="1">
                  <c:v>Reading Program - iOS Mobile UI</c:v>
                </c:pt>
                <c:pt idx="2">
                  <c:v>Reading Program - iOS tab UI</c:v>
                </c:pt>
                <c:pt idx="3">
                  <c:v>Reading Program - android tablet UI</c:v>
                </c:pt>
                <c:pt idx="4">
                  <c:v>Reading Program - android mobile</c:v>
                </c:pt>
                <c:pt idx="5">
                  <c:v>Reading Challenge - android tablet UI</c:v>
                </c:pt>
                <c:pt idx="6">
                  <c:v>Reading Challenge - iOS tab UI</c:v>
                </c:pt>
              </c:strCache>
            </c:strRef>
          </c:cat>
          <c:val>
            <c:numRef>
              <c:f>'Execution status_9 Apr''21 (2)'!$E$6:$E$12</c:f>
              <c:numCache>
                <c:formatCode>General</c:formatCode>
                <c:ptCount val="7"/>
                <c:pt idx="0">
                  <c:v>14</c:v>
                </c:pt>
                <c:pt idx="1">
                  <c:v>3</c:v>
                </c:pt>
                <c:pt idx="2">
                  <c:v>3</c:v>
                </c:pt>
                <c:pt idx="3">
                  <c:v>2</c:v>
                </c:pt>
                <c:pt idx="4">
                  <c:v>2</c:v>
                </c:pt>
                <c:pt idx="5">
                  <c:v>12</c:v>
                </c:pt>
                <c:pt idx="6">
                  <c:v>13</c:v>
                </c:pt>
              </c:numCache>
            </c:numRef>
          </c:val>
          <c:extLst>
            <c:ext xmlns:c16="http://schemas.microsoft.com/office/drawing/2014/chart" uri="{C3380CC4-5D6E-409C-BE32-E72D297353CC}">
              <c16:uniqueId val="{00000001-6B8A-4F4E-AED5-25972916C1A9}"/>
            </c:ext>
          </c:extLst>
        </c:ser>
        <c:ser>
          <c:idx val="2"/>
          <c:order val="2"/>
          <c:tx>
            <c:strRef>
              <c:f>'Execution status_9 Apr''21 (2)'!$F$5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status_9 Apr''21 (2)'!$C$6:$C$12</c:f>
              <c:strCache>
                <c:ptCount val="7"/>
                <c:pt idx="0">
                  <c:v>Reading Challenge - web UI</c:v>
                </c:pt>
                <c:pt idx="1">
                  <c:v>Reading Program - iOS Mobile UI</c:v>
                </c:pt>
                <c:pt idx="2">
                  <c:v>Reading Program - iOS tab UI</c:v>
                </c:pt>
                <c:pt idx="3">
                  <c:v>Reading Program - android tablet UI</c:v>
                </c:pt>
                <c:pt idx="4">
                  <c:v>Reading Program - android mobile</c:v>
                </c:pt>
                <c:pt idx="5">
                  <c:v>Reading Challenge - android tablet UI</c:v>
                </c:pt>
                <c:pt idx="6">
                  <c:v>Reading Challenge - iOS tab UI</c:v>
                </c:pt>
              </c:strCache>
            </c:strRef>
          </c:cat>
          <c:val>
            <c:numRef>
              <c:f>'Execution status_9 Apr''21 (2)'!$F$6:$F$12</c:f>
              <c:numCache>
                <c:formatCode>General</c:formatCode>
                <c:ptCount val="7"/>
                <c:pt idx="0">
                  <c:v>6</c:v>
                </c:pt>
                <c:pt idx="1">
                  <c:v>0</c:v>
                </c:pt>
                <c:pt idx="2">
                  <c:v>0</c:v>
                </c:pt>
                <c:pt idx="3">
                  <c:v>0</c:v>
                </c:pt>
                <c:pt idx="4">
                  <c:v>0</c:v>
                </c:pt>
                <c:pt idx="5">
                  <c:v>0</c:v>
                </c:pt>
                <c:pt idx="6">
                  <c:v>0</c:v>
                </c:pt>
              </c:numCache>
            </c:numRef>
          </c:val>
          <c:extLst>
            <c:ext xmlns:c16="http://schemas.microsoft.com/office/drawing/2014/chart" uri="{C3380CC4-5D6E-409C-BE32-E72D297353CC}">
              <c16:uniqueId val="{00000002-6B8A-4F4E-AED5-25972916C1A9}"/>
            </c:ext>
          </c:extLst>
        </c:ser>
        <c:ser>
          <c:idx val="3"/>
          <c:order val="3"/>
          <c:tx>
            <c:strRef>
              <c:f>'Execution status_9 Apr''21 (2)'!$G$5</c:f>
              <c:strCache>
                <c:ptCount val="1"/>
                <c:pt idx="0">
                  <c:v>Blocked</c:v>
                </c:pt>
              </c:strCache>
            </c:strRef>
          </c:tx>
          <c:spPr>
            <a:solidFill>
              <a:schemeClr val="accent4"/>
            </a:solidFill>
            <a:ln>
              <a:noFill/>
            </a:ln>
            <a:effectLst/>
          </c:spPr>
          <c:invertIfNegative val="0"/>
          <c:cat>
            <c:strRef>
              <c:f>'Execution status_9 Apr''21 (2)'!$C$6:$C$12</c:f>
              <c:strCache>
                <c:ptCount val="7"/>
                <c:pt idx="0">
                  <c:v>Reading Challenge - web UI</c:v>
                </c:pt>
                <c:pt idx="1">
                  <c:v>Reading Program - iOS Mobile UI</c:v>
                </c:pt>
                <c:pt idx="2">
                  <c:v>Reading Program - iOS tab UI</c:v>
                </c:pt>
                <c:pt idx="3">
                  <c:v>Reading Program - android tablet UI</c:v>
                </c:pt>
                <c:pt idx="4">
                  <c:v>Reading Program - android mobile</c:v>
                </c:pt>
                <c:pt idx="5">
                  <c:v>Reading Challenge - android tablet UI</c:v>
                </c:pt>
                <c:pt idx="6">
                  <c:v>Reading Challenge - iOS tab UI</c:v>
                </c:pt>
              </c:strCache>
            </c:strRef>
          </c:cat>
          <c:val>
            <c:numRef>
              <c:f>'Execution status_9 Apr''21 (2)'!$G$6:$G$12</c:f>
              <c:numCache>
                <c:formatCode>General</c:formatCode>
                <c:ptCount val="7"/>
                <c:pt idx="0">
                  <c:v>0</c:v>
                </c:pt>
                <c:pt idx="1">
                  <c:v>0</c:v>
                </c:pt>
                <c:pt idx="2">
                  <c:v>0</c:v>
                </c:pt>
                <c:pt idx="3">
                  <c:v>0</c:v>
                </c:pt>
                <c:pt idx="4">
                  <c:v>0</c:v>
                </c:pt>
                <c:pt idx="5">
                  <c:v>2</c:v>
                </c:pt>
                <c:pt idx="6">
                  <c:v>0</c:v>
                </c:pt>
              </c:numCache>
            </c:numRef>
          </c:val>
          <c:extLst>
            <c:ext xmlns:c16="http://schemas.microsoft.com/office/drawing/2014/chart" uri="{C3380CC4-5D6E-409C-BE32-E72D297353CC}">
              <c16:uniqueId val="{00000003-6B8A-4F4E-AED5-25972916C1A9}"/>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status_9 Apr''21 (2)'!$D$15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status_9 Apr''21 (2)'!$C$16:$C$17</c:f>
              <c:strCache>
                <c:ptCount val="2"/>
                <c:pt idx="0">
                  <c:v>Reading Challenge - android mobile UI</c:v>
                </c:pt>
                <c:pt idx="1">
                  <c:v>Reading Challenge - iOS mobile UI</c:v>
                </c:pt>
              </c:strCache>
            </c:strRef>
          </c:cat>
          <c:val>
            <c:numRef>
              <c:f>'Execution status_9 Apr''21 (2)'!$D$16:$D$17</c:f>
              <c:numCache>
                <c:formatCode>General</c:formatCode>
                <c:ptCount val="2"/>
                <c:pt idx="0">
                  <c:v>11</c:v>
                </c:pt>
                <c:pt idx="1">
                  <c:v>14</c:v>
                </c:pt>
              </c:numCache>
            </c:numRef>
          </c:val>
          <c:extLst>
            <c:ext xmlns:c16="http://schemas.microsoft.com/office/drawing/2014/chart" uri="{C3380CC4-5D6E-409C-BE32-E72D297353CC}">
              <c16:uniqueId val="{00000000-9291-4B28-9873-73B92F19BEC3}"/>
            </c:ext>
          </c:extLst>
        </c:ser>
        <c:ser>
          <c:idx val="1"/>
          <c:order val="1"/>
          <c:tx>
            <c:strRef>
              <c:f>'Execution status_9 Apr''21 (2)'!$E$15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status_9 Apr''21 (2)'!$C$16:$C$17</c:f>
              <c:strCache>
                <c:ptCount val="2"/>
                <c:pt idx="0">
                  <c:v>Reading Challenge - android mobile UI</c:v>
                </c:pt>
                <c:pt idx="1">
                  <c:v>Reading Challenge - iOS mobile UI</c:v>
                </c:pt>
              </c:strCache>
            </c:strRef>
          </c:cat>
          <c:val>
            <c:numRef>
              <c:f>'Execution status_9 Apr''21 (2)'!$E$16:$E$17</c:f>
              <c:numCache>
                <c:formatCode>General</c:formatCode>
                <c:ptCount val="2"/>
                <c:pt idx="0">
                  <c:v>15</c:v>
                </c:pt>
                <c:pt idx="1">
                  <c:v>15</c:v>
                </c:pt>
              </c:numCache>
            </c:numRef>
          </c:val>
          <c:extLst>
            <c:ext xmlns:c16="http://schemas.microsoft.com/office/drawing/2014/chart" uri="{C3380CC4-5D6E-409C-BE32-E72D297353CC}">
              <c16:uniqueId val="{00000001-9291-4B28-9873-73B92F19BEC3}"/>
            </c:ext>
          </c:extLst>
        </c:ser>
        <c:ser>
          <c:idx val="2"/>
          <c:order val="2"/>
          <c:tx>
            <c:strRef>
              <c:f>'Execution status_9 Apr''21 (2)'!$F$15</c:f>
              <c:strCache>
                <c:ptCount val="1"/>
                <c:pt idx="0">
                  <c:v>No Run</c:v>
                </c:pt>
              </c:strCache>
            </c:strRef>
          </c:tx>
          <c:spPr>
            <a:solidFill>
              <a:schemeClr val="accent3"/>
            </a:solidFill>
            <a:ln>
              <a:noFill/>
            </a:ln>
            <a:effectLst/>
          </c:spPr>
          <c:invertIfNegative val="0"/>
          <c:cat>
            <c:strRef>
              <c:f>'Execution status_9 Apr''21 (2)'!$C$16:$C$17</c:f>
              <c:strCache>
                <c:ptCount val="2"/>
                <c:pt idx="0">
                  <c:v>Reading Challenge - android mobile UI</c:v>
                </c:pt>
                <c:pt idx="1">
                  <c:v>Reading Challenge - iOS mobile UI</c:v>
                </c:pt>
              </c:strCache>
            </c:strRef>
          </c:cat>
          <c:val>
            <c:numRef>
              <c:f>'Execution status_9 Apr''21 (2)'!$F$16:$F$17</c:f>
              <c:numCache>
                <c:formatCode>General</c:formatCode>
                <c:ptCount val="2"/>
                <c:pt idx="0">
                  <c:v>0</c:v>
                </c:pt>
                <c:pt idx="1">
                  <c:v>0</c:v>
                </c:pt>
              </c:numCache>
            </c:numRef>
          </c:val>
          <c:extLst>
            <c:ext xmlns:c16="http://schemas.microsoft.com/office/drawing/2014/chart" uri="{C3380CC4-5D6E-409C-BE32-E72D297353CC}">
              <c16:uniqueId val="{00000002-9291-4B28-9873-73B92F19BEC3}"/>
            </c:ext>
          </c:extLst>
        </c:ser>
        <c:ser>
          <c:idx val="3"/>
          <c:order val="3"/>
          <c:tx>
            <c:strRef>
              <c:f>'Execution status_9 Apr''21 (2)'!$G$15</c:f>
              <c:strCache>
                <c:ptCount val="1"/>
                <c:pt idx="0">
                  <c:v>Blocked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status_9 Apr''21 (2)'!$C$16:$C$17</c:f>
              <c:strCache>
                <c:ptCount val="2"/>
                <c:pt idx="0">
                  <c:v>Reading Challenge - android mobile UI</c:v>
                </c:pt>
                <c:pt idx="1">
                  <c:v>Reading Challenge - iOS mobile UI</c:v>
                </c:pt>
              </c:strCache>
            </c:strRef>
          </c:cat>
          <c:val>
            <c:numRef>
              <c:f>'Execution status_9 Apr''21 (2)'!$G$16:$G$17</c:f>
              <c:numCache>
                <c:formatCode>General</c:formatCode>
                <c:ptCount val="2"/>
                <c:pt idx="0">
                  <c:v>2</c:v>
                </c:pt>
                <c:pt idx="1">
                  <c:v>0</c:v>
                </c:pt>
              </c:numCache>
            </c:numRef>
          </c:val>
          <c:extLst>
            <c:ext xmlns:c16="http://schemas.microsoft.com/office/drawing/2014/chart" uri="{C3380CC4-5D6E-409C-BE32-E72D297353CC}">
              <c16:uniqueId val="{00000003-9291-4B28-9873-73B92F19BEC3}"/>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status_5th May'!$E$5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status_5th May'!$C$6:$C$8</c:f>
              <c:strCache>
                <c:ptCount val="3"/>
                <c:pt idx="0">
                  <c:v>Reading Challenge_Web</c:v>
                </c:pt>
                <c:pt idx="1">
                  <c:v>Reading Challenge_Android</c:v>
                </c:pt>
                <c:pt idx="2">
                  <c:v>Reading Challenge_iOS</c:v>
                </c:pt>
              </c:strCache>
            </c:strRef>
          </c:cat>
          <c:val>
            <c:numRef>
              <c:f>'Execution status_5th May'!$E$6:$E$8</c:f>
              <c:numCache>
                <c:formatCode>General</c:formatCode>
                <c:ptCount val="3"/>
                <c:pt idx="0">
                  <c:v>1</c:v>
                </c:pt>
                <c:pt idx="1">
                  <c:v>33</c:v>
                </c:pt>
                <c:pt idx="2">
                  <c:v>201</c:v>
                </c:pt>
              </c:numCache>
            </c:numRef>
          </c:val>
          <c:extLst>
            <c:ext xmlns:c16="http://schemas.microsoft.com/office/drawing/2014/chart" uri="{C3380CC4-5D6E-409C-BE32-E72D297353CC}">
              <c16:uniqueId val="{00000000-CD32-4E42-9E7C-7FF53A8DDFAB}"/>
            </c:ext>
          </c:extLst>
        </c:ser>
        <c:ser>
          <c:idx val="1"/>
          <c:order val="1"/>
          <c:tx>
            <c:strRef>
              <c:f>'Execution status_5th May'!$F$5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status_5th May'!$C$6:$C$8</c:f>
              <c:strCache>
                <c:ptCount val="3"/>
                <c:pt idx="0">
                  <c:v>Reading Challenge_Web</c:v>
                </c:pt>
                <c:pt idx="1">
                  <c:v>Reading Challenge_Android</c:v>
                </c:pt>
                <c:pt idx="2">
                  <c:v>Reading Challenge_iOS</c:v>
                </c:pt>
              </c:strCache>
            </c:strRef>
          </c:cat>
          <c:val>
            <c:numRef>
              <c:f>'Execution status_5th May'!$F$6:$F$8</c:f>
              <c:numCache>
                <c:formatCode>General</c:formatCode>
                <c:ptCount val="3"/>
                <c:pt idx="0">
                  <c:v>1</c:v>
                </c:pt>
                <c:pt idx="1">
                  <c:v>7</c:v>
                </c:pt>
                <c:pt idx="2">
                  <c:v>34</c:v>
                </c:pt>
              </c:numCache>
            </c:numRef>
          </c:val>
          <c:extLst>
            <c:ext xmlns:c16="http://schemas.microsoft.com/office/drawing/2014/chart" uri="{C3380CC4-5D6E-409C-BE32-E72D297353CC}">
              <c16:uniqueId val="{00000001-CD32-4E42-9E7C-7FF53A8DDFAB}"/>
            </c:ext>
          </c:extLst>
        </c:ser>
        <c:ser>
          <c:idx val="2"/>
          <c:order val="2"/>
          <c:tx>
            <c:strRef>
              <c:f>'Execution status_5th May'!$H$5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status_5th May'!$C$6:$C$8</c:f>
              <c:strCache>
                <c:ptCount val="3"/>
                <c:pt idx="0">
                  <c:v>Reading Challenge_Web</c:v>
                </c:pt>
                <c:pt idx="1">
                  <c:v>Reading Challenge_Android</c:v>
                </c:pt>
                <c:pt idx="2">
                  <c:v>Reading Challenge_iOS</c:v>
                </c:pt>
              </c:strCache>
            </c:strRef>
          </c:cat>
          <c:val>
            <c:numRef>
              <c:f>'Execution status_5th May'!$H$6:$H$8</c:f>
              <c:numCache>
                <c:formatCode>General</c:formatCode>
                <c:ptCount val="3"/>
                <c:pt idx="0">
                  <c:v>181</c:v>
                </c:pt>
                <c:pt idx="1">
                  <c:v>363</c:v>
                </c:pt>
                <c:pt idx="2">
                  <c:v>198</c:v>
                </c:pt>
              </c:numCache>
            </c:numRef>
          </c:val>
          <c:extLst>
            <c:ext xmlns:c16="http://schemas.microsoft.com/office/drawing/2014/chart" uri="{C3380CC4-5D6E-409C-BE32-E72D297353CC}">
              <c16:uniqueId val="{00000002-CD32-4E42-9E7C-7FF53A8DDFAB}"/>
            </c:ext>
          </c:extLst>
        </c:ser>
        <c:ser>
          <c:idx val="3"/>
          <c:order val="3"/>
          <c:tx>
            <c:strRef>
              <c:f>'Execution status_5th May'!$G$5</c:f>
              <c:strCache>
                <c:ptCount val="1"/>
                <c:pt idx="0">
                  <c:v>Blocked</c:v>
                </c:pt>
              </c:strCache>
            </c:strRef>
          </c:tx>
          <c:spPr>
            <a:solidFill>
              <a:schemeClr val="accent4"/>
            </a:solidFill>
            <a:ln>
              <a:noFill/>
            </a:ln>
            <a:effectLst/>
          </c:spPr>
          <c:invertIfNegative val="0"/>
          <c:cat>
            <c:strRef>
              <c:f>'Execution status_5th May'!$C$6:$C$8</c:f>
              <c:strCache>
                <c:ptCount val="3"/>
                <c:pt idx="0">
                  <c:v>Reading Challenge_Web</c:v>
                </c:pt>
                <c:pt idx="1">
                  <c:v>Reading Challenge_Android</c:v>
                </c:pt>
                <c:pt idx="2">
                  <c:v>Reading Challenge_iOS</c:v>
                </c:pt>
              </c:strCache>
            </c:strRef>
          </c:cat>
          <c:val>
            <c:numRef>
              <c:f>'Execution status_5th May'!$G$6:$G$8</c:f>
              <c:numCache>
                <c:formatCode>General</c:formatCode>
                <c:ptCount val="3"/>
                <c:pt idx="0">
                  <c:v>15</c:v>
                </c:pt>
                <c:pt idx="1">
                  <c:v>69</c:v>
                </c:pt>
                <c:pt idx="2">
                  <c:v>43</c:v>
                </c:pt>
              </c:numCache>
            </c:numRef>
          </c:val>
          <c:extLst>
            <c:ext xmlns:c16="http://schemas.microsoft.com/office/drawing/2014/chart" uri="{C3380CC4-5D6E-409C-BE32-E72D297353CC}">
              <c16:uniqueId val="{00000003-CD32-4E42-9E7C-7FF53A8DDFAB}"/>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status_5th May'!$E$11</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status_5th May'!$C$12:$C$13</c:f>
              <c:strCache>
                <c:ptCount val="2"/>
                <c:pt idx="0">
                  <c:v>Reading Program_Web</c:v>
                </c:pt>
                <c:pt idx="1">
                  <c:v>Reading Program_Android</c:v>
                </c:pt>
              </c:strCache>
            </c:strRef>
          </c:cat>
          <c:val>
            <c:numRef>
              <c:f>'Execution status_5th May'!$E$12:$E$13</c:f>
              <c:numCache>
                <c:formatCode>General</c:formatCode>
                <c:ptCount val="2"/>
                <c:pt idx="0">
                  <c:v>164</c:v>
                </c:pt>
                <c:pt idx="1">
                  <c:v>35</c:v>
                </c:pt>
              </c:numCache>
            </c:numRef>
          </c:val>
          <c:extLst>
            <c:ext xmlns:c16="http://schemas.microsoft.com/office/drawing/2014/chart" uri="{C3380CC4-5D6E-409C-BE32-E72D297353CC}">
              <c16:uniqueId val="{00000000-48EF-4222-912A-B5B5E2606260}"/>
            </c:ext>
          </c:extLst>
        </c:ser>
        <c:ser>
          <c:idx val="1"/>
          <c:order val="1"/>
          <c:tx>
            <c:strRef>
              <c:f>'Execution status_5th May'!$F$11</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status_5th May'!$C$12:$C$13</c:f>
              <c:strCache>
                <c:ptCount val="2"/>
                <c:pt idx="0">
                  <c:v>Reading Program_Web</c:v>
                </c:pt>
                <c:pt idx="1">
                  <c:v>Reading Program_Android</c:v>
                </c:pt>
              </c:strCache>
            </c:strRef>
          </c:cat>
          <c:val>
            <c:numRef>
              <c:f>'Execution status_5th May'!$F$12:$F$13</c:f>
              <c:numCache>
                <c:formatCode>General</c:formatCode>
                <c:ptCount val="2"/>
                <c:pt idx="0">
                  <c:v>34</c:v>
                </c:pt>
                <c:pt idx="1">
                  <c:v>10</c:v>
                </c:pt>
              </c:numCache>
            </c:numRef>
          </c:val>
          <c:extLst>
            <c:ext xmlns:c16="http://schemas.microsoft.com/office/drawing/2014/chart" uri="{C3380CC4-5D6E-409C-BE32-E72D297353CC}">
              <c16:uniqueId val="{00000001-48EF-4222-912A-B5B5E2606260}"/>
            </c:ext>
          </c:extLst>
        </c:ser>
        <c:ser>
          <c:idx val="2"/>
          <c:order val="2"/>
          <c:tx>
            <c:strRef>
              <c:f>'Execution status_5th May'!$H$11</c:f>
              <c:strCache>
                <c:ptCount val="1"/>
                <c:pt idx="0">
                  <c:v>No Run</c:v>
                </c:pt>
              </c:strCache>
            </c:strRef>
          </c:tx>
          <c:spPr>
            <a:solidFill>
              <a:schemeClr val="accent3"/>
            </a:solidFill>
            <a:ln>
              <a:noFill/>
            </a:ln>
            <a:effectLst/>
          </c:spPr>
          <c:invertIfNegative val="0"/>
          <c:cat>
            <c:strRef>
              <c:f>'Execution status_5th May'!$C$12:$C$13</c:f>
              <c:strCache>
                <c:ptCount val="2"/>
                <c:pt idx="0">
                  <c:v>Reading Program_Web</c:v>
                </c:pt>
                <c:pt idx="1">
                  <c:v>Reading Program_Android</c:v>
                </c:pt>
              </c:strCache>
            </c:strRef>
          </c:cat>
          <c:val>
            <c:numRef>
              <c:f>'Execution status_5th May'!$H$12:$H$13</c:f>
              <c:numCache>
                <c:formatCode>General</c:formatCode>
                <c:ptCount val="2"/>
                <c:pt idx="0">
                  <c:v>131</c:v>
                </c:pt>
                <c:pt idx="1">
                  <c:v>103</c:v>
                </c:pt>
              </c:numCache>
            </c:numRef>
          </c:val>
          <c:extLst>
            <c:ext xmlns:c16="http://schemas.microsoft.com/office/drawing/2014/chart" uri="{C3380CC4-5D6E-409C-BE32-E72D297353CC}">
              <c16:uniqueId val="{00000002-48EF-4222-912A-B5B5E2606260}"/>
            </c:ext>
          </c:extLst>
        </c:ser>
        <c:ser>
          <c:idx val="3"/>
          <c:order val="3"/>
          <c:tx>
            <c:strRef>
              <c:f>'Execution status_5th May'!$G$11</c:f>
              <c:strCache>
                <c:ptCount val="1"/>
                <c:pt idx="0">
                  <c:v>Blocked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status_5th May'!$C$12:$C$13</c:f>
              <c:strCache>
                <c:ptCount val="2"/>
                <c:pt idx="0">
                  <c:v>Reading Program_Web</c:v>
                </c:pt>
                <c:pt idx="1">
                  <c:v>Reading Program_Android</c:v>
                </c:pt>
              </c:strCache>
            </c:strRef>
          </c:cat>
          <c:val>
            <c:numRef>
              <c:f>'Execution status_5th May'!$G$12:$G$13</c:f>
              <c:numCache>
                <c:formatCode>General</c:formatCode>
                <c:ptCount val="2"/>
                <c:pt idx="0">
                  <c:v>45</c:v>
                </c:pt>
                <c:pt idx="1">
                  <c:v>23</c:v>
                </c:pt>
              </c:numCache>
            </c:numRef>
          </c:val>
          <c:extLst>
            <c:ext xmlns:c16="http://schemas.microsoft.com/office/drawing/2014/chart" uri="{C3380CC4-5D6E-409C-BE32-E72D297353CC}">
              <c16:uniqueId val="{00000003-48EF-4222-912A-B5B5E2606260}"/>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status_20th May'!$G$38</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status_20th May'!$C$40:$C$42</c:f>
              <c:strCache>
                <c:ptCount val="3"/>
                <c:pt idx="0">
                  <c:v>Reading Challenge_Web</c:v>
                </c:pt>
                <c:pt idx="1">
                  <c:v>Reading Challenge_Android</c:v>
                </c:pt>
                <c:pt idx="2">
                  <c:v>Reading Challenge_iOS</c:v>
                </c:pt>
              </c:strCache>
            </c:strRef>
          </c:cat>
          <c:val>
            <c:numRef>
              <c:f>'Execution status_20th May'!$G$40:$G$42</c:f>
              <c:numCache>
                <c:formatCode>General</c:formatCode>
                <c:ptCount val="3"/>
                <c:pt idx="0">
                  <c:v>61</c:v>
                </c:pt>
                <c:pt idx="1">
                  <c:v>6</c:v>
                </c:pt>
                <c:pt idx="2">
                  <c:v>49</c:v>
                </c:pt>
              </c:numCache>
            </c:numRef>
          </c:val>
          <c:extLst>
            <c:ext xmlns:c16="http://schemas.microsoft.com/office/drawing/2014/chart" uri="{C3380CC4-5D6E-409C-BE32-E72D297353CC}">
              <c16:uniqueId val="{00000000-6981-46BD-9594-AC001E7027B0}"/>
            </c:ext>
          </c:extLst>
        </c:ser>
        <c:ser>
          <c:idx val="1"/>
          <c:order val="1"/>
          <c:tx>
            <c:strRef>
              <c:f>'Execution status_20th May'!$H$38</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status_20th May'!$C$40:$C$42</c:f>
              <c:strCache>
                <c:ptCount val="3"/>
                <c:pt idx="0">
                  <c:v>Reading Challenge_Web</c:v>
                </c:pt>
                <c:pt idx="1">
                  <c:v>Reading Challenge_Android</c:v>
                </c:pt>
                <c:pt idx="2">
                  <c:v>Reading Challenge_iOS</c:v>
                </c:pt>
              </c:strCache>
            </c:strRef>
          </c:cat>
          <c:val>
            <c:numRef>
              <c:f>'Execution status_20th May'!$H$40:$H$42</c:f>
              <c:numCache>
                <c:formatCode>General</c:formatCode>
                <c:ptCount val="3"/>
                <c:pt idx="0">
                  <c:v>17</c:v>
                </c:pt>
                <c:pt idx="1">
                  <c:v>6</c:v>
                </c:pt>
                <c:pt idx="2">
                  <c:v>13</c:v>
                </c:pt>
              </c:numCache>
            </c:numRef>
          </c:val>
          <c:extLst>
            <c:ext xmlns:c16="http://schemas.microsoft.com/office/drawing/2014/chart" uri="{C3380CC4-5D6E-409C-BE32-E72D297353CC}">
              <c16:uniqueId val="{00000001-6981-46BD-9594-AC001E7027B0}"/>
            </c:ext>
          </c:extLst>
        </c:ser>
        <c:ser>
          <c:idx val="2"/>
          <c:order val="2"/>
          <c:tx>
            <c:strRef>
              <c:f>'Execution status_20th May'!$J$38</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status_20th May'!$C$40:$C$42</c:f>
              <c:strCache>
                <c:ptCount val="3"/>
                <c:pt idx="0">
                  <c:v>Reading Challenge_Web</c:v>
                </c:pt>
                <c:pt idx="1">
                  <c:v>Reading Challenge_Android</c:v>
                </c:pt>
                <c:pt idx="2">
                  <c:v>Reading Challenge_iOS</c:v>
                </c:pt>
              </c:strCache>
            </c:strRef>
          </c:cat>
          <c:val>
            <c:numRef>
              <c:f>'Execution status_20th May'!$J$40:$J$42</c:f>
              <c:numCache>
                <c:formatCode>General</c:formatCode>
                <c:ptCount val="3"/>
                <c:pt idx="0">
                  <c:v>52</c:v>
                </c:pt>
                <c:pt idx="1">
                  <c:v>184</c:v>
                </c:pt>
                <c:pt idx="2">
                  <c:v>100</c:v>
                </c:pt>
              </c:numCache>
            </c:numRef>
          </c:val>
          <c:extLst>
            <c:ext xmlns:c16="http://schemas.microsoft.com/office/drawing/2014/chart" uri="{C3380CC4-5D6E-409C-BE32-E72D297353CC}">
              <c16:uniqueId val="{00000002-6981-46BD-9594-AC001E7027B0}"/>
            </c:ext>
          </c:extLst>
        </c:ser>
        <c:ser>
          <c:idx val="3"/>
          <c:order val="3"/>
          <c:tx>
            <c:strRef>
              <c:f>'Execution status_20th May'!$I$38</c:f>
              <c:strCache>
                <c:ptCount val="1"/>
                <c:pt idx="0">
                  <c:v>Blocked</c:v>
                </c:pt>
              </c:strCache>
            </c:strRef>
          </c:tx>
          <c:spPr>
            <a:solidFill>
              <a:schemeClr val="accent4"/>
            </a:solidFill>
            <a:ln>
              <a:noFill/>
            </a:ln>
            <a:effectLst/>
          </c:spPr>
          <c:invertIfNegative val="0"/>
          <c:cat>
            <c:strRef>
              <c:f>'Execution status_20th May'!$C$40:$C$42</c:f>
              <c:strCache>
                <c:ptCount val="3"/>
                <c:pt idx="0">
                  <c:v>Reading Challenge_Web</c:v>
                </c:pt>
                <c:pt idx="1">
                  <c:v>Reading Challenge_Android</c:v>
                </c:pt>
                <c:pt idx="2">
                  <c:v>Reading Challenge_iOS</c:v>
                </c:pt>
              </c:strCache>
            </c:strRef>
          </c:cat>
          <c:val>
            <c:numRef>
              <c:f>'Execution status_20th May'!$I$40:$I$42</c:f>
              <c:numCache>
                <c:formatCode>General</c:formatCode>
                <c:ptCount val="3"/>
                <c:pt idx="0">
                  <c:v>31</c:v>
                </c:pt>
                <c:pt idx="1">
                  <c:v>7</c:v>
                </c:pt>
                <c:pt idx="2">
                  <c:v>21</c:v>
                </c:pt>
              </c:numCache>
            </c:numRef>
          </c:val>
          <c:extLst>
            <c:ext xmlns:c16="http://schemas.microsoft.com/office/drawing/2014/chart" uri="{C3380CC4-5D6E-409C-BE32-E72D297353CC}">
              <c16:uniqueId val="{00000003-6981-46BD-9594-AC001E7027B0}"/>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status_20th May'!#REF!</c:f>
              <c:strCache>
                <c:ptCount val="1"/>
                <c:pt idx="0">
                  <c:v>#REF!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status_20th May'!$C$45:$C$46</c:f>
              <c:strCache>
                <c:ptCount val="2"/>
                <c:pt idx="0">
                  <c:v>Reading Program_Web</c:v>
                </c:pt>
                <c:pt idx="1">
                  <c:v>Reading Program_Android</c:v>
                </c:pt>
              </c:strCache>
            </c:strRef>
          </c:cat>
          <c:val>
            <c:numRef>
              <c:f>'Execution status_20th May'!$G$45:$G$46</c:f>
              <c:numCache>
                <c:formatCode>General</c:formatCode>
                <c:ptCount val="2"/>
                <c:pt idx="0">
                  <c:v>66</c:v>
                </c:pt>
                <c:pt idx="1">
                  <c:v>0</c:v>
                </c:pt>
              </c:numCache>
            </c:numRef>
          </c:val>
          <c:extLst>
            <c:ext xmlns:c16="http://schemas.microsoft.com/office/drawing/2014/chart" uri="{C3380CC4-5D6E-409C-BE32-E72D297353CC}">
              <c16:uniqueId val="{00000000-C6B7-4CF9-9AB6-209FD3EEFF91}"/>
            </c:ext>
          </c:extLst>
        </c:ser>
        <c:ser>
          <c:idx val="1"/>
          <c:order val="1"/>
          <c:tx>
            <c:strRef>
              <c:f>'Execution status_20th May'!#REF!</c:f>
              <c:strCache>
                <c:ptCount val="1"/>
                <c:pt idx="0">
                  <c:v>#REF!</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status_20th May'!$C$45:$C$46</c:f>
              <c:strCache>
                <c:ptCount val="2"/>
                <c:pt idx="0">
                  <c:v>Reading Program_Web</c:v>
                </c:pt>
                <c:pt idx="1">
                  <c:v>Reading Program_Android</c:v>
                </c:pt>
              </c:strCache>
            </c:strRef>
          </c:cat>
          <c:val>
            <c:numRef>
              <c:f>'Execution status_20th May'!$H$45:$H$46</c:f>
              <c:numCache>
                <c:formatCode>General</c:formatCode>
                <c:ptCount val="2"/>
                <c:pt idx="0">
                  <c:v>20</c:v>
                </c:pt>
                <c:pt idx="1">
                  <c:v>0</c:v>
                </c:pt>
              </c:numCache>
            </c:numRef>
          </c:val>
          <c:extLst>
            <c:ext xmlns:c16="http://schemas.microsoft.com/office/drawing/2014/chart" uri="{C3380CC4-5D6E-409C-BE32-E72D297353CC}">
              <c16:uniqueId val="{00000001-C6B7-4CF9-9AB6-209FD3EEFF91}"/>
            </c:ext>
          </c:extLst>
        </c:ser>
        <c:ser>
          <c:idx val="2"/>
          <c:order val="2"/>
          <c:tx>
            <c:strRef>
              <c:f>'Execution status_20th May'!#REF!</c:f>
              <c:strCache>
                <c:ptCount val="1"/>
                <c:pt idx="0">
                  <c:v>#REF!</c:v>
                </c:pt>
              </c:strCache>
            </c:strRef>
          </c:tx>
          <c:spPr>
            <a:solidFill>
              <a:schemeClr val="accent3"/>
            </a:solidFill>
            <a:ln>
              <a:noFill/>
            </a:ln>
            <a:effectLst/>
          </c:spPr>
          <c:invertIfNegative val="0"/>
          <c:cat>
            <c:strRef>
              <c:f>'Execution status_20th May'!$C$45:$C$46</c:f>
              <c:strCache>
                <c:ptCount val="2"/>
                <c:pt idx="0">
                  <c:v>Reading Program_Web</c:v>
                </c:pt>
                <c:pt idx="1">
                  <c:v>Reading Program_Android</c:v>
                </c:pt>
              </c:strCache>
            </c:strRef>
          </c:cat>
          <c:val>
            <c:numRef>
              <c:f>'Execution status_20th May'!$J$45:$J$46</c:f>
              <c:numCache>
                <c:formatCode>General</c:formatCode>
                <c:ptCount val="2"/>
                <c:pt idx="0">
                  <c:v>64</c:v>
                </c:pt>
                <c:pt idx="1">
                  <c:v>120</c:v>
                </c:pt>
              </c:numCache>
            </c:numRef>
          </c:val>
          <c:extLst>
            <c:ext xmlns:c16="http://schemas.microsoft.com/office/drawing/2014/chart" uri="{C3380CC4-5D6E-409C-BE32-E72D297353CC}">
              <c16:uniqueId val="{00000002-C6B7-4CF9-9AB6-209FD3EEFF91}"/>
            </c:ext>
          </c:extLst>
        </c:ser>
        <c:ser>
          <c:idx val="3"/>
          <c:order val="3"/>
          <c:tx>
            <c:strRef>
              <c:f>'Execution status_20th May'!#REF!</c:f>
              <c:strCache>
                <c:ptCount val="1"/>
                <c:pt idx="0">
                  <c:v>#REF!</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status_20th May'!$C$45:$C$46</c:f>
              <c:strCache>
                <c:ptCount val="2"/>
                <c:pt idx="0">
                  <c:v>Reading Program_Web</c:v>
                </c:pt>
                <c:pt idx="1">
                  <c:v>Reading Program_Android</c:v>
                </c:pt>
              </c:strCache>
            </c:strRef>
          </c:cat>
          <c:val>
            <c:numRef>
              <c:f>'Execution status_20th May'!$I$45:$I$46</c:f>
              <c:numCache>
                <c:formatCode>General</c:formatCode>
                <c:ptCount val="2"/>
                <c:pt idx="0">
                  <c:v>42</c:v>
                </c:pt>
                <c:pt idx="1">
                  <c:v>0</c:v>
                </c:pt>
              </c:numCache>
            </c:numRef>
          </c:val>
          <c:extLst>
            <c:ext xmlns:c16="http://schemas.microsoft.com/office/drawing/2014/chart" uri="{C3380CC4-5D6E-409C-BE32-E72D297353CC}">
              <c16:uniqueId val="{00000003-C6B7-4CF9-9AB6-209FD3EEFF91}"/>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status_19th May'!$G$5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status_19th May'!$C$7:$C$9</c:f>
              <c:strCache>
                <c:ptCount val="3"/>
                <c:pt idx="0">
                  <c:v>Reading Challenge_Web</c:v>
                </c:pt>
                <c:pt idx="1">
                  <c:v>Reading Challenge_Android</c:v>
                </c:pt>
                <c:pt idx="2">
                  <c:v>Reading Challenge_iOS</c:v>
                </c:pt>
              </c:strCache>
            </c:strRef>
          </c:cat>
          <c:val>
            <c:numRef>
              <c:f>'Execution status_19th May'!$G$7:$G$9</c:f>
              <c:numCache>
                <c:formatCode>General</c:formatCode>
                <c:ptCount val="3"/>
                <c:pt idx="0">
                  <c:v>47</c:v>
                </c:pt>
                <c:pt idx="1">
                  <c:v>0</c:v>
                </c:pt>
                <c:pt idx="2">
                  <c:v>0</c:v>
                </c:pt>
              </c:numCache>
            </c:numRef>
          </c:val>
          <c:extLst>
            <c:ext xmlns:c16="http://schemas.microsoft.com/office/drawing/2014/chart" uri="{C3380CC4-5D6E-409C-BE32-E72D297353CC}">
              <c16:uniqueId val="{00000000-462F-499B-A63E-F2D1204255B0}"/>
            </c:ext>
          </c:extLst>
        </c:ser>
        <c:ser>
          <c:idx val="1"/>
          <c:order val="1"/>
          <c:tx>
            <c:strRef>
              <c:f>'Execution status_19th May'!$H$5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status_19th May'!$C$7:$C$9</c:f>
              <c:strCache>
                <c:ptCount val="3"/>
                <c:pt idx="0">
                  <c:v>Reading Challenge_Web</c:v>
                </c:pt>
                <c:pt idx="1">
                  <c:v>Reading Challenge_Android</c:v>
                </c:pt>
                <c:pt idx="2">
                  <c:v>Reading Challenge_iOS</c:v>
                </c:pt>
              </c:strCache>
            </c:strRef>
          </c:cat>
          <c:val>
            <c:numRef>
              <c:f>'Execution status_19th May'!$H$7:$H$9</c:f>
              <c:numCache>
                <c:formatCode>General</c:formatCode>
                <c:ptCount val="3"/>
                <c:pt idx="0">
                  <c:v>13</c:v>
                </c:pt>
                <c:pt idx="1">
                  <c:v>0</c:v>
                </c:pt>
                <c:pt idx="2">
                  <c:v>0</c:v>
                </c:pt>
              </c:numCache>
            </c:numRef>
          </c:val>
          <c:extLst>
            <c:ext xmlns:c16="http://schemas.microsoft.com/office/drawing/2014/chart" uri="{C3380CC4-5D6E-409C-BE32-E72D297353CC}">
              <c16:uniqueId val="{00000001-462F-499B-A63E-F2D1204255B0}"/>
            </c:ext>
          </c:extLst>
        </c:ser>
        <c:ser>
          <c:idx val="2"/>
          <c:order val="2"/>
          <c:tx>
            <c:strRef>
              <c:f>'Execution status_19th May'!$J$5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status_19th May'!$C$7:$C$9</c:f>
              <c:strCache>
                <c:ptCount val="3"/>
                <c:pt idx="0">
                  <c:v>Reading Challenge_Web</c:v>
                </c:pt>
                <c:pt idx="1">
                  <c:v>Reading Challenge_Android</c:v>
                </c:pt>
                <c:pt idx="2">
                  <c:v>Reading Challenge_iOS</c:v>
                </c:pt>
              </c:strCache>
            </c:strRef>
          </c:cat>
          <c:val>
            <c:numRef>
              <c:f>'Execution status_19th May'!$J$7:$J$9</c:f>
              <c:numCache>
                <c:formatCode>General</c:formatCode>
                <c:ptCount val="3"/>
                <c:pt idx="0">
                  <c:v>110</c:v>
                </c:pt>
                <c:pt idx="1">
                  <c:v>476</c:v>
                </c:pt>
                <c:pt idx="2">
                  <c:v>476</c:v>
                </c:pt>
              </c:numCache>
            </c:numRef>
          </c:val>
          <c:extLst>
            <c:ext xmlns:c16="http://schemas.microsoft.com/office/drawing/2014/chart" uri="{C3380CC4-5D6E-409C-BE32-E72D297353CC}">
              <c16:uniqueId val="{00000002-462F-499B-A63E-F2D1204255B0}"/>
            </c:ext>
          </c:extLst>
        </c:ser>
        <c:ser>
          <c:idx val="3"/>
          <c:order val="3"/>
          <c:tx>
            <c:strRef>
              <c:f>'Execution status_19th May'!$I$5</c:f>
              <c:strCache>
                <c:ptCount val="1"/>
                <c:pt idx="0">
                  <c:v>Blocked</c:v>
                </c:pt>
              </c:strCache>
            </c:strRef>
          </c:tx>
          <c:spPr>
            <a:solidFill>
              <a:schemeClr val="accent4"/>
            </a:solidFill>
            <a:ln>
              <a:noFill/>
            </a:ln>
            <a:effectLst/>
          </c:spPr>
          <c:invertIfNegative val="0"/>
          <c:cat>
            <c:strRef>
              <c:f>'Execution status_19th May'!$C$7:$C$9</c:f>
              <c:strCache>
                <c:ptCount val="3"/>
                <c:pt idx="0">
                  <c:v>Reading Challenge_Web</c:v>
                </c:pt>
                <c:pt idx="1">
                  <c:v>Reading Challenge_Android</c:v>
                </c:pt>
                <c:pt idx="2">
                  <c:v>Reading Challenge_iOS</c:v>
                </c:pt>
              </c:strCache>
            </c:strRef>
          </c:cat>
          <c:val>
            <c:numRef>
              <c:f>'Execution status_19th May'!$I$7:$I$9</c:f>
              <c:numCache>
                <c:formatCode>General</c:formatCode>
                <c:ptCount val="3"/>
                <c:pt idx="0">
                  <c:v>28</c:v>
                </c:pt>
                <c:pt idx="1">
                  <c:v>0</c:v>
                </c:pt>
                <c:pt idx="2">
                  <c:v>0</c:v>
                </c:pt>
              </c:numCache>
            </c:numRef>
          </c:val>
          <c:extLst>
            <c:ext xmlns:c16="http://schemas.microsoft.com/office/drawing/2014/chart" uri="{C3380CC4-5D6E-409C-BE32-E72D297353CC}">
              <c16:uniqueId val="{00000003-462F-499B-A63E-F2D1204255B0}"/>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status_19th May'!#REF!</c:f>
              <c:strCache>
                <c:ptCount val="1"/>
                <c:pt idx="0">
                  <c:v>#REF!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status_19th May'!$C$12:$C$13</c:f>
              <c:strCache>
                <c:ptCount val="2"/>
                <c:pt idx="0">
                  <c:v>Reading Program_Web</c:v>
                </c:pt>
                <c:pt idx="1">
                  <c:v>Reading Program_Android</c:v>
                </c:pt>
              </c:strCache>
            </c:strRef>
          </c:cat>
          <c:val>
            <c:numRef>
              <c:f>'Execution status_19th May'!$G$12:$G$13</c:f>
              <c:numCache>
                <c:formatCode>General</c:formatCode>
                <c:ptCount val="2"/>
                <c:pt idx="0">
                  <c:v>38</c:v>
                </c:pt>
                <c:pt idx="1">
                  <c:v>0</c:v>
                </c:pt>
              </c:numCache>
            </c:numRef>
          </c:val>
          <c:extLst>
            <c:ext xmlns:c16="http://schemas.microsoft.com/office/drawing/2014/chart" uri="{C3380CC4-5D6E-409C-BE32-E72D297353CC}">
              <c16:uniqueId val="{00000000-F843-4A53-AEC7-3959255C69C5}"/>
            </c:ext>
          </c:extLst>
        </c:ser>
        <c:ser>
          <c:idx val="1"/>
          <c:order val="1"/>
          <c:tx>
            <c:strRef>
              <c:f>'Execution status_19th May'!#REF!</c:f>
              <c:strCache>
                <c:ptCount val="1"/>
                <c:pt idx="0">
                  <c:v>#REF!</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status_19th May'!$C$12:$C$13</c:f>
              <c:strCache>
                <c:ptCount val="2"/>
                <c:pt idx="0">
                  <c:v>Reading Program_Web</c:v>
                </c:pt>
                <c:pt idx="1">
                  <c:v>Reading Program_Android</c:v>
                </c:pt>
              </c:strCache>
            </c:strRef>
          </c:cat>
          <c:val>
            <c:numRef>
              <c:f>'Execution status_19th May'!$H$12:$H$13</c:f>
              <c:numCache>
                <c:formatCode>General</c:formatCode>
                <c:ptCount val="2"/>
                <c:pt idx="0">
                  <c:v>10</c:v>
                </c:pt>
                <c:pt idx="1">
                  <c:v>0</c:v>
                </c:pt>
              </c:numCache>
            </c:numRef>
          </c:val>
          <c:extLst>
            <c:ext xmlns:c16="http://schemas.microsoft.com/office/drawing/2014/chart" uri="{C3380CC4-5D6E-409C-BE32-E72D297353CC}">
              <c16:uniqueId val="{00000001-F843-4A53-AEC7-3959255C69C5}"/>
            </c:ext>
          </c:extLst>
        </c:ser>
        <c:ser>
          <c:idx val="2"/>
          <c:order val="2"/>
          <c:tx>
            <c:strRef>
              <c:f>'Execution status_19th May'!#REF!</c:f>
              <c:strCache>
                <c:ptCount val="1"/>
                <c:pt idx="0">
                  <c:v>#REF!</c:v>
                </c:pt>
              </c:strCache>
            </c:strRef>
          </c:tx>
          <c:spPr>
            <a:solidFill>
              <a:schemeClr val="accent3"/>
            </a:solidFill>
            <a:ln>
              <a:noFill/>
            </a:ln>
            <a:effectLst/>
          </c:spPr>
          <c:invertIfNegative val="0"/>
          <c:cat>
            <c:strRef>
              <c:f>'Execution status_19th May'!$C$12:$C$13</c:f>
              <c:strCache>
                <c:ptCount val="2"/>
                <c:pt idx="0">
                  <c:v>Reading Program_Web</c:v>
                </c:pt>
                <c:pt idx="1">
                  <c:v>Reading Program_Android</c:v>
                </c:pt>
              </c:strCache>
            </c:strRef>
          </c:cat>
          <c:val>
            <c:numRef>
              <c:f>'Execution status_19th May'!$J$12:$J$13</c:f>
              <c:numCache>
                <c:formatCode>General</c:formatCode>
                <c:ptCount val="2"/>
                <c:pt idx="0">
                  <c:v>268</c:v>
                </c:pt>
                <c:pt idx="1">
                  <c:v>177</c:v>
                </c:pt>
              </c:numCache>
            </c:numRef>
          </c:val>
          <c:extLst>
            <c:ext xmlns:c16="http://schemas.microsoft.com/office/drawing/2014/chart" uri="{C3380CC4-5D6E-409C-BE32-E72D297353CC}">
              <c16:uniqueId val="{00000002-F843-4A53-AEC7-3959255C69C5}"/>
            </c:ext>
          </c:extLst>
        </c:ser>
        <c:ser>
          <c:idx val="3"/>
          <c:order val="3"/>
          <c:tx>
            <c:strRef>
              <c:f>'Execution status_19th May'!#REF!</c:f>
              <c:strCache>
                <c:ptCount val="1"/>
                <c:pt idx="0">
                  <c:v>#REF!</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status_19th May'!$C$12:$C$13</c:f>
              <c:strCache>
                <c:ptCount val="2"/>
                <c:pt idx="0">
                  <c:v>Reading Program_Web</c:v>
                </c:pt>
                <c:pt idx="1">
                  <c:v>Reading Program_Android</c:v>
                </c:pt>
              </c:strCache>
            </c:strRef>
          </c:cat>
          <c:val>
            <c:numRef>
              <c:f>'Execution status_19th May'!$I$12:$I$13</c:f>
              <c:numCache>
                <c:formatCode>General</c:formatCode>
                <c:ptCount val="2"/>
                <c:pt idx="0">
                  <c:v>58</c:v>
                </c:pt>
                <c:pt idx="1">
                  <c:v>0</c:v>
                </c:pt>
              </c:numCache>
            </c:numRef>
          </c:val>
          <c:extLst>
            <c:ext xmlns:c16="http://schemas.microsoft.com/office/drawing/2014/chart" uri="{C3380CC4-5D6E-409C-BE32-E72D297353CC}">
              <c16:uniqueId val="{00000003-F843-4A53-AEC7-3959255C69C5}"/>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status_18th May'!$G$5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status_18th May'!$C$7:$C$9</c:f>
              <c:strCache>
                <c:ptCount val="3"/>
                <c:pt idx="0">
                  <c:v>Reading Challenge_Web</c:v>
                </c:pt>
                <c:pt idx="1">
                  <c:v>Reading Challenge_Android</c:v>
                </c:pt>
                <c:pt idx="2">
                  <c:v>Reading Challenge_iOS</c:v>
                </c:pt>
              </c:strCache>
            </c:strRef>
          </c:cat>
          <c:val>
            <c:numRef>
              <c:f>'Execution status_18th May'!$G$7:$G$9</c:f>
              <c:numCache>
                <c:formatCode>General</c:formatCode>
                <c:ptCount val="3"/>
                <c:pt idx="0">
                  <c:v>0</c:v>
                </c:pt>
                <c:pt idx="1">
                  <c:v>0</c:v>
                </c:pt>
                <c:pt idx="2">
                  <c:v>0</c:v>
                </c:pt>
              </c:numCache>
            </c:numRef>
          </c:val>
          <c:extLst>
            <c:ext xmlns:c16="http://schemas.microsoft.com/office/drawing/2014/chart" uri="{C3380CC4-5D6E-409C-BE32-E72D297353CC}">
              <c16:uniqueId val="{00000000-2D90-4C60-9E99-590ABE5AE5EB}"/>
            </c:ext>
          </c:extLst>
        </c:ser>
        <c:ser>
          <c:idx val="1"/>
          <c:order val="1"/>
          <c:tx>
            <c:strRef>
              <c:f>'Execution status_18th May'!$H$5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status_18th May'!$C$7:$C$9</c:f>
              <c:strCache>
                <c:ptCount val="3"/>
                <c:pt idx="0">
                  <c:v>Reading Challenge_Web</c:v>
                </c:pt>
                <c:pt idx="1">
                  <c:v>Reading Challenge_Android</c:v>
                </c:pt>
                <c:pt idx="2">
                  <c:v>Reading Challenge_iOS</c:v>
                </c:pt>
              </c:strCache>
            </c:strRef>
          </c:cat>
          <c:val>
            <c:numRef>
              <c:f>'Execution status_18th May'!$H$7:$H$9</c:f>
              <c:numCache>
                <c:formatCode>General</c:formatCode>
                <c:ptCount val="3"/>
                <c:pt idx="0">
                  <c:v>0</c:v>
                </c:pt>
                <c:pt idx="1">
                  <c:v>0</c:v>
                </c:pt>
                <c:pt idx="2">
                  <c:v>0</c:v>
                </c:pt>
              </c:numCache>
            </c:numRef>
          </c:val>
          <c:extLst>
            <c:ext xmlns:c16="http://schemas.microsoft.com/office/drawing/2014/chart" uri="{C3380CC4-5D6E-409C-BE32-E72D297353CC}">
              <c16:uniqueId val="{00000001-2D90-4C60-9E99-590ABE5AE5EB}"/>
            </c:ext>
          </c:extLst>
        </c:ser>
        <c:ser>
          <c:idx val="2"/>
          <c:order val="2"/>
          <c:tx>
            <c:strRef>
              <c:f>'Execution status_18th May'!$J$5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status_18th May'!$C$7:$C$9</c:f>
              <c:strCache>
                <c:ptCount val="3"/>
                <c:pt idx="0">
                  <c:v>Reading Challenge_Web</c:v>
                </c:pt>
                <c:pt idx="1">
                  <c:v>Reading Challenge_Android</c:v>
                </c:pt>
                <c:pt idx="2">
                  <c:v>Reading Challenge_iOS</c:v>
                </c:pt>
              </c:strCache>
            </c:strRef>
          </c:cat>
          <c:val>
            <c:numRef>
              <c:f>'Execution status_18th May'!$J$7:$J$9</c:f>
              <c:numCache>
                <c:formatCode>General</c:formatCode>
                <c:ptCount val="3"/>
                <c:pt idx="0">
                  <c:v>0</c:v>
                </c:pt>
                <c:pt idx="1">
                  <c:v>0</c:v>
                </c:pt>
                <c:pt idx="2">
                  <c:v>0</c:v>
                </c:pt>
              </c:numCache>
            </c:numRef>
          </c:val>
          <c:extLst>
            <c:ext xmlns:c16="http://schemas.microsoft.com/office/drawing/2014/chart" uri="{C3380CC4-5D6E-409C-BE32-E72D297353CC}">
              <c16:uniqueId val="{00000002-2D90-4C60-9E99-590ABE5AE5EB}"/>
            </c:ext>
          </c:extLst>
        </c:ser>
        <c:ser>
          <c:idx val="3"/>
          <c:order val="3"/>
          <c:tx>
            <c:strRef>
              <c:f>'Execution status_18th May'!$I$5</c:f>
              <c:strCache>
                <c:ptCount val="1"/>
                <c:pt idx="0">
                  <c:v>Blocked</c:v>
                </c:pt>
              </c:strCache>
            </c:strRef>
          </c:tx>
          <c:spPr>
            <a:solidFill>
              <a:schemeClr val="accent4"/>
            </a:solidFill>
            <a:ln>
              <a:noFill/>
            </a:ln>
            <a:effectLst/>
          </c:spPr>
          <c:invertIfNegative val="0"/>
          <c:cat>
            <c:strRef>
              <c:f>'Execution status_18th May'!$C$7:$C$9</c:f>
              <c:strCache>
                <c:ptCount val="3"/>
                <c:pt idx="0">
                  <c:v>Reading Challenge_Web</c:v>
                </c:pt>
                <c:pt idx="1">
                  <c:v>Reading Challenge_Android</c:v>
                </c:pt>
                <c:pt idx="2">
                  <c:v>Reading Challenge_iOS</c:v>
                </c:pt>
              </c:strCache>
            </c:strRef>
          </c:cat>
          <c:val>
            <c:numRef>
              <c:f>'Execution status_18th May'!$I$7:$I$9</c:f>
              <c:numCache>
                <c:formatCode>General</c:formatCode>
                <c:ptCount val="3"/>
                <c:pt idx="0">
                  <c:v>0</c:v>
                </c:pt>
                <c:pt idx="1">
                  <c:v>0</c:v>
                </c:pt>
                <c:pt idx="2">
                  <c:v>0</c:v>
                </c:pt>
              </c:numCache>
            </c:numRef>
          </c:val>
          <c:extLst>
            <c:ext xmlns:c16="http://schemas.microsoft.com/office/drawing/2014/chart" uri="{C3380CC4-5D6E-409C-BE32-E72D297353CC}">
              <c16:uniqueId val="{00000003-2D90-4C60-9E99-590ABE5AE5EB}"/>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1 Execution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status_18th May'!#REF!</c:f>
              <c:strCache>
                <c:ptCount val="1"/>
                <c:pt idx="0">
                  <c:v>#REF!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status_18th May'!$C$12:$C$13</c:f>
              <c:strCache>
                <c:ptCount val="2"/>
                <c:pt idx="0">
                  <c:v>Reading Program_Web</c:v>
                </c:pt>
                <c:pt idx="1">
                  <c:v>Reading Program_Android</c:v>
                </c:pt>
              </c:strCache>
            </c:strRef>
          </c:cat>
          <c:val>
            <c:numRef>
              <c:f>'Execution status_18th May'!$G$12:$G$13</c:f>
              <c:numCache>
                <c:formatCode>General</c:formatCode>
                <c:ptCount val="2"/>
                <c:pt idx="0">
                  <c:v>0</c:v>
                </c:pt>
                <c:pt idx="1">
                  <c:v>0</c:v>
                </c:pt>
              </c:numCache>
            </c:numRef>
          </c:val>
          <c:extLst>
            <c:ext xmlns:c16="http://schemas.microsoft.com/office/drawing/2014/chart" uri="{C3380CC4-5D6E-409C-BE32-E72D297353CC}">
              <c16:uniqueId val="{00000000-D6B1-429E-80D0-07A3791D001D}"/>
            </c:ext>
          </c:extLst>
        </c:ser>
        <c:ser>
          <c:idx val="1"/>
          <c:order val="1"/>
          <c:tx>
            <c:strRef>
              <c:f>'Execution status_18th May'!#REF!</c:f>
              <c:strCache>
                <c:ptCount val="1"/>
                <c:pt idx="0">
                  <c:v>#REF!</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status_18th May'!$C$12:$C$13</c:f>
              <c:strCache>
                <c:ptCount val="2"/>
                <c:pt idx="0">
                  <c:v>Reading Program_Web</c:v>
                </c:pt>
                <c:pt idx="1">
                  <c:v>Reading Program_Android</c:v>
                </c:pt>
              </c:strCache>
            </c:strRef>
          </c:cat>
          <c:val>
            <c:numRef>
              <c:f>'Execution status_18th May'!$H$12:$H$13</c:f>
              <c:numCache>
                <c:formatCode>General</c:formatCode>
                <c:ptCount val="2"/>
                <c:pt idx="0">
                  <c:v>0</c:v>
                </c:pt>
                <c:pt idx="1">
                  <c:v>0</c:v>
                </c:pt>
              </c:numCache>
            </c:numRef>
          </c:val>
          <c:extLst>
            <c:ext xmlns:c16="http://schemas.microsoft.com/office/drawing/2014/chart" uri="{C3380CC4-5D6E-409C-BE32-E72D297353CC}">
              <c16:uniqueId val="{00000001-D6B1-429E-80D0-07A3791D001D}"/>
            </c:ext>
          </c:extLst>
        </c:ser>
        <c:ser>
          <c:idx val="2"/>
          <c:order val="2"/>
          <c:tx>
            <c:strRef>
              <c:f>'Execution status_18th May'!#REF!</c:f>
              <c:strCache>
                <c:ptCount val="1"/>
                <c:pt idx="0">
                  <c:v>#REF!</c:v>
                </c:pt>
              </c:strCache>
            </c:strRef>
          </c:tx>
          <c:spPr>
            <a:solidFill>
              <a:schemeClr val="accent3"/>
            </a:solidFill>
            <a:ln>
              <a:noFill/>
            </a:ln>
            <a:effectLst/>
          </c:spPr>
          <c:invertIfNegative val="0"/>
          <c:cat>
            <c:strRef>
              <c:f>'Execution status_18th May'!$C$12:$C$13</c:f>
              <c:strCache>
                <c:ptCount val="2"/>
                <c:pt idx="0">
                  <c:v>Reading Program_Web</c:v>
                </c:pt>
                <c:pt idx="1">
                  <c:v>Reading Program_Android</c:v>
                </c:pt>
              </c:strCache>
            </c:strRef>
          </c:cat>
          <c:val>
            <c:numRef>
              <c:f>'Execution status_18th May'!$J$12:$J$13</c:f>
              <c:numCache>
                <c:formatCode>General</c:formatCode>
                <c:ptCount val="2"/>
                <c:pt idx="0">
                  <c:v>0</c:v>
                </c:pt>
                <c:pt idx="1">
                  <c:v>0</c:v>
                </c:pt>
              </c:numCache>
            </c:numRef>
          </c:val>
          <c:extLst>
            <c:ext xmlns:c16="http://schemas.microsoft.com/office/drawing/2014/chart" uri="{C3380CC4-5D6E-409C-BE32-E72D297353CC}">
              <c16:uniqueId val="{00000002-D6B1-429E-80D0-07A3791D001D}"/>
            </c:ext>
          </c:extLst>
        </c:ser>
        <c:ser>
          <c:idx val="3"/>
          <c:order val="3"/>
          <c:tx>
            <c:strRef>
              <c:f>'Execution status_18th May'!#REF!</c:f>
              <c:strCache>
                <c:ptCount val="1"/>
                <c:pt idx="0">
                  <c:v>#REF!</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status_18th May'!$C$12:$C$13</c:f>
              <c:strCache>
                <c:ptCount val="2"/>
                <c:pt idx="0">
                  <c:v>Reading Program_Web</c:v>
                </c:pt>
                <c:pt idx="1">
                  <c:v>Reading Program_Android</c:v>
                </c:pt>
              </c:strCache>
            </c:strRef>
          </c:cat>
          <c:val>
            <c:numRef>
              <c:f>'Execution status_18th May'!$I$12:$I$13</c:f>
              <c:numCache>
                <c:formatCode>General</c:formatCode>
                <c:ptCount val="2"/>
                <c:pt idx="0">
                  <c:v>0</c:v>
                </c:pt>
                <c:pt idx="1">
                  <c:v>0</c:v>
                </c:pt>
              </c:numCache>
            </c:numRef>
          </c:val>
          <c:extLst>
            <c:ext xmlns:c16="http://schemas.microsoft.com/office/drawing/2014/chart" uri="{C3380CC4-5D6E-409C-BE32-E72D297353CC}">
              <c16:uniqueId val="{00000003-D6B1-429E-80D0-07A3791D001D}"/>
            </c:ext>
          </c:extLst>
        </c:ser>
        <c:dLbls>
          <c:showLegendKey val="0"/>
          <c:showVal val="0"/>
          <c:showCatName val="0"/>
          <c:showSerName val="0"/>
          <c:showPercent val="0"/>
          <c:showBubbleSize val="0"/>
        </c:dLbls>
        <c:gapWidth val="219"/>
        <c:overlap val="-27"/>
        <c:axId val="1478580624"/>
        <c:axId val="1478585616"/>
      </c:barChart>
      <c:catAx>
        <c:axId val="147858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5616"/>
        <c:crosses val="autoZero"/>
        <c:auto val="1"/>
        <c:lblAlgn val="ctr"/>
        <c:lblOffset val="100"/>
        <c:noMultiLvlLbl val="0"/>
      </c:catAx>
      <c:valAx>
        <c:axId val="147858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80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Iteration 2&amp;3</a:t>
            </a:r>
            <a:r>
              <a:rPr lang="en-IN" sz="1200" baseline="0"/>
              <a:t> Execution Status</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'Execution status_17th May'!$G$5</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status_17th May'!$C$6:$C$8</c:f>
              <c:strCache>
                <c:ptCount val="3"/>
                <c:pt idx="0">
                  <c:v>Reading Challenge_Web</c:v>
                </c:pt>
                <c:pt idx="1">
                  <c:v>Reading Challenge_Android</c:v>
                </c:pt>
                <c:pt idx="2">
                  <c:v>Reading Challenge_iOS</c:v>
                </c:pt>
              </c:strCache>
            </c:strRef>
          </c:cat>
          <c:val>
            <c:numRef>
              <c:f>'Execution status_17th May'!$G$6:$G$8</c:f>
              <c:numCache>
                <c:formatCode>General</c:formatCode>
                <c:ptCount val="3"/>
                <c:pt idx="0">
                  <c:v>0</c:v>
                </c:pt>
                <c:pt idx="1">
                  <c:v>0</c:v>
                </c:pt>
                <c:pt idx="2">
                  <c:v>0</c:v>
                </c:pt>
              </c:numCache>
            </c:numRef>
          </c:val>
          <c:extLst>
            <c:ext xmlns:c16="http://schemas.microsoft.com/office/drawing/2014/chart" uri="{C3380CC4-5D6E-409C-BE32-E72D297353CC}">
              <c16:uniqueId val="{00000000-6A07-4044-9B2D-99C257CDA5F0}"/>
            </c:ext>
          </c:extLst>
        </c:ser>
        <c:ser>
          <c:idx val="1"/>
          <c:order val="1"/>
          <c:tx>
            <c:strRef>
              <c:f>'Execution status_17th May'!$H$5</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status_17th May'!$C$6:$C$8</c:f>
              <c:strCache>
                <c:ptCount val="3"/>
                <c:pt idx="0">
                  <c:v>Reading Challenge_Web</c:v>
                </c:pt>
                <c:pt idx="1">
                  <c:v>Reading Challenge_Android</c:v>
                </c:pt>
                <c:pt idx="2">
                  <c:v>Reading Challenge_iOS</c:v>
                </c:pt>
              </c:strCache>
            </c:strRef>
          </c:cat>
          <c:val>
            <c:numRef>
              <c:f>'Execution status_17th May'!$H$6:$H$8</c:f>
              <c:numCache>
                <c:formatCode>General</c:formatCode>
                <c:ptCount val="3"/>
                <c:pt idx="0">
                  <c:v>0</c:v>
                </c:pt>
                <c:pt idx="1">
                  <c:v>0</c:v>
                </c:pt>
                <c:pt idx="2">
                  <c:v>0</c:v>
                </c:pt>
              </c:numCache>
            </c:numRef>
          </c:val>
          <c:extLst>
            <c:ext xmlns:c16="http://schemas.microsoft.com/office/drawing/2014/chart" uri="{C3380CC4-5D6E-409C-BE32-E72D297353CC}">
              <c16:uniqueId val="{00000001-6A07-4044-9B2D-99C257CDA5F0}"/>
            </c:ext>
          </c:extLst>
        </c:ser>
        <c:ser>
          <c:idx val="2"/>
          <c:order val="2"/>
          <c:tx>
            <c:strRef>
              <c:f>'Execution status_17th May'!$J$5</c:f>
              <c:strCache>
                <c:ptCount val="1"/>
                <c:pt idx="0">
                  <c:v>No Run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'Execution status_17th May'!$C$6:$C$8</c:f>
              <c:strCache>
                <c:ptCount val="3"/>
                <c:pt idx="0">
                  <c:v>Reading Challenge_Web</c:v>
                </c:pt>
                <c:pt idx="1">
                  <c:v>Reading Challenge_Android</c:v>
                </c:pt>
                <c:pt idx="2">
                  <c:v>Reading Challenge_iOS</c:v>
                </c:pt>
              </c:strCache>
            </c:strRef>
          </c:cat>
          <c:val>
            <c:numRef>
              <c:f>'Execution status_17th May'!$J$6:$J$8</c:f>
              <c:numCache>
                <c:formatCode>General</c:formatCode>
                <c:ptCount val="3"/>
                <c:pt idx="0">
                  <c:v>0</c:v>
                </c:pt>
                <c:pt idx="1">
                  <c:v>0</c:v>
                </c:pt>
                <c:pt idx="2">
                  <c:v>0</c:v>
                </c:pt>
              </c:numCache>
            </c:numRef>
          </c:val>
          <c:extLst>
            <c:ext xmlns:c16="http://schemas.microsoft.com/office/drawing/2014/chart" uri="{C3380CC4-5D6E-409C-BE32-E72D297353CC}">
              <c16:uniqueId val="{00000002-6A07-4044-9B2D-99C257CDA5F0}"/>
            </c:ext>
          </c:extLst>
        </c:ser>
        <c:ser>
          <c:idx val="3"/>
          <c:order val="3"/>
          <c:tx>
            <c:strRef>
              <c:f>'Execution status_17th May'!$I$5</c:f>
              <c:strCache>
                <c:ptCount val="1"/>
                <c:pt idx="0">
                  <c:v>Blocked</c:v>
                </c:pt>
              </c:strCache>
            </c:strRef>
          </c:tx>
          <c:spPr>
            <a:solidFill>
              <a:schemeClr val="accent4"/>
            </a:solidFill>
            <a:ln>
              <a:noFill/>
            </a:ln>
            <a:effectLst/>
          </c:spPr>
          <c:invertIfNegative val="0"/>
          <c:cat>
            <c:strRef>
              <c:f>'Execution status_17th May'!$C$6:$C$8</c:f>
              <c:strCache>
                <c:ptCount val="3"/>
                <c:pt idx="0">
                  <c:v>Reading Challenge_Web</c:v>
                </c:pt>
                <c:pt idx="1">
                  <c:v>Reading Challenge_Android</c:v>
                </c:pt>
                <c:pt idx="2">
                  <c:v>Reading Challenge_iOS</c:v>
                </c:pt>
              </c:strCache>
            </c:strRef>
          </c:cat>
          <c:val>
            <c:numRef>
              <c:f>'Execution status_17th May'!$I$6:$I$8</c:f>
              <c:numCache>
                <c:formatCode>General</c:formatCode>
                <c:ptCount val="3"/>
                <c:pt idx="0">
                  <c:v>0</c:v>
                </c:pt>
                <c:pt idx="1">
                  <c:v>0</c:v>
                </c:pt>
                <c:pt idx="2">
                  <c:v>0</c:v>
                </c:pt>
              </c:numCache>
            </c:numRef>
          </c:val>
          <c:extLst>
            <c:ext xmlns:c16="http://schemas.microsoft.com/office/drawing/2014/chart" uri="{C3380CC4-5D6E-409C-BE32-E72D297353CC}">
              <c16:uniqueId val="{00000003-6A07-4044-9B2D-99C257CDA5F0}"/>
            </c:ext>
          </c:extLst>
        </c:ser>
        <c:dLbls>
          <c:showLegendKey val="0"/>
          <c:showVal val="0"/>
          <c:showCatName val="0"/>
          <c:showSerName val="0"/>
          <c:showPercent val="0"/>
          <c:showBubbleSize val="0"/>
        </c:dLbls>
        <c:gapWidth val="219"/>
        <c:overlap val="-27"/>
        <c:axId val="1331592336"/>
        <c:axId val="1331589424"/>
      </c:barChart>
      <c:catAx>
        <c:axId val="133159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89424"/>
        <c:crosses val="autoZero"/>
        <c:auto val="1"/>
        <c:lblAlgn val="ctr"/>
        <c:lblOffset val="100"/>
        <c:noMultiLvlLbl val="0"/>
      </c:catAx>
      <c:valAx>
        <c:axId val="13315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9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21</xdr:col>
      <xdr:colOff>292099</xdr:colOff>
      <xdr:row>26</xdr:row>
      <xdr:rowOff>3175</xdr:rowOff>
    </xdr:from>
    <xdr:to>
      <xdr:col>24</xdr:col>
      <xdr:colOff>762000</xdr:colOff>
      <xdr:row>37</xdr:row>
      <xdr:rowOff>0</xdr:rowOff>
    </xdr:to>
    <xdr:graphicFrame macro="">
      <xdr:nvGraphicFramePr>
        <xdr:cNvPr id="2" name="Chart 2">
          <a:extLst>
            <a:ext uri="{FF2B5EF4-FFF2-40B4-BE49-F238E27FC236}">
              <a16:creationId xmlns:a16="http://schemas.microsoft.com/office/drawing/2014/main" id="{D50129FC-5ADE-4C7E-8C05-CEDFCAFCA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355599</xdr:colOff>
      <xdr:row>28</xdr:row>
      <xdr:rowOff>95250</xdr:rowOff>
    </xdr:from>
    <xdr:to>
      <xdr:col>29</xdr:col>
      <xdr:colOff>828675</xdr:colOff>
      <xdr:row>37</xdr:row>
      <xdr:rowOff>0</xdr:rowOff>
    </xdr:to>
    <xdr:graphicFrame macro="">
      <xdr:nvGraphicFramePr>
        <xdr:cNvPr id="3" name="Chart 3">
          <a:extLst>
            <a:ext uri="{FF2B5EF4-FFF2-40B4-BE49-F238E27FC236}">
              <a16:creationId xmlns:a16="http://schemas.microsoft.com/office/drawing/2014/main" id="{F8291E72-B9F8-4EF2-9588-6F292CA1B02F}"/>
            </a:ext>
            <a:ext uri="{147F2762-F138-4A5C-976F-8EAC2B608ADB}">
              <a16:predDERef xmlns:a16="http://schemas.microsoft.com/office/drawing/2014/main" pred="{D50129FC-5ADE-4C7E-8C05-CEDFCAFCA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835024</xdr:colOff>
      <xdr:row>24</xdr:row>
      <xdr:rowOff>98425</xdr:rowOff>
    </xdr:from>
    <xdr:to>
      <xdr:col>15</xdr:col>
      <xdr:colOff>381000</xdr:colOff>
      <xdr:row>37</xdr:row>
      <xdr:rowOff>152400</xdr:rowOff>
    </xdr:to>
    <xdr:graphicFrame macro="">
      <xdr:nvGraphicFramePr>
        <xdr:cNvPr id="2" name="Chart 2">
          <a:extLst>
            <a:ext uri="{FF2B5EF4-FFF2-40B4-BE49-F238E27FC236}">
              <a16:creationId xmlns:a16="http://schemas.microsoft.com/office/drawing/2014/main" id="{A054E38D-2473-44DB-99A4-7657AE1E8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24</xdr:row>
      <xdr:rowOff>133350</xdr:rowOff>
    </xdr:from>
    <xdr:to>
      <xdr:col>7</xdr:col>
      <xdr:colOff>888999</xdr:colOff>
      <xdr:row>37</xdr:row>
      <xdr:rowOff>146051</xdr:rowOff>
    </xdr:to>
    <xdr:graphicFrame macro="">
      <xdr:nvGraphicFramePr>
        <xdr:cNvPr id="3" name="Chart 3">
          <a:extLst>
            <a:ext uri="{FF2B5EF4-FFF2-40B4-BE49-F238E27FC236}">
              <a16:creationId xmlns:a16="http://schemas.microsoft.com/office/drawing/2014/main" id="{C450C797-94F8-45B5-A186-5CBF8B6B1700}"/>
            </a:ext>
            <a:ext uri="{147F2762-F138-4A5C-976F-8EAC2B608ADB}">
              <a16:predDERef xmlns:a16="http://schemas.microsoft.com/office/drawing/2014/main" pred="{A054E38D-2473-44DB-99A4-7657AE1E8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835024</xdr:colOff>
      <xdr:row>24</xdr:row>
      <xdr:rowOff>98425</xdr:rowOff>
    </xdr:from>
    <xdr:to>
      <xdr:col>15</xdr:col>
      <xdr:colOff>381000</xdr:colOff>
      <xdr:row>37</xdr:row>
      <xdr:rowOff>152400</xdr:rowOff>
    </xdr:to>
    <xdr:graphicFrame macro="">
      <xdr:nvGraphicFramePr>
        <xdr:cNvPr id="2" name="Chart 2">
          <a:extLst>
            <a:ext uri="{FF2B5EF4-FFF2-40B4-BE49-F238E27FC236}">
              <a16:creationId xmlns:a16="http://schemas.microsoft.com/office/drawing/2014/main" id="{C9A34ABF-D0BB-482B-93FB-0A3F3D279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24</xdr:row>
      <xdr:rowOff>133350</xdr:rowOff>
    </xdr:from>
    <xdr:to>
      <xdr:col>7</xdr:col>
      <xdr:colOff>888999</xdr:colOff>
      <xdr:row>37</xdr:row>
      <xdr:rowOff>146051</xdr:rowOff>
    </xdr:to>
    <xdr:graphicFrame macro="">
      <xdr:nvGraphicFramePr>
        <xdr:cNvPr id="3" name="Chart 3">
          <a:extLst>
            <a:ext uri="{FF2B5EF4-FFF2-40B4-BE49-F238E27FC236}">
              <a16:creationId xmlns:a16="http://schemas.microsoft.com/office/drawing/2014/main" id="{87313A53-6930-4F8E-8DDB-665F47993664}"/>
            </a:ext>
            <a:ext uri="{147F2762-F138-4A5C-976F-8EAC2B608ADB}">
              <a16:predDERef xmlns:a16="http://schemas.microsoft.com/office/drawing/2014/main" pred="{C9A34ABF-D0BB-482B-93FB-0A3F3D279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835024</xdr:colOff>
      <xdr:row>28</xdr:row>
      <xdr:rowOff>98425</xdr:rowOff>
    </xdr:from>
    <xdr:to>
      <xdr:col>15</xdr:col>
      <xdr:colOff>381000</xdr:colOff>
      <xdr:row>41</xdr:row>
      <xdr:rowOff>152400</xdr:rowOff>
    </xdr:to>
    <xdr:graphicFrame macro="">
      <xdr:nvGraphicFramePr>
        <xdr:cNvPr id="3" name="Chart 2">
          <a:extLst>
            <a:ext uri="{FF2B5EF4-FFF2-40B4-BE49-F238E27FC236}">
              <a16:creationId xmlns:a16="http://schemas.microsoft.com/office/drawing/2014/main" id="{1268FA40-EFCB-4CDA-9E53-9B4988F76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28</xdr:row>
      <xdr:rowOff>133350</xdr:rowOff>
    </xdr:from>
    <xdr:to>
      <xdr:col>7</xdr:col>
      <xdr:colOff>888999</xdr:colOff>
      <xdr:row>41</xdr:row>
      <xdr:rowOff>146051</xdr:rowOff>
    </xdr:to>
    <xdr:graphicFrame macro="">
      <xdr:nvGraphicFramePr>
        <xdr:cNvPr id="4" name="Chart 3">
          <a:extLst>
            <a:ext uri="{FF2B5EF4-FFF2-40B4-BE49-F238E27FC236}">
              <a16:creationId xmlns:a16="http://schemas.microsoft.com/office/drawing/2014/main" id="{6636234E-C619-44C8-9670-61C8403CF3BB}"/>
            </a:ext>
            <a:ext uri="{147F2762-F138-4A5C-976F-8EAC2B608ADB}">
              <a16:predDERef xmlns:a16="http://schemas.microsoft.com/office/drawing/2014/main" pred="{1268FA40-EFCB-4CDA-9E53-9B4988F76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835024</xdr:colOff>
      <xdr:row>27</xdr:row>
      <xdr:rowOff>98425</xdr:rowOff>
    </xdr:from>
    <xdr:to>
      <xdr:col>15</xdr:col>
      <xdr:colOff>381000</xdr:colOff>
      <xdr:row>40</xdr:row>
      <xdr:rowOff>152400</xdr:rowOff>
    </xdr:to>
    <xdr:graphicFrame macro="">
      <xdr:nvGraphicFramePr>
        <xdr:cNvPr id="2" name="Chart 2">
          <a:extLst>
            <a:ext uri="{FF2B5EF4-FFF2-40B4-BE49-F238E27FC236}">
              <a16:creationId xmlns:a16="http://schemas.microsoft.com/office/drawing/2014/main" id="{EE464EF1-8459-4A3F-928F-5F8E1D983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27</xdr:row>
      <xdr:rowOff>133350</xdr:rowOff>
    </xdr:from>
    <xdr:to>
      <xdr:col>7</xdr:col>
      <xdr:colOff>888999</xdr:colOff>
      <xdr:row>40</xdr:row>
      <xdr:rowOff>146051</xdr:rowOff>
    </xdr:to>
    <xdr:graphicFrame macro="">
      <xdr:nvGraphicFramePr>
        <xdr:cNvPr id="3" name="Chart 3">
          <a:extLst>
            <a:ext uri="{FF2B5EF4-FFF2-40B4-BE49-F238E27FC236}">
              <a16:creationId xmlns:a16="http://schemas.microsoft.com/office/drawing/2014/main" id="{B1C76697-C874-4232-B0AA-A9F5BFFB11EC}"/>
            </a:ext>
            <a:ext uri="{147F2762-F138-4A5C-976F-8EAC2B608ADB}">
              <a16:predDERef xmlns:a16="http://schemas.microsoft.com/office/drawing/2014/main" pred="{EE464EF1-8459-4A3F-928F-5F8E1D983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835024</xdr:colOff>
      <xdr:row>24</xdr:row>
      <xdr:rowOff>98425</xdr:rowOff>
    </xdr:from>
    <xdr:to>
      <xdr:col>15</xdr:col>
      <xdr:colOff>381000</xdr:colOff>
      <xdr:row>37</xdr:row>
      <xdr:rowOff>152400</xdr:rowOff>
    </xdr:to>
    <xdr:graphicFrame macro="">
      <xdr:nvGraphicFramePr>
        <xdr:cNvPr id="2" name="Chart 2">
          <a:extLst>
            <a:ext uri="{FF2B5EF4-FFF2-40B4-BE49-F238E27FC236}">
              <a16:creationId xmlns:a16="http://schemas.microsoft.com/office/drawing/2014/main" id="{EFEA18DD-7966-4936-BD37-DD1916AA7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24</xdr:row>
      <xdr:rowOff>133350</xdr:rowOff>
    </xdr:from>
    <xdr:to>
      <xdr:col>8</xdr:col>
      <xdr:colOff>0</xdr:colOff>
      <xdr:row>37</xdr:row>
      <xdr:rowOff>146051</xdr:rowOff>
    </xdr:to>
    <xdr:graphicFrame macro="">
      <xdr:nvGraphicFramePr>
        <xdr:cNvPr id="3" name="Chart 3">
          <a:extLst>
            <a:ext uri="{FF2B5EF4-FFF2-40B4-BE49-F238E27FC236}">
              <a16:creationId xmlns:a16="http://schemas.microsoft.com/office/drawing/2014/main" id="{6260C69D-1556-4B21-A974-E1EA08154479}"/>
            </a:ext>
            <a:ext uri="{147F2762-F138-4A5C-976F-8EAC2B608ADB}">
              <a16:predDERef xmlns:a16="http://schemas.microsoft.com/office/drawing/2014/main" pred="{EFEA18DD-7966-4936-BD37-DD1916AA7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292099</xdr:colOff>
      <xdr:row>26</xdr:row>
      <xdr:rowOff>3175</xdr:rowOff>
    </xdr:from>
    <xdr:to>
      <xdr:col>24</xdr:col>
      <xdr:colOff>762000</xdr:colOff>
      <xdr:row>37</xdr:row>
      <xdr:rowOff>0</xdr:rowOff>
    </xdr:to>
    <xdr:graphicFrame macro="">
      <xdr:nvGraphicFramePr>
        <xdr:cNvPr id="5" name="Chart 2">
          <a:extLst>
            <a:ext uri="{FF2B5EF4-FFF2-40B4-BE49-F238E27FC236}">
              <a16:creationId xmlns:a16="http://schemas.microsoft.com/office/drawing/2014/main" id="{52DC67DA-BD53-44E2-AA06-A7EAAD1E0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355599</xdr:colOff>
      <xdr:row>28</xdr:row>
      <xdr:rowOff>95250</xdr:rowOff>
    </xdr:from>
    <xdr:to>
      <xdr:col>29</xdr:col>
      <xdr:colOff>828675</xdr:colOff>
      <xdr:row>37</xdr:row>
      <xdr:rowOff>0</xdr:rowOff>
    </xdr:to>
    <xdr:graphicFrame macro="">
      <xdr:nvGraphicFramePr>
        <xdr:cNvPr id="4" name="Chart 3">
          <a:extLst>
            <a:ext uri="{FF2B5EF4-FFF2-40B4-BE49-F238E27FC236}">
              <a16:creationId xmlns:a16="http://schemas.microsoft.com/office/drawing/2014/main" id="{2524440F-054D-4DD4-9C5F-23CD2DCBE684}"/>
            </a:ext>
            <a:ext uri="{147F2762-F138-4A5C-976F-8EAC2B608ADB}">
              <a16:predDERef xmlns:a16="http://schemas.microsoft.com/office/drawing/2014/main" pred="{52DC67DA-BD53-44E2-AA06-A7EAAD1E0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835024</xdr:colOff>
      <xdr:row>27</xdr:row>
      <xdr:rowOff>98425</xdr:rowOff>
    </xdr:from>
    <xdr:to>
      <xdr:col>17</xdr:col>
      <xdr:colOff>381000</xdr:colOff>
      <xdr:row>40</xdr:row>
      <xdr:rowOff>152400</xdr:rowOff>
    </xdr:to>
    <xdr:graphicFrame macro="">
      <xdr:nvGraphicFramePr>
        <xdr:cNvPr id="2" name="Chart 2">
          <a:extLst>
            <a:ext uri="{FF2B5EF4-FFF2-40B4-BE49-F238E27FC236}">
              <a16:creationId xmlns:a16="http://schemas.microsoft.com/office/drawing/2014/main" id="{FB1BD4FB-FF3B-44C9-93B8-2361C34D8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27</xdr:row>
      <xdr:rowOff>133350</xdr:rowOff>
    </xdr:from>
    <xdr:to>
      <xdr:col>10</xdr:col>
      <xdr:colOff>0</xdr:colOff>
      <xdr:row>40</xdr:row>
      <xdr:rowOff>146051</xdr:rowOff>
    </xdr:to>
    <xdr:graphicFrame macro="">
      <xdr:nvGraphicFramePr>
        <xdr:cNvPr id="3" name="Chart 3">
          <a:extLst>
            <a:ext uri="{FF2B5EF4-FFF2-40B4-BE49-F238E27FC236}">
              <a16:creationId xmlns:a16="http://schemas.microsoft.com/office/drawing/2014/main" id="{7D1BFBB1-EC1E-44F4-A7FC-E591A5B075C0}"/>
            </a:ext>
            <a:ext uri="{147F2762-F138-4A5C-976F-8EAC2B608ADB}">
              <a16:predDERef xmlns:a16="http://schemas.microsoft.com/office/drawing/2014/main" pred="{FB1BD4FB-FF3B-44C9-93B8-2361C34D8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835024</xdr:colOff>
      <xdr:row>27</xdr:row>
      <xdr:rowOff>98425</xdr:rowOff>
    </xdr:from>
    <xdr:to>
      <xdr:col>18</xdr:col>
      <xdr:colOff>381000</xdr:colOff>
      <xdr:row>40</xdr:row>
      <xdr:rowOff>152400</xdr:rowOff>
    </xdr:to>
    <xdr:graphicFrame macro="">
      <xdr:nvGraphicFramePr>
        <xdr:cNvPr id="2" name="Chart 2">
          <a:extLst>
            <a:ext uri="{FF2B5EF4-FFF2-40B4-BE49-F238E27FC236}">
              <a16:creationId xmlns:a16="http://schemas.microsoft.com/office/drawing/2014/main" id="{ADD8BA08-1B4C-4AD7-843F-A5981C461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27</xdr:row>
      <xdr:rowOff>133350</xdr:rowOff>
    </xdr:from>
    <xdr:to>
      <xdr:col>10</xdr:col>
      <xdr:colOff>0</xdr:colOff>
      <xdr:row>40</xdr:row>
      <xdr:rowOff>146051</xdr:rowOff>
    </xdr:to>
    <xdr:graphicFrame macro="">
      <xdr:nvGraphicFramePr>
        <xdr:cNvPr id="3" name="Chart 3">
          <a:extLst>
            <a:ext uri="{FF2B5EF4-FFF2-40B4-BE49-F238E27FC236}">
              <a16:creationId xmlns:a16="http://schemas.microsoft.com/office/drawing/2014/main" id="{4FD2F761-6257-4D28-8AB8-DF0AF95AF7C6}"/>
            </a:ext>
            <a:ext uri="{147F2762-F138-4A5C-976F-8EAC2B608ADB}">
              <a16:predDERef xmlns:a16="http://schemas.microsoft.com/office/drawing/2014/main" pred="{ADD8BA08-1B4C-4AD7-843F-A5981C461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835024</xdr:colOff>
      <xdr:row>24</xdr:row>
      <xdr:rowOff>98425</xdr:rowOff>
    </xdr:from>
    <xdr:to>
      <xdr:col>18</xdr:col>
      <xdr:colOff>381000</xdr:colOff>
      <xdr:row>37</xdr:row>
      <xdr:rowOff>152400</xdr:rowOff>
    </xdr:to>
    <xdr:graphicFrame macro="">
      <xdr:nvGraphicFramePr>
        <xdr:cNvPr id="2" name="Chart 2">
          <a:extLst>
            <a:ext uri="{FF2B5EF4-FFF2-40B4-BE49-F238E27FC236}">
              <a16:creationId xmlns:a16="http://schemas.microsoft.com/office/drawing/2014/main" id="{9E8535DC-AEBB-498C-A6E4-1A717B254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24</xdr:row>
      <xdr:rowOff>133350</xdr:rowOff>
    </xdr:from>
    <xdr:to>
      <xdr:col>10</xdr:col>
      <xdr:colOff>0</xdr:colOff>
      <xdr:row>37</xdr:row>
      <xdr:rowOff>146051</xdr:rowOff>
    </xdr:to>
    <xdr:graphicFrame macro="">
      <xdr:nvGraphicFramePr>
        <xdr:cNvPr id="3" name="Chart 3">
          <a:extLst>
            <a:ext uri="{FF2B5EF4-FFF2-40B4-BE49-F238E27FC236}">
              <a16:creationId xmlns:a16="http://schemas.microsoft.com/office/drawing/2014/main" id="{4D3E82B4-F602-4294-9760-7295B8AB6B34}"/>
            </a:ext>
            <a:ext uri="{147F2762-F138-4A5C-976F-8EAC2B608ADB}">
              <a16:predDERef xmlns:a16="http://schemas.microsoft.com/office/drawing/2014/main" pred="{9E8535DC-AEBB-498C-A6E4-1A717B254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835024</xdr:colOff>
      <xdr:row>24</xdr:row>
      <xdr:rowOff>98425</xdr:rowOff>
    </xdr:from>
    <xdr:to>
      <xdr:col>18</xdr:col>
      <xdr:colOff>381000</xdr:colOff>
      <xdr:row>37</xdr:row>
      <xdr:rowOff>152400</xdr:rowOff>
    </xdr:to>
    <xdr:graphicFrame macro="">
      <xdr:nvGraphicFramePr>
        <xdr:cNvPr id="2" name="Chart 2">
          <a:extLst>
            <a:ext uri="{FF2B5EF4-FFF2-40B4-BE49-F238E27FC236}">
              <a16:creationId xmlns:a16="http://schemas.microsoft.com/office/drawing/2014/main" id="{16008C39-C384-4AE2-907F-AC09EBF0D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24</xdr:row>
      <xdr:rowOff>133350</xdr:rowOff>
    </xdr:from>
    <xdr:to>
      <xdr:col>10</xdr:col>
      <xdr:colOff>0</xdr:colOff>
      <xdr:row>37</xdr:row>
      <xdr:rowOff>146051</xdr:rowOff>
    </xdr:to>
    <xdr:graphicFrame macro="">
      <xdr:nvGraphicFramePr>
        <xdr:cNvPr id="3" name="Chart 3">
          <a:extLst>
            <a:ext uri="{FF2B5EF4-FFF2-40B4-BE49-F238E27FC236}">
              <a16:creationId xmlns:a16="http://schemas.microsoft.com/office/drawing/2014/main" id="{4A91F5FC-64E1-4E72-8204-B8115F92B1FE}"/>
            </a:ext>
            <a:ext uri="{147F2762-F138-4A5C-976F-8EAC2B608ADB}">
              <a16:predDERef xmlns:a16="http://schemas.microsoft.com/office/drawing/2014/main" pred="{16008C39-C384-4AE2-907F-AC09EBF0D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835024</xdr:colOff>
      <xdr:row>24</xdr:row>
      <xdr:rowOff>98425</xdr:rowOff>
    </xdr:from>
    <xdr:to>
      <xdr:col>18</xdr:col>
      <xdr:colOff>381000</xdr:colOff>
      <xdr:row>37</xdr:row>
      <xdr:rowOff>152400</xdr:rowOff>
    </xdr:to>
    <xdr:graphicFrame macro="">
      <xdr:nvGraphicFramePr>
        <xdr:cNvPr id="6" name="Chart 2">
          <a:extLst>
            <a:ext uri="{FF2B5EF4-FFF2-40B4-BE49-F238E27FC236}">
              <a16:creationId xmlns:a16="http://schemas.microsoft.com/office/drawing/2014/main" id="{C91C20A8-2529-4795-9B90-7C453AC59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24</xdr:row>
      <xdr:rowOff>133350</xdr:rowOff>
    </xdr:from>
    <xdr:to>
      <xdr:col>10</xdr:col>
      <xdr:colOff>0</xdr:colOff>
      <xdr:row>37</xdr:row>
      <xdr:rowOff>146051</xdr:rowOff>
    </xdr:to>
    <xdr:graphicFrame macro="">
      <xdr:nvGraphicFramePr>
        <xdr:cNvPr id="7" name="Chart 3">
          <a:extLst>
            <a:ext uri="{FF2B5EF4-FFF2-40B4-BE49-F238E27FC236}">
              <a16:creationId xmlns:a16="http://schemas.microsoft.com/office/drawing/2014/main" id="{DB0E4666-D9F9-41B5-A065-2043651F94EF}"/>
            </a:ext>
            <a:ext uri="{147F2762-F138-4A5C-976F-8EAC2B608ADB}">
              <a16:predDERef xmlns:a16="http://schemas.microsoft.com/office/drawing/2014/main" pred="{C91C20A8-2529-4795-9B90-7C453AC59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835024</xdr:colOff>
      <xdr:row>24</xdr:row>
      <xdr:rowOff>98425</xdr:rowOff>
    </xdr:from>
    <xdr:to>
      <xdr:col>18</xdr:col>
      <xdr:colOff>381000</xdr:colOff>
      <xdr:row>37</xdr:row>
      <xdr:rowOff>152400</xdr:rowOff>
    </xdr:to>
    <xdr:graphicFrame macro="">
      <xdr:nvGraphicFramePr>
        <xdr:cNvPr id="2" name="Chart 2">
          <a:extLst>
            <a:ext uri="{FF2B5EF4-FFF2-40B4-BE49-F238E27FC236}">
              <a16:creationId xmlns:a16="http://schemas.microsoft.com/office/drawing/2014/main" id="{BE680D26-600A-4394-9B85-92B8B8E0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24</xdr:row>
      <xdr:rowOff>133350</xdr:rowOff>
    </xdr:from>
    <xdr:to>
      <xdr:col>10</xdr:col>
      <xdr:colOff>0</xdr:colOff>
      <xdr:row>37</xdr:row>
      <xdr:rowOff>146051</xdr:rowOff>
    </xdr:to>
    <xdr:graphicFrame macro="">
      <xdr:nvGraphicFramePr>
        <xdr:cNvPr id="3" name="Chart 3">
          <a:extLst>
            <a:ext uri="{FF2B5EF4-FFF2-40B4-BE49-F238E27FC236}">
              <a16:creationId xmlns:a16="http://schemas.microsoft.com/office/drawing/2014/main" id="{0201D382-05EB-4F84-862D-BD83C13ED500}"/>
            </a:ext>
            <a:ext uri="{147F2762-F138-4A5C-976F-8EAC2B608ADB}">
              <a16:predDERef xmlns:a16="http://schemas.microsoft.com/office/drawing/2014/main" pred="{BE680D26-600A-4394-9B85-92B8B8E0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835024</xdr:colOff>
      <xdr:row>24</xdr:row>
      <xdr:rowOff>98425</xdr:rowOff>
    </xdr:from>
    <xdr:to>
      <xdr:col>15</xdr:col>
      <xdr:colOff>381000</xdr:colOff>
      <xdr:row>37</xdr:row>
      <xdr:rowOff>152400</xdr:rowOff>
    </xdr:to>
    <xdr:graphicFrame macro="">
      <xdr:nvGraphicFramePr>
        <xdr:cNvPr id="2" name="Chart 2">
          <a:extLst>
            <a:ext uri="{FF2B5EF4-FFF2-40B4-BE49-F238E27FC236}">
              <a16:creationId xmlns:a16="http://schemas.microsoft.com/office/drawing/2014/main" id="{8203D41F-8AF4-4313-B3CB-E03666754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79374</xdr:colOff>
      <xdr:row>24</xdr:row>
      <xdr:rowOff>133350</xdr:rowOff>
    </xdr:from>
    <xdr:to>
      <xdr:col>8</xdr:col>
      <xdr:colOff>0</xdr:colOff>
      <xdr:row>37</xdr:row>
      <xdr:rowOff>146051</xdr:rowOff>
    </xdr:to>
    <xdr:graphicFrame macro="">
      <xdr:nvGraphicFramePr>
        <xdr:cNvPr id="3" name="Chart 3">
          <a:extLst>
            <a:ext uri="{FF2B5EF4-FFF2-40B4-BE49-F238E27FC236}">
              <a16:creationId xmlns:a16="http://schemas.microsoft.com/office/drawing/2014/main" id="{B504FD50-A31A-45B7-8D10-428D530E19C5}"/>
            </a:ext>
            <a:ext uri="{147F2762-F138-4A5C-976F-8EAC2B608ADB}">
              <a16:predDERef xmlns:a16="http://schemas.microsoft.com/office/drawing/2014/main" pred="{8203D41F-8AF4-4313-B3CB-E03666754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77AAE-0A68-4412-88D6-ED9D8119548D}">
  <dimension ref="D2:F79"/>
  <sheetViews>
    <sheetView workbookViewId="0">
      <selection activeCell="D8" sqref="D8:D10"/>
    </sheetView>
  </sheetViews>
  <sheetFormatPr defaultRowHeight="15"/>
  <cols>
    <col min="4" max="4" width="36" customWidth="1"/>
    <col min="5" max="5" width="16.42578125" customWidth="1"/>
    <col min="6" max="6" width="39.140625" customWidth="1"/>
    <col min="7" max="7" width="12" customWidth="1"/>
  </cols>
  <sheetData>
    <row r="2" spans="4:6">
      <c r="D2" s="132" t="s">
        <v>0</v>
      </c>
      <c r="E2" s="133" t="s">
        <v>1</v>
      </c>
      <c r="F2" s="133" t="s">
        <v>2</v>
      </c>
    </row>
    <row r="3" spans="4:6">
      <c r="D3" s="134" t="s">
        <v>3</v>
      </c>
      <c r="E3" s="25"/>
    </row>
    <row r="4" spans="4:6">
      <c r="D4" s="134" t="s">
        <v>4</v>
      </c>
      <c r="E4" s="25"/>
    </row>
    <row r="5" spans="4:6">
      <c r="D5" s="134" t="s">
        <v>5</v>
      </c>
      <c r="E5" s="25"/>
    </row>
    <row r="6" spans="4:6">
      <c r="D6" s="49"/>
      <c r="E6" s="25"/>
    </row>
    <row r="7" spans="4:6">
      <c r="D7" s="134" t="s">
        <v>6</v>
      </c>
      <c r="E7" s="25"/>
    </row>
    <row r="8" spans="4:6" ht="24">
      <c r="D8" s="134" t="s">
        <v>7</v>
      </c>
      <c r="E8" s="25"/>
    </row>
    <row r="9" spans="4:6">
      <c r="D9" s="134" t="s">
        <v>8</v>
      </c>
      <c r="E9" s="25"/>
    </row>
    <row r="10" spans="4:6">
      <c r="D10" s="134" t="s">
        <v>9</v>
      </c>
      <c r="E10" s="25"/>
    </row>
    <row r="11" spans="4:6">
      <c r="D11" s="49"/>
      <c r="E11" s="25"/>
    </row>
    <row r="12" spans="4:6" ht="24">
      <c r="D12" s="135" t="s">
        <v>10</v>
      </c>
      <c r="E12" s="25"/>
    </row>
    <row r="13" spans="4:6">
      <c r="D13" s="134" t="s">
        <v>11</v>
      </c>
      <c r="E13" s="25"/>
    </row>
    <row r="14" spans="4:6">
      <c r="D14" s="134" t="s">
        <v>12</v>
      </c>
      <c r="E14" s="25" t="s">
        <v>13</v>
      </c>
    </row>
    <row r="15" spans="4:6">
      <c r="D15" s="49"/>
      <c r="E15" s="25"/>
    </row>
    <row r="16" spans="4:6">
      <c r="D16" s="135" t="s">
        <v>14</v>
      </c>
      <c r="E16" s="25"/>
    </row>
    <row r="17" spans="4:6">
      <c r="D17" s="134" t="s">
        <v>15</v>
      </c>
      <c r="E17" s="25"/>
    </row>
    <row r="18" spans="4:6">
      <c r="D18" s="134" t="s">
        <v>16</v>
      </c>
      <c r="E18" s="25"/>
    </row>
    <row r="19" spans="4:6">
      <c r="D19" s="134" t="s">
        <v>17</v>
      </c>
      <c r="E19" s="25"/>
    </row>
    <row r="20" spans="4:6">
      <c r="D20" s="134" t="s">
        <v>18</v>
      </c>
      <c r="E20" s="25"/>
    </row>
    <row r="21" spans="4:6">
      <c r="D21" s="134" t="s">
        <v>19</v>
      </c>
      <c r="E21" s="25"/>
    </row>
    <row r="22" spans="4:6">
      <c r="D22" s="49"/>
      <c r="E22" s="25"/>
    </row>
    <row r="23" spans="4:6" ht="24">
      <c r="D23" s="135" t="s">
        <v>20</v>
      </c>
      <c r="E23" s="25"/>
    </row>
    <row r="24" spans="4:6">
      <c r="D24" s="134" t="s">
        <v>21</v>
      </c>
      <c r="E24" s="25"/>
    </row>
    <row r="25" spans="4:6">
      <c r="D25" s="134" t="s">
        <v>22</v>
      </c>
      <c r="E25" s="25"/>
    </row>
    <row r="26" spans="4:6">
      <c r="D26" s="134" t="s">
        <v>23</v>
      </c>
      <c r="E26" s="25"/>
    </row>
    <row r="27" spans="4:6">
      <c r="D27" s="134" t="s">
        <v>24</v>
      </c>
      <c r="E27" s="25"/>
    </row>
    <row r="28" spans="4:6">
      <c r="D28" s="134" t="s">
        <v>25</v>
      </c>
      <c r="E28" s="25"/>
    </row>
    <row r="29" spans="4:6">
      <c r="D29" s="134" t="s">
        <v>26</v>
      </c>
      <c r="E29" s="25"/>
    </row>
    <row r="30" spans="4:6">
      <c r="D30" s="49"/>
      <c r="E30" s="25"/>
    </row>
    <row r="31" spans="4:6">
      <c r="D31" s="135" t="s">
        <v>27</v>
      </c>
      <c r="E31" s="25"/>
    </row>
    <row r="32" spans="4:6">
      <c r="D32" s="134" t="s">
        <v>28</v>
      </c>
      <c r="E32" s="25" t="s">
        <v>29</v>
      </c>
      <c r="F32" t="s">
        <v>30</v>
      </c>
    </row>
    <row r="33" spans="4:6">
      <c r="D33" s="134" t="s">
        <v>31</v>
      </c>
      <c r="E33" s="25" t="s">
        <v>13</v>
      </c>
    </row>
    <row r="34" spans="4:6">
      <c r="D34" s="134" t="s">
        <v>32</v>
      </c>
      <c r="E34" s="25" t="s">
        <v>29</v>
      </c>
      <c r="F34" t="s">
        <v>33</v>
      </c>
    </row>
    <row r="35" spans="4:6">
      <c r="D35" s="134" t="s">
        <v>34</v>
      </c>
      <c r="E35" s="25"/>
    </row>
    <row r="36" spans="4:6">
      <c r="D36" s="134" t="s">
        <v>35</v>
      </c>
      <c r="E36" s="25" t="s">
        <v>13</v>
      </c>
      <c r="F36" s="46"/>
    </row>
    <row r="37" spans="4:6">
      <c r="D37" s="134" t="s">
        <v>36</v>
      </c>
      <c r="E37" s="25" t="s">
        <v>13</v>
      </c>
      <c r="F37" s="46"/>
    </row>
    <row r="38" spans="4:6">
      <c r="D38" s="134" t="s">
        <v>37</v>
      </c>
      <c r="E38" s="25" t="s">
        <v>13</v>
      </c>
      <c r="F38" s="46"/>
    </row>
    <row r="39" spans="4:6">
      <c r="D39" s="134" t="s">
        <v>38</v>
      </c>
      <c r="E39" s="25" t="s">
        <v>13</v>
      </c>
    </row>
    <row r="40" spans="4:6">
      <c r="D40" s="134" t="s">
        <v>39</v>
      </c>
      <c r="E40" s="25" t="s">
        <v>29</v>
      </c>
      <c r="F40" t="s">
        <v>30</v>
      </c>
    </row>
    <row r="41" spans="4:6">
      <c r="D41" s="134" t="s">
        <v>40</v>
      </c>
      <c r="E41" s="25" t="s">
        <v>41</v>
      </c>
      <c r="F41" t="s">
        <v>30</v>
      </c>
    </row>
    <row r="42" spans="4:6" ht="30">
      <c r="D42" s="134" t="s">
        <v>42</v>
      </c>
      <c r="E42" s="25"/>
      <c r="F42" s="47" t="s">
        <v>43</v>
      </c>
    </row>
    <row r="43" spans="4:6">
      <c r="D43" s="49"/>
      <c r="E43" s="25"/>
    </row>
    <row r="44" spans="4:6">
      <c r="D44" s="135" t="s">
        <v>44</v>
      </c>
      <c r="E44" s="25"/>
    </row>
    <row r="45" spans="4:6">
      <c r="D45" s="134" t="s">
        <v>45</v>
      </c>
      <c r="E45" s="25"/>
    </row>
    <row r="46" spans="4:6">
      <c r="D46" s="134" t="s">
        <v>46</v>
      </c>
      <c r="E46" s="25"/>
    </row>
    <row r="47" spans="4:6">
      <c r="D47" s="134" t="s">
        <v>47</v>
      </c>
      <c r="E47" s="25"/>
    </row>
    <row r="48" spans="4:6" ht="45">
      <c r="D48" s="134" t="s">
        <v>48</v>
      </c>
      <c r="E48" s="25" t="s">
        <v>29</v>
      </c>
      <c r="F48" s="47" t="s">
        <v>49</v>
      </c>
    </row>
    <row r="49" spans="4:5">
      <c r="D49" s="49"/>
      <c r="E49" s="25"/>
    </row>
    <row r="50" spans="4:5">
      <c r="D50" s="135" t="s">
        <v>50</v>
      </c>
      <c r="E50" s="25"/>
    </row>
    <row r="51" spans="4:5">
      <c r="D51" s="134" t="s">
        <v>51</v>
      </c>
      <c r="E51" s="25" t="s">
        <v>13</v>
      </c>
    </row>
    <row r="52" spans="4:5">
      <c r="D52" s="134" t="s">
        <v>52</v>
      </c>
      <c r="E52" s="25"/>
    </row>
    <row r="53" spans="4:5">
      <c r="D53" s="134" t="s">
        <v>53</v>
      </c>
      <c r="E53" s="25"/>
    </row>
    <row r="54" spans="4:5">
      <c r="D54" s="134" t="s">
        <v>54</v>
      </c>
      <c r="E54" s="25"/>
    </row>
    <row r="55" spans="4:5">
      <c r="D55" s="134" t="s">
        <v>55</v>
      </c>
      <c r="E55" s="25"/>
    </row>
    <row r="56" spans="4:5">
      <c r="D56" s="134" t="s">
        <v>56</v>
      </c>
      <c r="E56" s="25"/>
    </row>
    <row r="57" spans="4:5">
      <c r="D57" s="25"/>
      <c r="E57" s="25"/>
    </row>
    <row r="58" spans="4:5" ht="24">
      <c r="D58" s="135" t="s">
        <v>57</v>
      </c>
      <c r="E58" s="25"/>
    </row>
    <row r="59" spans="4:5">
      <c r="D59" s="134" t="s">
        <v>58</v>
      </c>
      <c r="E59" s="25"/>
    </row>
    <row r="60" spans="4:5">
      <c r="D60" s="134" t="s">
        <v>59</v>
      </c>
      <c r="E60" s="25"/>
    </row>
    <row r="61" spans="4:5">
      <c r="D61" s="134" t="s">
        <v>60</v>
      </c>
      <c r="E61" s="25"/>
    </row>
    <row r="62" spans="4:5">
      <c r="D62" s="134" t="s">
        <v>61</v>
      </c>
      <c r="E62" s="25"/>
    </row>
    <row r="63" spans="4:5">
      <c r="D63" s="134" t="s">
        <v>62</v>
      </c>
      <c r="E63" s="25"/>
    </row>
    <row r="64" spans="4:5">
      <c r="D64" s="134" t="s">
        <v>63</v>
      </c>
      <c r="E64" s="25"/>
    </row>
    <row r="65" spans="4:5">
      <c r="D65" s="134" t="s">
        <v>64</v>
      </c>
      <c r="E65" s="25"/>
    </row>
    <row r="66" spans="4:5">
      <c r="D66" s="134" t="s">
        <v>65</v>
      </c>
      <c r="E66" s="25"/>
    </row>
    <row r="67" spans="4:5">
      <c r="D67" s="134" t="s">
        <v>66</v>
      </c>
      <c r="E67" s="25"/>
    </row>
    <row r="68" spans="4:5">
      <c r="D68" s="134" t="s">
        <v>67</v>
      </c>
      <c r="E68" s="25"/>
    </row>
    <row r="69" spans="4:5">
      <c r="D69" s="134" t="s">
        <v>68</v>
      </c>
      <c r="E69" s="25"/>
    </row>
    <row r="70" spans="4:5">
      <c r="D70" s="49"/>
      <c r="E70" s="25"/>
    </row>
    <row r="71" spans="4:5" ht="24">
      <c r="D71" s="135" t="s">
        <v>69</v>
      </c>
      <c r="E71" s="25"/>
    </row>
    <row r="72" spans="4:5">
      <c r="D72" s="134" t="s">
        <v>70</v>
      </c>
      <c r="E72" s="25" t="s">
        <v>0</v>
      </c>
    </row>
    <row r="73" spans="4:5">
      <c r="D73" s="134" t="s">
        <v>71</v>
      </c>
      <c r="E73" s="25" t="s">
        <v>0</v>
      </c>
    </row>
    <row r="74" spans="4:5">
      <c r="D74" s="134" t="s">
        <v>72</v>
      </c>
      <c r="E74" s="25" t="s">
        <v>0</v>
      </c>
    </row>
    <row r="75" spans="4:5">
      <c r="D75" s="134" t="s">
        <v>73</v>
      </c>
      <c r="E75" s="25" t="s">
        <v>0</v>
      </c>
    </row>
    <row r="76" spans="4:5">
      <c r="D76" s="134" t="s">
        <v>74</v>
      </c>
      <c r="E76" s="25" t="s">
        <v>0</v>
      </c>
    </row>
    <row r="77" spans="4:5">
      <c r="D77" s="134" t="s">
        <v>75</v>
      </c>
      <c r="E77" s="25" t="s">
        <v>0</v>
      </c>
    </row>
    <row r="78" spans="4:5">
      <c r="D78" s="134" t="s">
        <v>76</v>
      </c>
      <c r="E78" s="25" t="s">
        <v>0</v>
      </c>
    </row>
    <row r="79" spans="4:5">
      <c r="D79" s="134" t="s">
        <v>77</v>
      </c>
      <c r="E79" s="25" t="s">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51C49-E83E-4340-8982-6755F4151076}">
  <dimension ref="C3:AH163"/>
  <sheetViews>
    <sheetView showGridLines="0" workbookViewId="0">
      <selection activeCell="E13" sqref="E13"/>
    </sheetView>
  </sheetViews>
  <sheetFormatPr defaultRowHeight="14.45"/>
  <cols>
    <col min="3" max="3" width="27.5703125" bestFit="1" customWidth="1"/>
    <col min="4" max="4" width="18.85546875" bestFit="1" customWidth="1"/>
    <col min="5" max="5" width="13.5703125" bestFit="1" customWidth="1"/>
    <col min="6" max="6" width="9.85546875" bestFit="1" customWidth="1"/>
    <col min="7" max="7" width="5.28515625" bestFit="1" customWidth="1"/>
    <col min="8" max="8" width="4.5703125" bestFit="1" customWidth="1"/>
    <col min="9" max="9" width="7.7109375" bestFit="1" customWidth="1"/>
    <col min="10" max="10" width="7.7109375" customWidth="1"/>
    <col min="11" max="11" width="13" bestFit="1" customWidth="1"/>
    <col min="12" max="12" width="7.28515625" bestFit="1" customWidth="1"/>
    <col min="13" max="13" width="6.5703125" bestFit="1" customWidth="1"/>
    <col min="14" max="15" width="9.7109375" bestFit="1" customWidth="1"/>
    <col min="16" max="17" width="9.140625" bestFit="1" customWidth="1"/>
    <col min="18" max="18" width="38.42578125" bestFit="1" customWidth="1"/>
    <col min="19" max="19" width="23.5703125" bestFit="1" customWidth="1"/>
    <col min="20" max="20" width="11.5703125" bestFit="1" customWidth="1"/>
    <col min="21" max="21" width="12.7109375" bestFit="1" customWidth="1"/>
    <col min="22" max="22" width="9.140625" bestFit="1" customWidth="1"/>
    <col min="23" max="23" width="24.28515625" bestFit="1" customWidth="1"/>
    <col min="24" max="24" width="13.5703125" style="12" bestFit="1" customWidth="1"/>
    <col min="25" max="25" width="12.85546875" customWidth="1"/>
    <col min="26" max="26" width="14.7109375" customWidth="1"/>
    <col min="27" max="27" width="9.140625" bestFit="1" customWidth="1"/>
    <col min="28" max="28" width="24.28515625" bestFit="1" customWidth="1"/>
    <col min="29" max="29" width="9.140625" bestFit="1" customWidth="1"/>
    <col min="30" max="30" width="3.140625" bestFit="1" customWidth="1"/>
    <col min="31" max="31" width="35.28515625" bestFit="1" customWidth="1"/>
    <col min="32" max="32" width="9.140625" style="41"/>
    <col min="33" max="33" width="83.7109375" bestFit="1" customWidth="1"/>
    <col min="34" max="34" width="21.5703125" style="68" bestFit="1" customWidth="1"/>
  </cols>
  <sheetData>
    <row r="3" spans="3:21" ht="15">
      <c r="R3" s="250" t="s">
        <v>202</v>
      </c>
      <c r="S3" s="251"/>
      <c r="T3" s="251"/>
      <c r="U3" s="251"/>
    </row>
    <row r="4" spans="3:21" ht="14.45" customHeight="1">
      <c r="R4" s="122" t="s">
        <v>203</v>
      </c>
      <c r="S4" s="116" t="s">
        <v>204</v>
      </c>
      <c r="T4" s="116" t="s">
        <v>205</v>
      </c>
      <c r="U4" s="116" t="s">
        <v>206</v>
      </c>
    </row>
    <row r="5" spans="3:21" ht="15">
      <c r="C5" s="122" t="s">
        <v>203</v>
      </c>
      <c r="D5" s="116" t="s">
        <v>215</v>
      </c>
      <c r="E5" s="116" t="s">
        <v>216</v>
      </c>
      <c r="F5" s="116" t="s">
        <v>217</v>
      </c>
      <c r="G5" s="116" t="s">
        <v>218</v>
      </c>
      <c r="H5" s="116" t="s">
        <v>219</v>
      </c>
      <c r="I5" s="116" t="s">
        <v>41</v>
      </c>
      <c r="J5" s="116" t="s">
        <v>220</v>
      </c>
      <c r="K5" s="116" t="s">
        <v>206</v>
      </c>
      <c r="L5" s="116" t="s">
        <v>221</v>
      </c>
      <c r="M5" s="116" t="s">
        <v>222</v>
      </c>
      <c r="N5" s="116" t="s">
        <v>223</v>
      </c>
      <c r="O5" s="116" t="s">
        <v>224</v>
      </c>
      <c r="R5" s="118" t="s">
        <v>207</v>
      </c>
      <c r="S5" s="22">
        <v>150</v>
      </c>
      <c r="T5" s="22">
        <v>28</v>
      </c>
      <c r="U5" s="21">
        <f>T5/S5</f>
        <v>0.18666666666666668</v>
      </c>
    </row>
    <row r="6" spans="3:21" ht="15">
      <c r="C6" s="260" t="s">
        <v>264</v>
      </c>
      <c r="D6" s="260"/>
      <c r="E6" s="260"/>
      <c r="F6" s="260"/>
      <c r="G6" s="260"/>
      <c r="H6" s="260"/>
      <c r="I6" s="260"/>
      <c r="J6" s="260"/>
      <c r="K6" s="260"/>
      <c r="L6" s="260"/>
      <c r="M6" s="260"/>
      <c r="N6" s="260"/>
      <c r="O6" s="260"/>
      <c r="R6" s="118" t="s">
        <v>208</v>
      </c>
      <c r="S6" s="22">
        <v>188</v>
      </c>
      <c r="T6" s="22">
        <v>61</v>
      </c>
      <c r="U6" s="21">
        <f>T6/S6</f>
        <v>0.32446808510638298</v>
      </c>
    </row>
    <row r="7" spans="3:21" ht="15">
      <c r="C7" s="118" t="s">
        <v>207</v>
      </c>
      <c r="D7" s="22">
        <v>198</v>
      </c>
      <c r="E7" s="22">
        <v>0</v>
      </c>
      <c r="F7" s="22">
        <v>198</v>
      </c>
      <c r="G7" s="22">
        <v>47</v>
      </c>
      <c r="H7" s="22">
        <v>13</v>
      </c>
      <c r="I7" s="22">
        <v>28</v>
      </c>
      <c r="J7" s="22">
        <f>F7-(G7+H7+I7)</f>
        <v>110</v>
      </c>
      <c r="K7" s="21">
        <f>(G7+H7)/D7</f>
        <v>0.30303030303030304</v>
      </c>
      <c r="L7" s="21">
        <f>G7/D7</f>
        <v>0.23737373737373738</v>
      </c>
      <c r="M7" s="21">
        <f>H7/D7</f>
        <v>6.5656565656565663E-2</v>
      </c>
      <c r="N7" s="21">
        <f>I7/D7</f>
        <v>0.14141414141414141</v>
      </c>
      <c r="O7" s="21">
        <f>J7/D7</f>
        <v>0.55555555555555558</v>
      </c>
      <c r="R7" s="118" t="s">
        <v>209</v>
      </c>
      <c r="S7" s="22">
        <v>188</v>
      </c>
      <c r="T7" s="22">
        <v>53</v>
      </c>
      <c r="U7" s="21">
        <f>T7/S7</f>
        <v>0.28191489361702127</v>
      </c>
    </row>
    <row r="8" spans="3:21" ht="15">
      <c r="C8" s="118" t="s">
        <v>208</v>
      </c>
      <c r="D8" s="22">
        <v>476</v>
      </c>
      <c r="E8" s="22">
        <f>D8-F8</f>
        <v>0</v>
      </c>
      <c r="F8" s="22">
        <v>476</v>
      </c>
      <c r="G8" s="22">
        <v>0</v>
      </c>
      <c r="H8" s="22">
        <v>0</v>
      </c>
      <c r="I8" s="22">
        <v>0</v>
      </c>
      <c r="J8" s="22">
        <f t="shared" ref="J8:J9" si="0">F8-(G8+H8+I8)</f>
        <v>476</v>
      </c>
      <c r="K8" s="21">
        <f>(G8+H8)/D8</f>
        <v>0</v>
      </c>
      <c r="L8" s="21">
        <f>G8/D8</f>
        <v>0</v>
      </c>
      <c r="M8" s="21">
        <f>H8/D8</f>
        <v>0</v>
      </c>
      <c r="N8" s="21">
        <f>I8/D8</f>
        <v>0</v>
      </c>
      <c r="O8" s="21">
        <f>J8/D8</f>
        <v>1</v>
      </c>
      <c r="R8" s="20" t="s">
        <v>210</v>
      </c>
      <c r="S8" s="19">
        <f>SUM(S5:S7)</f>
        <v>526</v>
      </c>
      <c r="T8" s="19">
        <f>SUM(T5:T7)</f>
        <v>142</v>
      </c>
      <c r="U8" s="18">
        <f>T8/S8</f>
        <v>0.26996197718631176</v>
      </c>
    </row>
    <row r="9" spans="3:21" ht="15">
      <c r="C9" s="118" t="s">
        <v>209</v>
      </c>
      <c r="D9" s="22">
        <v>476</v>
      </c>
      <c r="E9" s="22">
        <f>D9-F9</f>
        <v>0</v>
      </c>
      <c r="F9" s="22">
        <v>476</v>
      </c>
      <c r="G9" s="22">
        <v>0</v>
      </c>
      <c r="H9" s="22">
        <v>0</v>
      </c>
      <c r="I9" s="22">
        <v>0</v>
      </c>
      <c r="J9" s="22">
        <f t="shared" si="0"/>
        <v>476</v>
      </c>
      <c r="K9" s="21">
        <f>(G9+H9)/D9</f>
        <v>0</v>
      </c>
      <c r="L9" s="21">
        <f>G9/D9</f>
        <v>0</v>
      </c>
      <c r="M9" s="21">
        <f>H9/D9</f>
        <v>0</v>
      </c>
      <c r="N9" s="21">
        <f>I9/D9</f>
        <v>0</v>
      </c>
      <c r="O9" s="21">
        <f>J9/D9</f>
        <v>1</v>
      </c>
      <c r="P9">
        <f>E10/D10</f>
        <v>0</v>
      </c>
      <c r="R9" s="144" t="s">
        <v>211</v>
      </c>
      <c r="S9" s="145"/>
      <c r="T9" s="145"/>
      <c r="U9" s="145"/>
    </row>
    <row r="10" spans="3:21" ht="15">
      <c r="C10" s="20" t="s">
        <v>210</v>
      </c>
      <c r="D10" s="19">
        <f>SUM(D7:D9)</f>
        <v>1150</v>
      </c>
      <c r="E10" s="19">
        <f>SUM(E7:E9)</f>
        <v>0</v>
      </c>
      <c r="F10" s="19">
        <f>SUM(F7:F9)</f>
        <v>1150</v>
      </c>
      <c r="G10" s="19">
        <f>SUM(G7:G9)</f>
        <v>47</v>
      </c>
      <c r="H10" s="19">
        <f>SUM(H7:H9)</f>
        <v>13</v>
      </c>
      <c r="I10" s="19">
        <f>SUM(I7:I9)</f>
        <v>28</v>
      </c>
      <c r="J10" s="19">
        <f>SUM(J7:J9)</f>
        <v>1062</v>
      </c>
      <c r="K10" s="18">
        <f>(G10+H10)/F10</f>
        <v>5.2173913043478258E-2</v>
      </c>
      <c r="L10" s="18">
        <f>G10/F10</f>
        <v>4.0869565217391303E-2</v>
      </c>
      <c r="M10" s="18">
        <f>H10/F10</f>
        <v>1.1304347826086957E-2</v>
      </c>
      <c r="N10" s="18">
        <f>I10/F10</f>
        <v>2.4347826086956521E-2</v>
      </c>
      <c r="O10" s="18">
        <f>J10/F10</f>
        <v>0.92347826086956519</v>
      </c>
      <c r="R10" s="122" t="s">
        <v>203</v>
      </c>
      <c r="S10" s="116" t="s">
        <v>204</v>
      </c>
      <c r="T10" s="116" t="s">
        <v>205</v>
      </c>
      <c r="U10" s="116" t="s">
        <v>212</v>
      </c>
    </row>
    <row r="11" spans="3:21" ht="15">
      <c r="C11" s="112" t="s">
        <v>227</v>
      </c>
      <c r="D11" s="112"/>
      <c r="E11" s="112"/>
      <c r="F11" s="112"/>
      <c r="G11" s="112"/>
      <c r="H11" s="112"/>
      <c r="I11" s="112"/>
      <c r="J11" s="112"/>
      <c r="K11" s="112"/>
      <c r="L11" s="112"/>
      <c r="M11" s="112"/>
      <c r="N11" s="112"/>
      <c r="O11" s="112"/>
      <c r="R11" s="118" t="s">
        <v>213</v>
      </c>
      <c r="S11" s="22">
        <v>70</v>
      </c>
      <c r="T11" s="22">
        <v>5</v>
      </c>
      <c r="U11" s="21">
        <f>T11/S11</f>
        <v>7.1428571428571425E-2</v>
      </c>
    </row>
    <row r="12" spans="3:21" ht="15">
      <c r="C12" s="118" t="s">
        <v>228</v>
      </c>
      <c r="D12" s="22">
        <v>374</v>
      </c>
      <c r="E12" s="22">
        <v>0</v>
      </c>
      <c r="F12" s="22">
        <v>374</v>
      </c>
      <c r="G12" s="22">
        <v>38</v>
      </c>
      <c r="H12" s="22">
        <v>10</v>
      </c>
      <c r="I12" s="22">
        <v>58</v>
      </c>
      <c r="J12" s="22">
        <f t="shared" ref="J12:J14" si="1">F12-(G12+H12+I12)</f>
        <v>268</v>
      </c>
      <c r="K12" s="21">
        <f>(G12+H12)/D12</f>
        <v>0.12834224598930483</v>
      </c>
      <c r="L12" s="21">
        <f>G12/D12</f>
        <v>0.10160427807486631</v>
      </c>
      <c r="M12" s="21">
        <f>H12/D12</f>
        <v>2.6737967914438502E-2</v>
      </c>
      <c r="N12" s="21">
        <f>I12/D12</f>
        <v>0.15508021390374332</v>
      </c>
      <c r="O12" s="21">
        <f>J12/D12</f>
        <v>0.71657754010695185</v>
      </c>
      <c r="R12" s="118" t="s">
        <v>214</v>
      </c>
      <c r="S12" s="22">
        <v>70</v>
      </c>
      <c r="T12" s="22">
        <v>10</v>
      </c>
      <c r="U12" s="21">
        <f>T12/S12</f>
        <v>0.14285714285714285</v>
      </c>
    </row>
    <row r="13" spans="3:21" ht="15">
      <c r="C13" s="118" t="s">
        <v>213</v>
      </c>
      <c r="D13" s="22">
        <v>177</v>
      </c>
      <c r="E13" s="22">
        <f t="shared" ref="E13:E14" si="2">D13-F13</f>
        <v>0</v>
      </c>
      <c r="F13" s="22">
        <v>177</v>
      </c>
      <c r="G13" s="22">
        <v>0</v>
      </c>
      <c r="H13" s="22">
        <v>0</v>
      </c>
      <c r="I13" s="22">
        <v>0</v>
      </c>
      <c r="J13" s="22">
        <f t="shared" si="1"/>
        <v>177</v>
      </c>
      <c r="K13" s="21">
        <f>(G13+H13)/D13</f>
        <v>0</v>
      </c>
      <c r="L13" s="21">
        <f>G13/D13</f>
        <v>0</v>
      </c>
      <c r="M13" s="21">
        <f>H13/D13</f>
        <v>0</v>
      </c>
      <c r="N13" s="21">
        <f>I13/D13</f>
        <v>0</v>
      </c>
      <c r="O13" s="21">
        <f>J13/D13</f>
        <v>1</v>
      </c>
      <c r="R13" s="20" t="s">
        <v>210</v>
      </c>
      <c r="S13" s="19">
        <f>SUM(S11:S12)</f>
        <v>140</v>
      </c>
      <c r="T13" s="19">
        <f>SUM(T11:T12)</f>
        <v>15</v>
      </c>
      <c r="U13" s="18">
        <f>T13/S13</f>
        <v>0.10714285714285714</v>
      </c>
    </row>
    <row r="14" spans="3:21" ht="15">
      <c r="C14" s="118" t="s">
        <v>214</v>
      </c>
      <c r="D14" s="22">
        <v>177</v>
      </c>
      <c r="E14" s="22">
        <f t="shared" si="2"/>
        <v>0</v>
      </c>
      <c r="F14" s="22">
        <v>177</v>
      </c>
      <c r="G14" s="22">
        <v>0</v>
      </c>
      <c r="H14" s="22">
        <v>0</v>
      </c>
      <c r="I14" s="22">
        <v>0</v>
      </c>
      <c r="J14" s="22">
        <f t="shared" si="1"/>
        <v>177</v>
      </c>
      <c r="K14" s="21">
        <f>(G14+H14)/D14</f>
        <v>0</v>
      </c>
      <c r="L14" s="21">
        <f>G14/D14</f>
        <v>0</v>
      </c>
      <c r="M14" s="21">
        <f>H14/D14</f>
        <v>0</v>
      </c>
      <c r="N14" s="21">
        <f>I14/D14</f>
        <v>0</v>
      </c>
      <c r="O14" s="21">
        <f>J14/D14</f>
        <v>1</v>
      </c>
      <c r="P14">
        <f>E15/D15</f>
        <v>0</v>
      </c>
    </row>
    <row r="15" spans="3:21" ht="15">
      <c r="C15" s="20" t="s">
        <v>210</v>
      </c>
      <c r="D15" s="19">
        <f>SUM(D12:D14)</f>
        <v>728</v>
      </c>
      <c r="E15" s="19">
        <f>SUM(E12:E14)</f>
        <v>0</v>
      </c>
      <c r="F15" s="19">
        <f>SUM(F12:F14)</f>
        <v>728</v>
      </c>
      <c r="G15" s="19">
        <f>SUM(G12:G14)</f>
        <v>38</v>
      </c>
      <c r="H15" s="19">
        <f>SUM(H12:H14)</f>
        <v>10</v>
      </c>
      <c r="I15" s="19">
        <f>SUM(I12:I14)</f>
        <v>58</v>
      </c>
      <c r="J15" s="19">
        <f>SUM(J12:J14)</f>
        <v>622</v>
      </c>
      <c r="K15" s="18">
        <f>(G15+H15)/F15</f>
        <v>6.5934065934065936E-2</v>
      </c>
      <c r="L15" s="18">
        <f>G15/D15</f>
        <v>5.21978021978022E-2</v>
      </c>
      <c r="M15" s="18">
        <f>H15/D15</f>
        <v>1.3736263736263736E-2</v>
      </c>
      <c r="N15" s="18">
        <f>I15/D15</f>
        <v>7.9670329670329665E-2</v>
      </c>
      <c r="O15" s="18">
        <f>J15/D15</f>
        <v>0.85439560439560436</v>
      </c>
      <c r="R15" s="146"/>
      <c r="S15" s="147"/>
      <c r="T15" s="147"/>
      <c r="U15" s="148"/>
    </row>
    <row r="16" spans="3:21" ht="15">
      <c r="C16" s="112" t="s">
        <v>230</v>
      </c>
      <c r="D16" s="112"/>
      <c r="E16" s="112"/>
      <c r="F16" s="112"/>
      <c r="G16" s="112"/>
      <c r="H16" s="112"/>
      <c r="I16" s="112"/>
      <c r="J16" s="112"/>
      <c r="K16" s="112"/>
      <c r="L16" s="112"/>
      <c r="M16" s="112"/>
      <c r="N16" s="112"/>
      <c r="O16" s="112"/>
      <c r="R16" s="146"/>
      <c r="S16" s="147"/>
      <c r="T16" s="147"/>
      <c r="U16" s="148"/>
    </row>
    <row r="17" spans="3:31" ht="15">
      <c r="C17" s="118" t="s">
        <v>231</v>
      </c>
      <c r="D17" s="154">
        <v>96</v>
      </c>
      <c r="E17" s="154">
        <f t="shared" ref="E17:E19" si="3">D17-F17</f>
        <v>96</v>
      </c>
      <c r="F17" s="154">
        <v>0</v>
      </c>
      <c r="G17" s="154">
        <v>0</v>
      </c>
      <c r="H17" s="154">
        <v>0</v>
      </c>
      <c r="I17" s="154">
        <v>0</v>
      </c>
      <c r="J17" s="22">
        <f t="shared" ref="J17:J19" si="4">F17-(G17+H17+I17)</f>
        <v>0</v>
      </c>
      <c r="K17" s="153">
        <f t="shared" ref="K17:O17" si="5">(G17+H17)/D17</f>
        <v>0</v>
      </c>
      <c r="L17" s="153">
        <f t="shared" si="5"/>
        <v>0</v>
      </c>
      <c r="M17" s="21">
        <f>H17/D17</f>
        <v>0</v>
      </c>
      <c r="N17" s="21">
        <f>I17/D17</f>
        <v>0</v>
      </c>
      <c r="O17" s="21">
        <f>J17/D17</f>
        <v>0</v>
      </c>
      <c r="R17" s="146"/>
      <c r="S17" s="147"/>
      <c r="T17" s="147"/>
      <c r="U17" s="148"/>
    </row>
    <row r="18" spans="3:31" ht="15">
      <c r="C18" s="118" t="s">
        <v>233</v>
      </c>
      <c r="D18" s="155">
        <v>102</v>
      </c>
      <c r="E18" s="154">
        <f t="shared" si="3"/>
        <v>18</v>
      </c>
      <c r="F18" s="155">
        <v>84</v>
      </c>
      <c r="G18" s="155">
        <v>18</v>
      </c>
      <c r="H18" s="155">
        <v>22</v>
      </c>
      <c r="I18" s="155">
        <v>7</v>
      </c>
      <c r="J18" s="22">
        <f>F18-(G18+H18+I18)</f>
        <v>37</v>
      </c>
      <c r="K18" s="153">
        <f>(G18+H18)/D18</f>
        <v>0.39215686274509803</v>
      </c>
      <c r="L18" s="153">
        <f>G18/D18</f>
        <v>0.17647058823529413</v>
      </c>
      <c r="M18" s="153">
        <f>H18/D18</f>
        <v>0.21568627450980393</v>
      </c>
      <c r="N18" s="153">
        <f>I18/D18</f>
        <v>6.8627450980392163E-2</v>
      </c>
      <c r="O18" s="153">
        <f>J18/D18</f>
        <v>0.36274509803921567</v>
      </c>
    </row>
    <row r="19" spans="3:31" ht="15">
      <c r="C19" s="118" t="s">
        <v>235</v>
      </c>
      <c r="D19" s="155">
        <v>102</v>
      </c>
      <c r="E19" s="154">
        <f t="shared" si="3"/>
        <v>13</v>
      </c>
      <c r="F19" s="155">
        <v>89</v>
      </c>
      <c r="G19" s="155">
        <v>18</v>
      </c>
      <c r="H19" s="155">
        <v>22</v>
      </c>
      <c r="I19" s="155">
        <v>7</v>
      </c>
      <c r="J19" s="22">
        <f t="shared" si="4"/>
        <v>42</v>
      </c>
      <c r="K19" s="153">
        <f>(G19+H19)/D19</f>
        <v>0.39215686274509803</v>
      </c>
      <c r="L19" s="153">
        <f>G19/D19</f>
        <v>0.17647058823529413</v>
      </c>
      <c r="M19" s="153">
        <f>H19/D19</f>
        <v>0.21568627450980393</v>
      </c>
      <c r="N19" s="153">
        <f>I19/D19</f>
        <v>6.8627450980392163E-2</v>
      </c>
      <c r="O19" s="153">
        <f>J19/D19</f>
        <v>0.41176470588235292</v>
      </c>
    </row>
    <row r="20" spans="3:31" ht="15">
      <c r="C20" s="20" t="s">
        <v>210</v>
      </c>
      <c r="D20" s="19">
        <f>SUM(D17:D19)</f>
        <v>300</v>
      </c>
      <c r="E20" s="19">
        <f>SUM(E17:E19)</f>
        <v>127</v>
      </c>
      <c r="F20" s="19">
        <f>SUM(F17:F19)</f>
        <v>173</v>
      </c>
      <c r="G20" s="19">
        <f>SUM(G17:G19)</f>
        <v>36</v>
      </c>
      <c r="H20" s="19">
        <f>SUM(H17:H19)</f>
        <v>44</v>
      </c>
      <c r="I20" s="19">
        <f>SUM(I17:I19)</f>
        <v>14</v>
      </c>
      <c r="J20" s="19">
        <f>SUM(J17:J19)</f>
        <v>79</v>
      </c>
      <c r="K20" s="18">
        <f>(G20+H20)/F20</f>
        <v>0.46242774566473988</v>
      </c>
      <c r="L20" s="18">
        <f>G20/D20</f>
        <v>0.12</v>
      </c>
      <c r="M20" s="18">
        <f>H20/D20</f>
        <v>0.14666666666666667</v>
      </c>
      <c r="N20" s="18">
        <f>I20/D20</f>
        <v>4.6666666666666669E-2</v>
      </c>
      <c r="O20" s="18">
        <f>J20/D20</f>
        <v>0.26333333333333331</v>
      </c>
      <c r="W20" s="250" t="s">
        <v>254</v>
      </c>
      <c r="X20" s="251"/>
      <c r="Y20" s="251"/>
      <c r="Z20" s="251"/>
      <c r="AB20" s="250" t="s">
        <v>255</v>
      </c>
      <c r="AC20" s="251"/>
      <c r="AD20" s="251"/>
      <c r="AE20" s="251"/>
    </row>
    <row r="21" spans="3:31" ht="15">
      <c r="W21" s="126"/>
      <c r="X21" s="126" t="s">
        <v>216</v>
      </c>
      <c r="Y21" s="117"/>
      <c r="Z21" s="117"/>
      <c r="AB21" s="122"/>
      <c r="AC21" s="126" t="s">
        <v>216</v>
      </c>
      <c r="AD21" s="117"/>
      <c r="AE21" s="116"/>
    </row>
    <row r="22" spans="3:31" ht="15.75" customHeight="1">
      <c r="W22" s="127" t="s">
        <v>207</v>
      </c>
      <c r="X22" s="120">
        <v>68572</v>
      </c>
      <c r="Y22" s="128">
        <v>2</v>
      </c>
      <c r="Z22" s="21"/>
      <c r="AB22" s="129" t="s">
        <v>207</v>
      </c>
      <c r="AC22" s="120">
        <v>55354</v>
      </c>
      <c r="AD22">
        <v>6</v>
      </c>
      <c r="AE22" s="22" t="s">
        <v>256</v>
      </c>
    </row>
    <row r="23" spans="3:31" ht="15">
      <c r="W23" s="25"/>
      <c r="X23" s="27">
        <v>68577</v>
      </c>
      <c r="Y23" s="50">
        <v>4</v>
      </c>
      <c r="Z23" s="25"/>
      <c r="AC23" s="27">
        <v>55355</v>
      </c>
      <c r="AD23" s="25">
        <v>6</v>
      </c>
      <c r="AE23" t="s">
        <v>256</v>
      </c>
    </row>
    <row r="24" spans="3:31" ht="15">
      <c r="W24" s="25"/>
      <c r="X24" s="27" t="s">
        <v>257</v>
      </c>
      <c r="Y24" s="50">
        <v>6</v>
      </c>
      <c r="Z24" s="25"/>
      <c r="AC24" s="27">
        <v>55356</v>
      </c>
      <c r="AD24" s="25">
        <v>3</v>
      </c>
      <c r="AE24" t="s">
        <v>258</v>
      </c>
    </row>
    <row r="25" spans="3:31" ht="15">
      <c r="W25" s="25"/>
      <c r="X25" s="27">
        <v>68587</v>
      </c>
      <c r="Y25" s="50">
        <v>1</v>
      </c>
      <c r="Z25" s="25"/>
      <c r="AC25" s="27">
        <v>55357</v>
      </c>
      <c r="AD25" s="25">
        <v>2</v>
      </c>
      <c r="AE25" t="s">
        <v>260</v>
      </c>
    </row>
    <row r="26" spans="3:31" ht="15">
      <c r="W26" s="25"/>
      <c r="X26" s="27">
        <v>68592</v>
      </c>
      <c r="Y26" s="50">
        <v>5</v>
      </c>
      <c r="Z26" s="25"/>
      <c r="AC26" s="27">
        <v>55358</v>
      </c>
      <c r="AD26" s="25">
        <v>6</v>
      </c>
      <c r="AE26" t="s">
        <v>261</v>
      </c>
    </row>
    <row r="27" spans="3:31" ht="15">
      <c r="W27" s="25"/>
      <c r="X27" s="27">
        <v>68602</v>
      </c>
      <c r="Y27" s="50">
        <v>7</v>
      </c>
      <c r="Z27" s="25"/>
      <c r="AC27" s="27"/>
      <c r="AD27" s="25"/>
    </row>
    <row r="28" spans="3:31" ht="15">
      <c r="W28" s="25"/>
      <c r="X28" s="27">
        <v>68607</v>
      </c>
      <c r="Y28" s="50">
        <v>3</v>
      </c>
      <c r="Z28" s="25"/>
      <c r="AC28" s="27">
        <v>55349</v>
      </c>
      <c r="AD28" s="25">
        <v>11</v>
      </c>
      <c r="AE28" t="s">
        <v>262</v>
      </c>
    </row>
    <row r="29" spans="3:31" ht="15">
      <c r="W29" s="25"/>
      <c r="X29" s="34">
        <v>71021</v>
      </c>
      <c r="Y29" s="51">
        <v>8</v>
      </c>
      <c r="Z29" s="44"/>
      <c r="AC29" s="12">
        <v>55350</v>
      </c>
      <c r="AD29">
        <v>9</v>
      </c>
      <c r="AE29" t="s">
        <v>262</v>
      </c>
    </row>
    <row r="30" spans="3:31" ht="15">
      <c r="W30" s="25"/>
      <c r="X30" s="34">
        <v>68617</v>
      </c>
      <c r="Y30" s="52">
        <v>5</v>
      </c>
      <c r="Z30" s="25"/>
      <c r="AC30" s="12">
        <v>55353</v>
      </c>
      <c r="AD30">
        <v>6</v>
      </c>
      <c r="AE30" t="s">
        <v>256</v>
      </c>
    </row>
    <row r="31" spans="3:31" ht="15">
      <c r="W31" s="25"/>
      <c r="X31" s="35">
        <v>68612</v>
      </c>
      <c r="Y31" s="65">
        <v>2</v>
      </c>
      <c r="Z31" s="25"/>
      <c r="AA31" t="s">
        <v>263</v>
      </c>
    </row>
    <row r="32" spans="3:31" ht="15">
      <c r="W32" s="127" t="s">
        <v>208</v>
      </c>
      <c r="X32" s="34">
        <v>68581</v>
      </c>
      <c r="Y32" s="52">
        <v>6</v>
      </c>
      <c r="Z32" s="25"/>
      <c r="AC32">
        <v>55359</v>
      </c>
      <c r="AD32">
        <v>8</v>
      </c>
      <c r="AE32" t="s">
        <v>256</v>
      </c>
    </row>
    <row r="33" spans="23:31" ht="15">
      <c r="W33" s="25"/>
      <c r="X33" s="34">
        <v>68601</v>
      </c>
      <c r="Y33" s="65">
        <v>7</v>
      </c>
      <c r="Z33" s="25"/>
      <c r="AC33">
        <v>55360</v>
      </c>
      <c r="AD33" s="25">
        <v>5</v>
      </c>
      <c r="AE33" t="s">
        <v>262</v>
      </c>
    </row>
    <row r="34" spans="23:31" ht="15">
      <c r="W34" s="25"/>
      <c r="X34" s="34">
        <v>68599</v>
      </c>
      <c r="Y34" s="65">
        <v>7</v>
      </c>
      <c r="Z34" s="25"/>
      <c r="AB34" s="118" t="s">
        <v>208</v>
      </c>
      <c r="AC34">
        <v>55587</v>
      </c>
      <c r="AD34">
        <v>2</v>
      </c>
    </row>
    <row r="35" spans="23:31" ht="15">
      <c r="W35" s="127" t="s">
        <v>209</v>
      </c>
      <c r="X35" s="34">
        <v>68570</v>
      </c>
      <c r="Y35" s="52">
        <v>2</v>
      </c>
      <c r="Z35" s="25"/>
      <c r="AB35" s="118" t="s">
        <v>209</v>
      </c>
    </row>
    <row r="36" spans="23:31" ht="15">
      <c r="W36" s="25"/>
      <c r="X36" s="34">
        <v>68575</v>
      </c>
      <c r="Y36" s="52">
        <v>4</v>
      </c>
      <c r="Z36" s="25"/>
    </row>
    <row r="37" spans="23:31" ht="15">
      <c r="W37" s="25"/>
      <c r="X37" s="34">
        <v>68580</v>
      </c>
      <c r="Y37" s="52">
        <v>6</v>
      </c>
      <c r="Z37" s="25"/>
    </row>
    <row r="38" spans="23:31" ht="15">
      <c r="W38" s="25"/>
      <c r="X38" s="34">
        <v>68590</v>
      </c>
      <c r="Y38" s="52">
        <v>5</v>
      </c>
      <c r="Z38" s="25"/>
    </row>
    <row r="39" spans="23:31" ht="15">
      <c r="W39" s="25"/>
      <c r="X39" s="34">
        <v>68595</v>
      </c>
      <c r="Y39" s="52">
        <v>5</v>
      </c>
      <c r="Z39" s="25"/>
    </row>
    <row r="40" spans="23:31" ht="15">
      <c r="W40" s="25"/>
      <c r="X40" s="34">
        <v>68600</v>
      </c>
      <c r="Y40" s="52">
        <v>7</v>
      </c>
      <c r="Z40" s="25"/>
    </row>
    <row r="41" spans="23:31" ht="15">
      <c r="W41" s="25"/>
      <c r="X41" s="34">
        <v>68605</v>
      </c>
      <c r="Y41" s="52">
        <v>3</v>
      </c>
      <c r="Z41" s="25"/>
    </row>
    <row r="42" spans="23:31" ht="15">
      <c r="W42" s="25"/>
      <c r="X42" s="34">
        <v>68613</v>
      </c>
      <c r="Y42" s="52">
        <v>5</v>
      </c>
      <c r="Z42" s="25"/>
    </row>
    <row r="43" spans="23:31" ht="15">
      <c r="W43" s="25"/>
      <c r="X43" s="34">
        <v>68568</v>
      </c>
      <c r="Y43" s="52">
        <v>2</v>
      </c>
      <c r="Z43" s="25"/>
    </row>
    <row r="44" spans="23:31" ht="15">
      <c r="W44" s="25"/>
      <c r="X44" s="34">
        <v>68583</v>
      </c>
      <c r="Y44" s="52">
        <v>1</v>
      </c>
      <c r="Z44" s="25"/>
    </row>
    <row r="45" spans="23:31" ht="15">
      <c r="W45" s="25"/>
      <c r="X45" s="34">
        <v>68588</v>
      </c>
      <c r="Y45" s="52">
        <v>5</v>
      </c>
      <c r="Z45" s="25"/>
    </row>
    <row r="46" spans="23:31" ht="15">
      <c r="W46" s="44"/>
      <c r="X46" s="34">
        <v>68593</v>
      </c>
      <c r="Y46" s="52">
        <v>5</v>
      </c>
      <c r="Z46" s="25"/>
    </row>
    <row r="47" spans="23:31" ht="15">
      <c r="W47" s="25"/>
      <c r="X47" s="60">
        <v>68598</v>
      </c>
      <c r="Y47" s="65">
        <v>7</v>
      </c>
      <c r="Z47" s="25"/>
    </row>
    <row r="48" spans="23:31" ht="15">
      <c r="W48" s="25"/>
      <c r="X48" s="61">
        <v>68603</v>
      </c>
      <c r="Y48" s="57">
        <v>3</v>
      </c>
      <c r="Z48" s="43"/>
    </row>
    <row r="49" spans="23:27" ht="15">
      <c r="W49" s="25"/>
      <c r="X49" s="62">
        <v>68615</v>
      </c>
      <c r="Y49" s="25">
        <v>6</v>
      </c>
      <c r="Z49" s="25"/>
    </row>
    <row r="50" spans="23:27" ht="15">
      <c r="W50" s="25"/>
      <c r="X50" s="62">
        <v>68578</v>
      </c>
      <c r="Y50" s="25">
        <v>1</v>
      </c>
      <c r="Z50" s="25"/>
    </row>
    <row r="51" spans="23:27" ht="15">
      <c r="W51" s="25"/>
      <c r="X51" s="63">
        <v>68585</v>
      </c>
      <c r="Y51" s="25">
        <v>1</v>
      </c>
      <c r="Z51" s="25"/>
    </row>
    <row r="52" spans="23:27" ht="15">
      <c r="W52" s="130" t="s">
        <v>228</v>
      </c>
      <c r="X52" s="55">
        <v>68622</v>
      </c>
      <c r="Y52" s="58">
        <v>3</v>
      </c>
      <c r="Z52" s="25"/>
    </row>
    <row r="53" spans="23:27" ht="15">
      <c r="W53" s="25"/>
      <c r="X53" s="34">
        <v>68623</v>
      </c>
      <c r="Y53" s="51">
        <v>4</v>
      </c>
      <c r="Z53" s="25"/>
    </row>
    <row r="54" spans="23:27" ht="15">
      <c r="W54" s="25"/>
      <c r="X54" s="34">
        <v>68624</v>
      </c>
      <c r="Y54" s="51">
        <v>7</v>
      </c>
      <c r="Z54" s="25"/>
    </row>
    <row r="55" spans="23:27" ht="15">
      <c r="W55" s="25"/>
      <c r="X55" s="34">
        <v>68625</v>
      </c>
      <c r="Y55" s="51">
        <v>1</v>
      </c>
      <c r="Z55" s="25"/>
    </row>
    <row r="56" spans="23:27" ht="15">
      <c r="W56" s="25"/>
      <c r="X56" s="34">
        <v>68626</v>
      </c>
      <c r="Y56" s="51">
        <v>5</v>
      </c>
      <c r="Z56" s="25"/>
    </row>
    <row r="57" spans="23:27" ht="15">
      <c r="W57" s="25"/>
      <c r="X57" s="34">
        <v>68627</v>
      </c>
      <c r="Y57" s="51">
        <v>2</v>
      </c>
      <c r="Z57" s="25"/>
    </row>
    <row r="58" spans="23:27" ht="15">
      <c r="W58" s="25"/>
      <c r="X58" s="34">
        <v>68628</v>
      </c>
      <c r="Y58" s="51">
        <v>2</v>
      </c>
      <c r="Z58" s="25"/>
    </row>
    <row r="59" spans="23:27" ht="15">
      <c r="W59" s="25"/>
      <c r="X59" s="34">
        <v>68629</v>
      </c>
      <c r="Y59" s="51">
        <v>3</v>
      </c>
      <c r="Z59" s="25"/>
    </row>
    <row r="60" spans="23:27" ht="15">
      <c r="W60" s="25"/>
      <c r="X60" s="34">
        <v>68630</v>
      </c>
      <c r="Y60" s="51">
        <v>8</v>
      </c>
      <c r="Z60" s="25"/>
    </row>
    <row r="61" spans="23:27" ht="15">
      <c r="W61" s="44"/>
      <c r="X61" s="54">
        <v>68631</v>
      </c>
      <c r="Y61" s="57">
        <v>3</v>
      </c>
      <c r="Z61" s="44"/>
      <c r="AA61" t="s">
        <v>268</v>
      </c>
    </row>
    <row r="62" spans="23:27" ht="15">
      <c r="W62" s="25"/>
      <c r="X62" s="34">
        <v>68636</v>
      </c>
      <c r="Y62" s="51">
        <v>5</v>
      </c>
      <c r="Z62" s="25"/>
    </row>
    <row r="63" spans="23:27" ht="15">
      <c r="W63" s="25"/>
      <c r="X63" s="34">
        <v>64716</v>
      </c>
      <c r="Y63" s="25">
        <v>5</v>
      </c>
      <c r="Z63" s="25"/>
    </row>
    <row r="64" spans="23:27" ht="15">
      <c r="W64" s="59" t="s">
        <v>266</v>
      </c>
      <c r="Z64" s="43"/>
    </row>
    <row r="65" spans="23:27" ht="15">
      <c r="W65" s="25"/>
      <c r="X65" s="34">
        <v>71027</v>
      </c>
      <c r="Y65" s="51">
        <v>5</v>
      </c>
      <c r="Z65" s="44" t="s">
        <v>267</v>
      </c>
      <c r="AA65" t="s">
        <v>268</v>
      </c>
    </row>
    <row r="66" spans="23:27" ht="15">
      <c r="W66" s="25"/>
      <c r="X66" s="34">
        <v>71029</v>
      </c>
      <c r="Y66" s="51">
        <v>6</v>
      </c>
      <c r="Z66" s="44" t="s">
        <v>267</v>
      </c>
    </row>
    <row r="67" spans="23:27" ht="15">
      <c r="W67" s="45" t="s">
        <v>269</v>
      </c>
      <c r="X67" s="34">
        <v>71030</v>
      </c>
      <c r="Y67" s="52">
        <v>5</v>
      </c>
      <c r="Z67" s="44" t="s">
        <v>267</v>
      </c>
      <c r="AA67" t="s">
        <v>268</v>
      </c>
    </row>
    <row r="68" spans="23:27" ht="15">
      <c r="W68" s="25"/>
      <c r="X68" s="34">
        <v>71032</v>
      </c>
      <c r="Y68" s="52">
        <v>6</v>
      </c>
      <c r="Z68" s="44" t="s">
        <v>267</v>
      </c>
      <c r="AA68" t="s">
        <v>268</v>
      </c>
    </row>
    <row r="69" spans="23:27" ht="15">
      <c r="W69" s="25"/>
      <c r="X69" s="34">
        <v>71024</v>
      </c>
      <c r="Y69" s="52">
        <v>7</v>
      </c>
      <c r="Z69" s="44" t="s">
        <v>267</v>
      </c>
      <c r="AA69" t="s">
        <v>268</v>
      </c>
    </row>
    <row r="70" spans="23:27" ht="15">
      <c r="W70" s="25"/>
      <c r="X70" s="34">
        <v>68634</v>
      </c>
      <c r="Y70" s="52">
        <v>5</v>
      </c>
      <c r="Z70" s="25" t="s">
        <v>267</v>
      </c>
      <c r="AA70" t="s">
        <v>268</v>
      </c>
    </row>
    <row r="71" spans="23:27" ht="15">
      <c r="W71" s="25"/>
      <c r="X71" s="34">
        <v>68620</v>
      </c>
      <c r="Y71" s="52">
        <v>2</v>
      </c>
      <c r="Z71" s="25"/>
      <c r="AA71" t="s">
        <v>270</v>
      </c>
    </row>
    <row r="72" spans="23:27" ht="15">
      <c r="W72" s="25"/>
      <c r="X72" s="34">
        <v>68632</v>
      </c>
      <c r="Y72" s="50">
        <v>5</v>
      </c>
      <c r="Z72" s="43"/>
    </row>
    <row r="73" spans="23:27" ht="15">
      <c r="W73" s="25"/>
      <c r="X73" s="34">
        <v>71022</v>
      </c>
      <c r="Y73" s="50">
        <v>7</v>
      </c>
      <c r="Z73" s="25"/>
    </row>
    <row r="74" spans="23:27" ht="15">
      <c r="W74" s="25"/>
      <c r="X74" s="34">
        <v>71026</v>
      </c>
      <c r="Y74" s="50">
        <v>5</v>
      </c>
      <c r="Z74" s="25"/>
    </row>
    <row r="75" spans="23:27" ht="15">
      <c r="W75" s="25"/>
      <c r="X75" s="34">
        <v>71028</v>
      </c>
      <c r="Y75" s="50">
        <v>6</v>
      </c>
      <c r="Z75" s="25"/>
    </row>
    <row r="76" spans="23:27" ht="15">
      <c r="W76" t="s">
        <v>271</v>
      </c>
      <c r="Y76">
        <f>SUM(Y22:Y75)</f>
        <v>238</v>
      </c>
    </row>
    <row r="77" spans="23:27" ht="15"/>
    <row r="78" spans="23:27" ht="15"/>
    <row r="79" spans="23:27" ht="15"/>
    <row r="80" spans="23:27"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spans="18:25" ht="15"/>
    <row r="130" spans="18:25" ht="15"/>
    <row r="131" spans="18:25" ht="15">
      <c r="Y131">
        <f>SUM('No Run'!D2:D27)</f>
        <v>101</v>
      </c>
    </row>
    <row r="139" spans="18:25" ht="15"/>
    <row r="140" spans="18:25" ht="15">
      <c r="R140" s="250" t="s">
        <v>202</v>
      </c>
      <c r="S140" s="251"/>
      <c r="T140" s="251"/>
      <c r="U140" s="251"/>
    </row>
    <row r="141" spans="18:25" ht="15">
      <c r="R141" s="122" t="s">
        <v>203</v>
      </c>
      <c r="S141" s="116" t="s">
        <v>204</v>
      </c>
      <c r="T141" s="116" t="s">
        <v>205</v>
      </c>
      <c r="U141" s="116" t="s">
        <v>206</v>
      </c>
    </row>
    <row r="142" spans="18:25" ht="15">
      <c r="R142" s="118" t="s">
        <v>207</v>
      </c>
      <c r="S142" s="22">
        <v>150</v>
      </c>
      <c r="T142" s="22">
        <v>18</v>
      </c>
      <c r="U142" s="21">
        <f>T142/S142</f>
        <v>0.12</v>
      </c>
    </row>
    <row r="143" spans="18:25" ht="15">
      <c r="R143" s="118" t="s">
        <v>208</v>
      </c>
      <c r="S143" s="22">
        <v>188</v>
      </c>
      <c r="T143" s="22">
        <v>41</v>
      </c>
      <c r="U143" s="21">
        <f>T143/S143</f>
        <v>0.21808510638297873</v>
      </c>
    </row>
    <row r="144" spans="18:25" ht="15">
      <c r="R144" s="118" t="s">
        <v>209</v>
      </c>
      <c r="S144" s="22">
        <v>188</v>
      </c>
      <c r="T144" s="22">
        <v>10</v>
      </c>
      <c r="U144" s="21">
        <f>T144/S144</f>
        <v>5.3191489361702128E-2</v>
      </c>
    </row>
    <row r="145" spans="18:34" ht="15">
      <c r="R145" s="20" t="s">
        <v>210</v>
      </c>
      <c r="S145" s="19">
        <f>SUM(S142:S144)</f>
        <v>526</v>
      </c>
      <c r="T145" s="19">
        <f>SUM(T142:T144)</f>
        <v>69</v>
      </c>
      <c r="U145" s="18">
        <f>T145/S145</f>
        <v>0.13117870722433461</v>
      </c>
    </row>
    <row r="146" spans="18:34" ht="15">
      <c r="R146" s="250" t="s">
        <v>211</v>
      </c>
      <c r="S146" s="251"/>
      <c r="T146" s="251"/>
      <c r="U146" s="251"/>
    </row>
    <row r="147" spans="18:34" ht="15">
      <c r="R147" s="122" t="s">
        <v>203</v>
      </c>
      <c r="S147" s="116" t="s">
        <v>204</v>
      </c>
      <c r="T147" s="116" t="s">
        <v>205</v>
      </c>
      <c r="U147" s="116" t="s">
        <v>212</v>
      </c>
    </row>
    <row r="148" spans="18:34" ht="15">
      <c r="R148" s="118" t="s">
        <v>228</v>
      </c>
      <c r="S148" s="22">
        <v>299</v>
      </c>
      <c r="T148" s="22">
        <v>26</v>
      </c>
      <c r="U148" s="21">
        <f>T148/S148</f>
        <v>8.6956521739130432E-2</v>
      </c>
    </row>
    <row r="149" spans="18:34" ht="15">
      <c r="R149" s="118" t="s">
        <v>213</v>
      </c>
      <c r="S149" s="22">
        <v>70</v>
      </c>
      <c r="T149" s="22">
        <v>5</v>
      </c>
      <c r="U149" s="21">
        <f>T149/S149</f>
        <v>7.1428571428571425E-2</v>
      </c>
    </row>
    <row r="150" spans="18:34" ht="15">
      <c r="R150" s="118" t="s">
        <v>214</v>
      </c>
      <c r="S150" s="22">
        <v>70</v>
      </c>
      <c r="T150" s="22">
        <v>10</v>
      </c>
      <c r="U150" s="21">
        <f>T150/S150</f>
        <v>0.14285714285714285</v>
      </c>
      <c r="AF150" s="156" t="s">
        <v>147</v>
      </c>
      <c r="AG150" s="157" t="s">
        <v>243</v>
      </c>
      <c r="AH150" s="158" t="s">
        <v>149</v>
      </c>
    </row>
    <row r="151" spans="18:34" ht="15">
      <c r="R151" s="20" t="s">
        <v>210</v>
      </c>
      <c r="S151" s="19">
        <f>SUM(S148:S150)</f>
        <v>439</v>
      </c>
      <c r="T151" s="19">
        <f>SUM(T148:T150)</f>
        <v>41</v>
      </c>
      <c r="U151" s="18">
        <f>T151/S151</f>
        <v>9.3394077448747156E-2</v>
      </c>
      <c r="AF151" s="159">
        <v>1</v>
      </c>
      <c r="AG151" s="123" t="s">
        <v>244</v>
      </c>
      <c r="AH151" s="22">
        <v>35</v>
      </c>
    </row>
    <row r="152" spans="18:34" ht="25.5">
      <c r="R152" s="26" t="s">
        <v>245</v>
      </c>
      <c r="AF152" s="160">
        <v>2</v>
      </c>
      <c r="AG152" s="161" t="s">
        <v>246</v>
      </c>
      <c r="AH152" s="162">
        <v>19</v>
      </c>
    </row>
    <row r="153" spans="18:34" ht="15">
      <c r="AF153" s="159">
        <v>3</v>
      </c>
      <c r="AG153" s="123" t="s">
        <v>272</v>
      </c>
      <c r="AH153" s="22">
        <v>5</v>
      </c>
    </row>
    <row r="154" spans="18:34" ht="15">
      <c r="AF154" s="159">
        <v>4</v>
      </c>
      <c r="AG154" s="161" t="s">
        <v>273</v>
      </c>
      <c r="AH154" s="162">
        <v>3</v>
      </c>
    </row>
    <row r="155" spans="18:34" ht="15">
      <c r="AF155" s="163"/>
      <c r="AG155" s="164" t="s">
        <v>249</v>
      </c>
      <c r="AH155" s="165">
        <f>SUM(AH151:AH154)</f>
        <v>62</v>
      </c>
    </row>
    <row r="156" spans="18:34" ht="15">
      <c r="AF156" s="166"/>
      <c r="AG156" s="167"/>
      <c r="AH156" s="168"/>
    </row>
    <row r="157" spans="18:34" ht="15">
      <c r="AF157" s="169" t="s">
        <v>147</v>
      </c>
      <c r="AG157" s="170" t="s">
        <v>274</v>
      </c>
      <c r="AH157" s="171" t="s">
        <v>149</v>
      </c>
    </row>
    <row r="158" spans="18:34" ht="25.5">
      <c r="AF158" s="159">
        <v>1</v>
      </c>
      <c r="AG158" s="123" t="s">
        <v>150</v>
      </c>
      <c r="AH158" s="22">
        <v>8</v>
      </c>
    </row>
    <row r="159" spans="18:34" ht="25.5">
      <c r="AF159" s="159">
        <v>2</v>
      </c>
      <c r="AG159" s="123" t="s">
        <v>250</v>
      </c>
      <c r="AH159" s="22">
        <v>28</v>
      </c>
    </row>
    <row r="160" spans="18:34" ht="15">
      <c r="AF160" s="159">
        <v>3</v>
      </c>
      <c r="AG160" s="124" t="s">
        <v>152</v>
      </c>
      <c r="AH160" s="22">
        <v>8</v>
      </c>
    </row>
    <row r="161" spans="32:34" ht="15">
      <c r="AF161" s="159">
        <v>4</v>
      </c>
      <c r="AG161" s="124" t="s">
        <v>275</v>
      </c>
      <c r="AH161" s="22">
        <v>20</v>
      </c>
    </row>
    <row r="162" spans="32:34" ht="15">
      <c r="AF162" s="166"/>
      <c r="AG162" s="164" t="s">
        <v>276</v>
      </c>
      <c r="AH162" s="165">
        <f>SUM(AH158:AH161)</f>
        <v>64</v>
      </c>
    </row>
    <row r="163" spans="32:34" ht="15"/>
  </sheetData>
  <mergeCells count="6">
    <mergeCell ref="R146:U146"/>
    <mergeCell ref="C6:O6"/>
    <mergeCell ref="R3:U3"/>
    <mergeCell ref="W20:Z20"/>
    <mergeCell ref="AB20:AE20"/>
    <mergeCell ref="R140:U14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15531-BE61-43F2-B8C2-6A3268376972}">
  <dimension ref="C3:AF154"/>
  <sheetViews>
    <sheetView showGridLines="0" topLeftCell="A3" workbookViewId="0">
      <selection activeCell="G19" sqref="G19"/>
    </sheetView>
  </sheetViews>
  <sheetFormatPr defaultRowHeight="14.45"/>
  <cols>
    <col min="3" max="3" width="27.5703125" bestFit="1" customWidth="1"/>
    <col min="4" max="4" width="18.85546875" bestFit="1" customWidth="1"/>
    <col min="5" max="5" width="13.5703125" bestFit="1" customWidth="1"/>
    <col min="6" max="6" width="9.85546875" bestFit="1" customWidth="1"/>
    <col min="7" max="7" width="5.28515625" bestFit="1" customWidth="1"/>
    <col min="8" max="8" width="4.5703125" bestFit="1" customWidth="1"/>
    <col min="9" max="9" width="7.7109375" bestFit="1" customWidth="1"/>
    <col min="10" max="10" width="7.7109375" customWidth="1"/>
    <col min="11" max="11" width="13" bestFit="1" customWidth="1"/>
    <col min="12" max="12" width="7.28515625" bestFit="1" customWidth="1"/>
    <col min="13" max="13" width="6.5703125" bestFit="1" customWidth="1"/>
    <col min="14" max="15" width="9.7109375" bestFit="1" customWidth="1"/>
    <col min="16" max="16" width="37.7109375" bestFit="1" customWidth="1"/>
    <col min="17" max="18" width="9.140625" bestFit="1" customWidth="1"/>
    <col min="19" max="19" width="38.42578125" bestFit="1" customWidth="1"/>
    <col min="20" max="20" width="23.5703125" bestFit="1" customWidth="1"/>
    <col min="21" max="21" width="11.5703125" bestFit="1" customWidth="1"/>
    <col min="22" max="22" width="12.7109375" bestFit="1" customWidth="1"/>
    <col min="23" max="23" width="9.140625" bestFit="1" customWidth="1"/>
    <col min="24" max="24" width="24.28515625" bestFit="1" customWidth="1"/>
    <col min="25" max="25" width="13.5703125" style="12" bestFit="1" customWidth="1"/>
    <col min="26" max="26" width="12.85546875" customWidth="1"/>
    <col min="27" max="27" width="14.7109375" customWidth="1"/>
    <col min="28" max="28" width="9.140625" bestFit="1" customWidth="1"/>
    <col min="29" max="29" width="24.28515625" bestFit="1" customWidth="1"/>
    <col min="30" max="30" width="9.140625" bestFit="1" customWidth="1"/>
    <col min="31" max="31" width="3.140625" bestFit="1" customWidth="1"/>
    <col min="32" max="32" width="35.28515625" bestFit="1" customWidth="1"/>
  </cols>
  <sheetData>
    <row r="3" spans="3:22" ht="15">
      <c r="S3" s="250" t="s">
        <v>202</v>
      </c>
      <c r="T3" s="251"/>
      <c r="U3" s="251"/>
      <c r="V3" s="251"/>
    </row>
    <row r="4" spans="3:22" ht="14.45" customHeight="1">
      <c r="S4" s="122" t="s">
        <v>203</v>
      </c>
      <c r="T4" s="116" t="s">
        <v>204</v>
      </c>
      <c r="U4" s="116" t="s">
        <v>205</v>
      </c>
      <c r="V4" s="116" t="s">
        <v>206</v>
      </c>
    </row>
    <row r="5" spans="3:22" ht="15">
      <c r="C5" s="115" t="s">
        <v>203</v>
      </c>
      <c r="D5" s="116" t="s">
        <v>215</v>
      </c>
      <c r="E5" s="116" t="s">
        <v>216</v>
      </c>
      <c r="F5" s="116" t="s">
        <v>217</v>
      </c>
      <c r="G5" s="116" t="s">
        <v>218</v>
      </c>
      <c r="H5" s="116" t="s">
        <v>219</v>
      </c>
      <c r="I5" s="116" t="s">
        <v>41</v>
      </c>
      <c r="J5" s="116" t="s">
        <v>220</v>
      </c>
      <c r="K5" s="116" t="s">
        <v>206</v>
      </c>
      <c r="L5" s="116" t="s">
        <v>221</v>
      </c>
      <c r="M5" s="116" t="s">
        <v>222</v>
      </c>
      <c r="N5" s="116" t="s">
        <v>223</v>
      </c>
      <c r="O5" s="116" t="s">
        <v>224</v>
      </c>
      <c r="P5" s="117" t="s">
        <v>114</v>
      </c>
      <c r="S5" s="118" t="s">
        <v>207</v>
      </c>
      <c r="T5" s="22">
        <v>150</v>
      </c>
      <c r="U5" s="22">
        <v>28</v>
      </c>
      <c r="V5" s="21">
        <f>U5/T5</f>
        <v>0.18666666666666668</v>
      </c>
    </row>
    <row r="6" spans="3:22" ht="15">
      <c r="C6" s="112" t="s">
        <v>264</v>
      </c>
      <c r="D6" s="113"/>
      <c r="E6" s="113"/>
      <c r="F6" s="113"/>
      <c r="G6" s="113"/>
      <c r="H6" s="113"/>
      <c r="I6" s="113"/>
      <c r="J6" s="113"/>
      <c r="K6" s="113"/>
      <c r="L6" s="113"/>
      <c r="M6" s="113"/>
      <c r="N6" s="113"/>
      <c r="O6" s="113"/>
      <c r="P6" s="114"/>
      <c r="S6" s="118"/>
      <c r="T6" s="22"/>
      <c r="U6" s="22"/>
      <c r="V6" s="21"/>
    </row>
    <row r="7" spans="3:22" ht="15">
      <c r="C7" s="118" t="s">
        <v>207</v>
      </c>
      <c r="D7" s="22">
        <v>198</v>
      </c>
      <c r="E7" s="22">
        <v>43</v>
      </c>
      <c r="F7" s="22">
        <f>D7-E7</f>
        <v>155</v>
      </c>
      <c r="G7" s="22">
        <v>0</v>
      </c>
      <c r="H7" s="22">
        <v>0</v>
      </c>
      <c r="I7" s="22">
        <v>0</v>
      </c>
      <c r="J7" s="22">
        <v>0</v>
      </c>
      <c r="K7" s="21">
        <f>(G7+H7)/D7</f>
        <v>0</v>
      </c>
      <c r="L7" s="21">
        <f>G7/D7</f>
        <v>0</v>
      </c>
      <c r="M7" s="21">
        <f>H7/D7</f>
        <v>0</v>
      </c>
      <c r="N7" s="119">
        <f>I7/D7</f>
        <v>0</v>
      </c>
      <c r="O7" s="119">
        <f>J7/D7</f>
        <v>0</v>
      </c>
      <c r="P7" s="120"/>
      <c r="S7" s="118" t="s">
        <v>208</v>
      </c>
      <c r="T7" s="22">
        <v>188</v>
      </c>
      <c r="U7" s="22">
        <v>61</v>
      </c>
      <c r="V7" s="21">
        <f>U7/T7</f>
        <v>0.32446808510638298</v>
      </c>
    </row>
    <row r="8" spans="3:22" ht="15">
      <c r="C8" s="118" t="s">
        <v>208</v>
      </c>
      <c r="D8" s="22">
        <v>476</v>
      </c>
      <c r="E8" s="22">
        <f>D8-F8</f>
        <v>0</v>
      </c>
      <c r="F8" s="22">
        <v>476</v>
      </c>
      <c r="G8" s="22">
        <v>0</v>
      </c>
      <c r="H8" s="22">
        <v>0</v>
      </c>
      <c r="I8" s="22">
        <v>0</v>
      </c>
      <c r="J8" s="22">
        <v>0</v>
      </c>
      <c r="K8" s="21">
        <f>(G8+H8)/D8</f>
        <v>0</v>
      </c>
      <c r="L8" s="21">
        <f>G8/D8</f>
        <v>0</v>
      </c>
      <c r="M8" s="21">
        <f>H8/D8</f>
        <v>0</v>
      </c>
      <c r="N8" s="119">
        <f>I8/D8</f>
        <v>0</v>
      </c>
      <c r="O8" s="119">
        <f>J8/D8</f>
        <v>0</v>
      </c>
      <c r="P8" s="120"/>
      <c r="S8" s="118" t="s">
        <v>209</v>
      </c>
      <c r="T8" s="22">
        <v>188</v>
      </c>
      <c r="U8" s="22">
        <v>53</v>
      </c>
      <c r="V8" s="21">
        <f>U8/T8</f>
        <v>0.28191489361702127</v>
      </c>
    </row>
    <row r="9" spans="3:22" ht="15">
      <c r="C9" s="118" t="s">
        <v>209</v>
      </c>
      <c r="D9" s="22">
        <v>476</v>
      </c>
      <c r="E9" s="22">
        <f>D9-F9</f>
        <v>0</v>
      </c>
      <c r="F9" s="22">
        <v>476</v>
      </c>
      <c r="G9" s="22">
        <v>0</v>
      </c>
      <c r="H9" s="22">
        <v>0</v>
      </c>
      <c r="I9" s="22">
        <v>0</v>
      </c>
      <c r="J9" s="22">
        <v>0</v>
      </c>
      <c r="K9" s="21">
        <f>(G9+H9)/D9</f>
        <v>0</v>
      </c>
      <c r="L9" s="21">
        <f>G9/D9</f>
        <v>0</v>
      </c>
      <c r="M9" s="21">
        <f>H9/D9</f>
        <v>0</v>
      </c>
      <c r="N9" s="119">
        <f>I9/D9</f>
        <v>0</v>
      </c>
      <c r="O9" s="119">
        <f>J9/D9</f>
        <v>0</v>
      </c>
      <c r="P9" s="120"/>
      <c r="Q9">
        <f>E10/D10</f>
        <v>3.7391304347826088E-2</v>
      </c>
      <c r="S9" s="20" t="s">
        <v>210</v>
      </c>
      <c r="T9" s="19">
        <f>SUM(T5:T8)</f>
        <v>526</v>
      </c>
      <c r="U9" s="19">
        <f>SUM(U5:U8)</f>
        <v>142</v>
      </c>
      <c r="V9" s="18">
        <f>U9/T9</f>
        <v>0.26996197718631176</v>
      </c>
    </row>
    <row r="10" spans="3:22" ht="15">
      <c r="C10" s="20" t="s">
        <v>210</v>
      </c>
      <c r="D10" s="19">
        <f>SUM(D7:D9)</f>
        <v>1150</v>
      </c>
      <c r="E10" s="19">
        <f>SUM(E7:E9)</f>
        <v>43</v>
      </c>
      <c r="F10" s="19">
        <f>SUM(F7:F9)</f>
        <v>1107</v>
      </c>
      <c r="G10" s="19">
        <f>SUM(G7:G9)</f>
        <v>0</v>
      </c>
      <c r="H10" s="19">
        <f>SUM(H7:H9)</f>
        <v>0</v>
      </c>
      <c r="I10" s="19">
        <f>SUM(I7:I9)</f>
        <v>0</v>
      </c>
      <c r="J10" s="19">
        <f>SUM(J7:J9)</f>
        <v>0</v>
      </c>
      <c r="K10" s="18">
        <f>(G10+H10)/F10</f>
        <v>0</v>
      </c>
      <c r="L10" s="18">
        <f>G10/F10</f>
        <v>0</v>
      </c>
      <c r="M10" s="18">
        <f>H10/F10</f>
        <v>0</v>
      </c>
      <c r="N10" s="18">
        <f>I10/F10</f>
        <v>0</v>
      </c>
      <c r="O10" s="18">
        <f>J10/F10</f>
        <v>0</v>
      </c>
      <c r="P10" s="121"/>
      <c r="S10" s="250" t="s">
        <v>211</v>
      </c>
      <c r="T10" s="251"/>
      <c r="U10" s="251"/>
      <c r="V10" s="251"/>
    </row>
    <row r="11" spans="3:22" ht="15">
      <c r="C11" s="112" t="s">
        <v>227</v>
      </c>
      <c r="D11" s="112"/>
      <c r="E11" s="112"/>
      <c r="F11" s="112"/>
      <c r="G11" s="112"/>
      <c r="H11" s="112"/>
      <c r="I11" s="112"/>
      <c r="J11" s="112"/>
      <c r="K11" s="112"/>
      <c r="L11" s="112"/>
      <c r="M11" s="112"/>
      <c r="N11" s="112"/>
      <c r="O11" s="112"/>
      <c r="P11" s="112"/>
      <c r="S11" s="122" t="s">
        <v>203</v>
      </c>
      <c r="T11" s="116" t="s">
        <v>204</v>
      </c>
      <c r="U11" s="116" t="s">
        <v>205</v>
      </c>
      <c r="V11" s="116" t="s">
        <v>212</v>
      </c>
    </row>
    <row r="12" spans="3:22" ht="15">
      <c r="C12" s="118" t="s">
        <v>228</v>
      </c>
      <c r="D12" s="22">
        <v>374</v>
      </c>
      <c r="E12" s="22">
        <v>48</v>
      </c>
      <c r="F12" s="22">
        <f>D12-E12</f>
        <v>326</v>
      </c>
      <c r="G12" s="22">
        <v>0</v>
      </c>
      <c r="H12" s="22">
        <v>0</v>
      </c>
      <c r="I12" s="22">
        <v>0</v>
      </c>
      <c r="J12" s="22">
        <v>0</v>
      </c>
      <c r="K12" s="21">
        <f>(G12+H12)/D12</f>
        <v>0</v>
      </c>
      <c r="L12" s="21">
        <f>G12/D12</f>
        <v>0</v>
      </c>
      <c r="M12" s="21">
        <f>H12/D12</f>
        <v>0</v>
      </c>
      <c r="N12" s="119">
        <f>I12/D12</f>
        <v>0</v>
      </c>
      <c r="O12" s="21">
        <f>J12/D12</f>
        <v>0</v>
      </c>
      <c r="P12" s="123"/>
      <c r="S12" s="118" t="s">
        <v>213</v>
      </c>
      <c r="T12" s="22">
        <v>70</v>
      </c>
      <c r="U12" s="22">
        <v>5</v>
      </c>
      <c r="V12" s="21">
        <f>U12/T12</f>
        <v>7.1428571428571425E-2</v>
      </c>
    </row>
    <row r="13" spans="3:22" ht="15">
      <c r="C13" s="118" t="s">
        <v>213</v>
      </c>
      <c r="D13" s="22">
        <v>177</v>
      </c>
      <c r="E13" s="22">
        <f t="shared" ref="E13:E14" si="0">D13-F13</f>
        <v>0</v>
      </c>
      <c r="F13" s="22">
        <v>177</v>
      </c>
      <c r="G13" s="22">
        <v>0</v>
      </c>
      <c r="H13" s="22">
        <v>0</v>
      </c>
      <c r="I13" s="22">
        <v>0</v>
      </c>
      <c r="J13" s="22">
        <v>0</v>
      </c>
      <c r="K13" s="21">
        <f>(G13+H13)/D13</f>
        <v>0</v>
      </c>
      <c r="L13" s="21">
        <f>G13/D13</f>
        <v>0</v>
      </c>
      <c r="M13" s="21">
        <f>H13/D13</f>
        <v>0</v>
      </c>
      <c r="N13" s="119">
        <f>I13/D13</f>
        <v>0</v>
      </c>
      <c r="O13" s="21">
        <f>J13/D13</f>
        <v>0</v>
      </c>
      <c r="P13" s="124"/>
      <c r="S13" s="118" t="s">
        <v>214</v>
      </c>
      <c r="T13" s="22">
        <v>70</v>
      </c>
      <c r="U13" s="22">
        <v>10</v>
      </c>
      <c r="V13" s="21">
        <f>U13/T13</f>
        <v>0.14285714285714285</v>
      </c>
    </row>
    <row r="14" spans="3:22" ht="15">
      <c r="C14" s="118" t="s">
        <v>214</v>
      </c>
      <c r="D14" s="22">
        <v>177</v>
      </c>
      <c r="E14" s="22">
        <f t="shared" si="0"/>
        <v>0</v>
      </c>
      <c r="F14" s="22">
        <v>177</v>
      </c>
      <c r="G14" s="22">
        <v>0</v>
      </c>
      <c r="H14" s="22">
        <v>0</v>
      </c>
      <c r="I14" s="22">
        <v>0</v>
      </c>
      <c r="J14" s="22">
        <v>0</v>
      </c>
      <c r="K14" s="21">
        <f>(G14+H14)/D14</f>
        <v>0</v>
      </c>
      <c r="L14" s="21">
        <f>G14/D14</f>
        <v>0</v>
      </c>
      <c r="M14" s="21">
        <f>H14/D14</f>
        <v>0</v>
      </c>
      <c r="N14" s="119">
        <f>I14/D14</f>
        <v>0</v>
      </c>
      <c r="O14" s="21">
        <f>J14/D14</f>
        <v>0</v>
      </c>
      <c r="P14" s="123"/>
      <c r="Q14">
        <f>E15/D15</f>
        <v>6.5934065934065936E-2</v>
      </c>
      <c r="S14" s="20" t="s">
        <v>210</v>
      </c>
      <c r="T14" s="19">
        <f>SUM(T12:T13)</f>
        <v>140</v>
      </c>
      <c r="U14" s="19">
        <f>SUM(U12:U13)</f>
        <v>15</v>
      </c>
      <c r="V14" s="18">
        <f>U14/T14</f>
        <v>0.10714285714285714</v>
      </c>
    </row>
    <row r="15" spans="3:22" ht="15">
      <c r="C15" s="20" t="s">
        <v>210</v>
      </c>
      <c r="D15" s="19">
        <f>SUM(D12:D14)</f>
        <v>728</v>
      </c>
      <c r="E15" s="19">
        <f>SUM(E12:E14)</f>
        <v>48</v>
      </c>
      <c r="F15" s="19">
        <f>SUM(F12:F14)</f>
        <v>680</v>
      </c>
      <c r="G15" s="19">
        <f>SUM(G12:G14)</f>
        <v>0</v>
      </c>
      <c r="H15" s="19">
        <f>SUM(H12:H14)</f>
        <v>0</v>
      </c>
      <c r="I15" s="19">
        <f>SUM(I12:I14)</f>
        <v>0</v>
      </c>
      <c r="J15" s="19">
        <f>SUM(J12:J14)</f>
        <v>0</v>
      </c>
      <c r="K15" s="18">
        <f>(G15+H15)/F15</f>
        <v>0</v>
      </c>
      <c r="L15" s="18">
        <f>G15/D15</f>
        <v>0</v>
      </c>
      <c r="M15" s="18">
        <f>H15/D15</f>
        <v>0</v>
      </c>
      <c r="N15" s="18">
        <f>I15/D15</f>
        <v>0</v>
      </c>
      <c r="O15" s="18">
        <f>J15/D15</f>
        <v>0</v>
      </c>
      <c r="P15" s="125"/>
      <c r="S15" s="146"/>
      <c r="T15" s="147"/>
      <c r="U15" s="147"/>
      <c r="V15" s="148"/>
    </row>
    <row r="16" spans="3:22" ht="15">
      <c r="C16" s="149" t="s">
        <v>230</v>
      </c>
      <c r="D16" s="149"/>
      <c r="E16" s="149"/>
      <c r="F16" s="149"/>
      <c r="G16" s="149"/>
      <c r="H16" s="149"/>
      <c r="I16" s="149"/>
      <c r="J16" s="149"/>
      <c r="K16" s="149"/>
      <c r="L16" s="149"/>
      <c r="M16" s="149"/>
      <c r="N16" s="149"/>
      <c r="O16" s="149"/>
      <c r="P16" s="149"/>
      <c r="S16" s="146"/>
      <c r="T16" s="147"/>
      <c r="U16" s="147"/>
      <c r="V16" s="148"/>
    </row>
    <row r="17" spans="3:32" ht="15">
      <c r="C17" s="118" t="s">
        <v>231</v>
      </c>
      <c r="D17" s="150">
        <v>96</v>
      </c>
      <c r="E17" s="22">
        <f t="shared" ref="E17:E19" si="1">D17-F17</f>
        <v>96</v>
      </c>
      <c r="F17" s="151">
        <v>0</v>
      </c>
      <c r="G17" s="22"/>
      <c r="H17" s="22"/>
      <c r="I17" s="22"/>
      <c r="J17" s="22"/>
      <c r="K17" s="21"/>
      <c r="L17" s="21"/>
      <c r="M17" s="21"/>
      <c r="N17" s="21"/>
      <c r="O17" s="21"/>
      <c r="P17" s="123"/>
      <c r="S17" s="146"/>
      <c r="T17" s="147"/>
      <c r="U17" s="147"/>
      <c r="V17" s="148"/>
    </row>
    <row r="18" spans="3:32" ht="120">
      <c r="C18" s="118" t="s">
        <v>233</v>
      </c>
      <c r="D18" s="152">
        <v>102</v>
      </c>
      <c r="E18" s="118">
        <f t="shared" si="1"/>
        <v>19</v>
      </c>
      <c r="F18" s="60">
        <v>83</v>
      </c>
      <c r="G18" s="34">
        <v>32</v>
      </c>
      <c r="H18" s="34">
        <v>14</v>
      </c>
      <c r="I18" s="34">
        <v>14</v>
      </c>
      <c r="J18" s="34">
        <v>18</v>
      </c>
      <c r="K18" s="21">
        <f>(G18+H18)/D18</f>
        <v>0.45098039215686275</v>
      </c>
      <c r="L18" s="21">
        <f>G18/D18</f>
        <v>0.31372549019607843</v>
      </c>
      <c r="M18" s="21">
        <f>H18/D18</f>
        <v>0.13725490196078433</v>
      </c>
      <c r="N18" s="119">
        <f>I18/D18</f>
        <v>0.13725490196078433</v>
      </c>
      <c r="O18" s="21">
        <f>J18/D18</f>
        <v>0.17647058823529413</v>
      </c>
      <c r="P18" s="49" t="s">
        <v>277</v>
      </c>
    </row>
    <row r="19" spans="3:32" ht="60">
      <c r="C19" s="118" t="s">
        <v>235</v>
      </c>
      <c r="D19" s="152">
        <v>102</v>
      </c>
      <c r="E19" s="118">
        <f t="shared" si="1"/>
        <v>13</v>
      </c>
      <c r="F19" s="60">
        <v>89</v>
      </c>
      <c r="G19" s="34">
        <v>32</v>
      </c>
      <c r="H19" s="34">
        <v>14</v>
      </c>
      <c r="I19" s="34">
        <v>14</v>
      </c>
      <c r="J19" s="34">
        <v>18</v>
      </c>
      <c r="K19" s="21">
        <f>(G19+H19)/D19</f>
        <v>0.45098039215686275</v>
      </c>
      <c r="L19" s="21">
        <f>G19/D19</f>
        <v>0.31372549019607843</v>
      </c>
      <c r="M19" s="21">
        <f>H19/D19</f>
        <v>0.13725490196078433</v>
      </c>
      <c r="N19" s="119">
        <f>I19/D19</f>
        <v>0.13725490196078433</v>
      </c>
      <c r="O19" s="21">
        <f>J19/D19</f>
        <v>0.17647058823529413</v>
      </c>
      <c r="P19" s="49" t="s">
        <v>278</v>
      </c>
    </row>
    <row r="20" spans="3:32" ht="15">
      <c r="X20" s="250" t="s">
        <v>254</v>
      </c>
      <c r="Y20" s="251"/>
      <c r="Z20" s="251"/>
      <c r="AA20" s="251"/>
      <c r="AC20" s="250" t="s">
        <v>255</v>
      </c>
      <c r="AD20" s="251"/>
      <c r="AE20" s="251"/>
      <c r="AF20" s="251"/>
    </row>
    <row r="21" spans="3:32" ht="15">
      <c r="X21" s="126"/>
      <c r="Y21" s="126" t="s">
        <v>216</v>
      </c>
      <c r="Z21" s="117"/>
      <c r="AA21" s="117"/>
      <c r="AC21" s="122"/>
      <c r="AD21" s="126" t="s">
        <v>216</v>
      </c>
      <c r="AE21" s="117"/>
      <c r="AF21" s="116"/>
    </row>
    <row r="22" spans="3:32" ht="15.75" customHeight="1">
      <c r="X22" s="127" t="s">
        <v>207</v>
      </c>
      <c r="Y22" s="120">
        <v>68572</v>
      </c>
      <c r="Z22" s="128">
        <v>2</v>
      </c>
      <c r="AA22" s="21"/>
      <c r="AC22" s="129" t="s">
        <v>207</v>
      </c>
      <c r="AD22" s="120">
        <v>55354</v>
      </c>
      <c r="AE22">
        <v>6</v>
      </c>
      <c r="AF22" s="22" t="s">
        <v>256</v>
      </c>
    </row>
    <row r="23" spans="3:32" ht="15">
      <c r="X23" s="25"/>
      <c r="Y23" s="27">
        <v>68577</v>
      </c>
      <c r="Z23" s="50">
        <v>4</v>
      </c>
      <c r="AA23" s="25"/>
      <c r="AD23" s="27">
        <v>55355</v>
      </c>
      <c r="AE23" s="25">
        <v>6</v>
      </c>
      <c r="AF23" t="s">
        <v>256</v>
      </c>
    </row>
    <row r="24" spans="3:32" ht="15">
      <c r="X24" s="25"/>
      <c r="Y24" s="27" t="s">
        <v>257</v>
      </c>
      <c r="Z24" s="50">
        <v>6</v>
      </c>
      <c r="AA24" s="25"/>
      <c r="AD24" s="27">
        <v>55356</v>
      </c>
      <c r="AE24" s="25">
        <v>3</v>
      </c>
      <c r="AF24" t="s">
        <v>258</v>
      </c>
    </row>
    <row r="25" spans="3:32" ht="15">
      <c r="X25" s="25"/>
      <c r="Y25" s="27">
        <v>68587</v>
      </c>
      <c r="Z25" s="50">
        <v>1</v>
      </c>
      <c r="AA25" s="25"/>
      <c r="AD25" s="27">
        <v>55357</v>
      </c>
      <c r="AE25" s="25">
        <v>2</v>
      </c>
      <c r="AF25" t="s">
        <v>260</v>
      </c>
    </row>
    <row r="26" spans="3:32" ht="15">
      <c r="X26" s="25"/>
      <c r="Y26" s="27">
        <v>68592</v>
      </c>
      <c r="Z26" s="50">
        <v>5</v>
      </c>
      <c r="AA26" s="25"/>
      <c r="AD26" s="27">
        <v>55358</v>
      </c>
      <c r="AE26" s="25">
        <v>6</v>
      </c>
      <c r="AF26" t="s">
        <v>261</v>
      </c>
    </row>
    <row r="27" spans="3:32" ht="15">
      <c r="X27" s="25"/>
      <c r="Y27" s="27">
        <v>68602</v>
      </c>
      <c r="Z27" s="50">
        <v>7</v>
      </c>
      <c r="AA27" s="25"/>
      <c r="AD27" s="27"/>
      <c r="AE27" s="25"/>
    </row>
    <row r="28" spans="3:32" ht="15">
      <c r="X28" s="25"/>
      <c r="Y28" s="27">
        <v>68607</v>
      </c>
      <c r="Z28" s="50">
        <v>3</v>
      </c>
      <c r="AA28" s="25"/>
      <c r="AD28" s="27">
        <v>55349</v>
      </c>
      <c r="AE28" s="25">
        <v>11</v>
      </c>
      <c r="AF28" t="s">
        <v>262</v>
      </c>
    </row>
    <row r="29" spans="3:32" ht="15">
      <c r="X29" s="25"/>
      <c r="Y29" s="34">
        <v>71021</v>
      </c>
      <c r="Z29" s="51">
        <v>8</v>
      </c>
      <c r="AA29" s="44"/>
      <c r="AD29" s="12">
        <v>55350</v>
      </c>
      <c r="AE29">
        <v>9</v>
      </c>
      <c r="AF29" t="s">
        <v>262</v>
      </c>
    </row>
    <row r="30" spans="3:32" ht="15">
      <c r="X30" s="25"/>
      <c r="Y30" s="34">
        <v>68617</v>
      </c>
      <c r="Z30" s="52">
        <v>5</v>
      </c>
      <c r="AA30" s="25"/>
      <c r="AD30" s="12">
        <v>55353</v>
      </c>
      <c r="AE30">
        <v>6</v>
      </c>
      <c r="AF30" t="s">
        <v>256</v>
      </c>
    </row>
    <row r="31" spans="3:32" ht="15">
      <c r="X31" s="25"/>
      <c r="Y31" s="35">
        <v>68612</v>
      </c>
      <c r="Z31" s="65">
        <v>2</v>
      </c>
      <c r="AA31" s="25"/>
      <c r="AB31" t="s">
        <v>263</v>
      </c>
    </row>
    <row r="32" spans="3:32" ht="15">
      <c r="X32" s="127" t="s">
        <v>208</v>
      </c>
      <c r="Y32" s="34">
        <v>68581</v>
      </c>
      <c r="Z32" s="52">
        <v>6</v>
      </c>
      <c r="AA32" s="25"/>
      <c r="AD32">
        <v>55359</v>
      </c>
      <c r="AE32">
        <v>8</v>
      </c>
      <c r="AF32" t="s">
        <v>256</v>
      </c>
    </row>
    <row r="33" spans="24:32" ht="15">
      <c r="X33" s="25"/>
      <c r="Y33" s="34">
        <v>68601</v>
      </c>
      <c r="Z33" s="65">
        <v>7</v>
      </c>
      <c r="AA33" s="25"/>
      <c r="AD33">
        <v>55360</v>
      </c>
      <c r="AE33" s="25">
        <v>5</v>
      </c>
      <c r="AF33" t="s">
        <v>262</v>
      </c>
    </row>
    <row r="34" spans="24:32" ht="15">
      <c r="X34" s="25"/>
      <c r="Y34" s="34">
        <v>68599</v>
      </c>
      <c r="Z34" s="65">
        <v>7</v>
      </c>
      <c r="AA34" s="25"/>
      <c r="AC34" s="118" t="s">
        <v>208</v>
      </c>
      <c r="AD34">
        <v>55587</v>
      </c>
      <c r="AE34">
        <v>2</v>
      </c>
    </row>
    <row r="35" spans="24:32" ht="15">
      <c r="X35" s="127" t="s">
        <v>209</v>
      </c>
      <c r="Y35" s="34">
        <v>68570</v>
      </c>
      <c r="Z35" s="52">
        <v>2</v>
      </c>
      <c r="AA35" s="25"/>
      <c r="AC35" s="118" t="s">
        <v>209</v>
      </c>
    </row>
    <row r="36" spans="24:32" ht="15">
      <c r="X36" s="25"/>
      <c r="Y36" s="34">
        <v>68575</v>
      </c>
      <c r="Z36" s="52">
        <v>4</v>
      </c>
      <c r="AA36" s="25"/>
    </row>
    <row r="37" spans="24:32" ht="15">
      <c r="X37" s="25"/>
      <c r="Y37" s="34">
        <v>68580</v>
      </c>
      <c r="Z37" s="52">
        <v>6</v>
      </c>
      <c r="AA37" s="25"/>
    </row>
    <row r="38" spans="24:32" ht="15">
      <c r="X38" s="25"/>
      <c r="Y38" s="34">
        <v>68590</v>
      </c>
      <c r="Z38" s="52">
        <v>5</v>
      </c>
      <c r="AA38" s="25"/>
    </row>
    <row r="39" spans="24:32" ht="15">
      <c r="X39" s="25"/>
      <c r="Y39" s="34">
        <v>68595</v>
      </c>
      <c r="Z39" s="52">
        <v>5</v>
      </c>
      <c r="AA39" s="25"/>
    </row>
    <row r="40" spans="24:32" ht="15">
      <c r="X40" s="25"/>
      <c r="Y40" s="34">
        <v>68600</v>
      </c>
      <c r="Z40" s="52">
        <v>7</v>
      </c>
      <c r="AA40" s="25"/>
    </row>
    <row r="41" spans="24:32" ht="15">
      <c r="X41" s="25"/>
      <c r="Y41" s="34">
        <v>68605</v>
      </c>
      <c r="Z41" s="52">
        <v>3</v>
      </c>
      <c r="AA41" s="25"/>
    </row>
    <row r="42" spans="24:32" ht="15">
      <c r="X42" s="25"/>
      <c r="Y42" s="34">
        <v>68613</v>
      </c>
      <c r="Z42" s="52">
        <v>5</v>
      </c>
      <c r="AA42" s="25"/>
    </row>
    <row r="43" spans="24:32" ht="15">
      <c r="X43" s="25"/>
      <c r="Y43" s="34">
        <v>68568</v>
      </c>
      <c r="Z43" s="52">
        <v>2</v>
      </c>
      <c r="AA43" s="25"/>
    </row>
    <row r="44" spans="24:32" ht="15">
      <c r="X44" s="25"/>
      <c r="Y44" s="34">
        <v>68583</v>
      </c>
      <c r="Z44" s="52">
        <v>1</v>
      </c>
      <c r="AA44" s="25"/>
    </row>
    <row r="45" spans="24:32" ht="15">
      <c r="X45" s="25"/>
      <c r="Y45" s="34">
        <v>68588</v>
      </c>
      <c r="Z45" s="52">
        <v>5</v>
      </c>
      <c r="AA45" s="25"/>
    </row>
    <row r="46" spans="24:32" ht="15">
      <c r="X46" s="44"/>
      <c r="Y46" s="34">
        <v>68593</v>
      </c>
      <c r="Z46" s="52">
        <v>5</v>
      </c>
      <c r="AA46" s="25"/>
    </row>
    <row r="47" spans="24:32" ht="15">
      <c r="X47" s="25"/>
      <c r="Y47" s="60">
        <v>68598</v>
      </c>
      <c r="Z47" s="65">
        <v>7</v>
      </c>
      <c r="AA47" s="25"/>
    </row>
    <row r="48" spans="24:32" ht="15">
      <c r="X48" s="25"/>
      <c r="Y48" s="61">
        <v>68603</v>
      </c>
      <c r="Z48" s="57">
        <v>3</v>
      </c>
      <c r="AA48" s="43"/>
    </row>
    <row r="49" spans="24:28" ht="15">
      <c r="X49" s="25"/>
      <c r="Y49" s="62">
        <v>68615</v>
      </c>
      <c r="Z49" s="25">
        <v>6</v>
      </c>
      <c r="AA49" s="25"/>
    </row>
    <row r="50" spans="24:28" ht="15">
      <c r="X50" s="25"/>
      <c r="Y50" s="62">
        <v>68578</v>
      </c>
      <c r="Z50" s="25">
        <v>1</v>
      </c>
      <c r="AA50" s="25"/>
    </row>
    <row r="51" spans="24:28" ht="15">
      <c r="X51" s="25"/>
      <c r="Y51" s="63">
        <v>68585</v>
      </c>
      <c r="Z51" s="25">
        <v>1</v>
      </c>
      <c r="AA51" s="25"/>
    </row>
    <row r="52" spans="24:28" ht="15">
      <c r="X52" s="130" t="s">
        <v>228</v>
      </c>
      <c r="Y52" s="55">
        <v>68622</v>
      </c>
      <c r="Z52" s="58">
        <v>3</v>
      </c>
      <c r="AA52" s="25"/>
    </row>
    <row r="53" spans="24:28" ht="15">
      <c r="X53" s="25"/>
      <c r="Y53" s="34">
        <v>68623</v>
      </c>
      <c r="Z53" s="51">
        <v>4</v>
      </c>
      <c r="AA53" s="25"/>
    </row>
    <row r="54" spans="24:28" ht="15">
      <c r="X54" s="25"/>
      <c r="Y54" s="34">
        <v>68624</v>
      </c>
      <c r="Z54" s="51">
        <v>7</v>
      </c>
      <c r="AA54" s="25"/>
    </row>
    <row r="55" spans="24:28" ht="15">
      <c r="X55" s="25"/>
      <c r="Y55" s="34">
        <v>68625</v>
      </c>
      <c r="Z55" s="51">
        <v>1</v>
      </c>
      <c r="AA55" s="25"/>
    </row>
    <row r="56" spans="24:28" ht="15">
      <c r="X56" s="25"/>
      <c r="Y56" s="34">
        <v>68626</v>
      </c>
      <c r="Z56" s="51">
        <v>5</v>
      </c>
      <c r="AA56" s="25"/>
    </row>
    <row r="57" spans="24:28" ht="15">
      <c r="X57" s="25"/>
      <c r="Y57" s="34">
        <v>68627</v>
      </c>
      <c r="Z57" s="51">
        <v>2</v>
      </c>
      <c r="AA57" s="25"/>
    </row>
    <row r="58" spans="24:28" ht="15">
      <c r="X58" s="25"/>
      <c r="Y58" s="34">
        <v>68628</v>
      </c>
      <c r="Z58" s="51">
        <v>2</v>
      </c>
      <c r="AA58" s="25"/>
    </row>
    <row r="59" spans="24:28" ht="15">
      <c r="X59" s="25"/>
      <c r="Y59" s="34">
        <v>68629</v>
      </c>
      <c r="Z59" s="51">
        <v>3</v>
      </c>
      <c r="AA59" s="25"/>
    </row>
    <row r="60" spans="24:28" ht="15">
      <c r="X60" s="25"/>
      <c r="Y60" s="34">
        <v>68630</v>
      </c>
      <c r="Z60" s="51">
        <v>8</v>
      </c>
      <c r="AA60" s="25"/>
    </row>
    <row r="61" spans="24:28" ht="15">
      <c r="X61" s="44"/>
      <c r="Y61" s="54">
        <v>68631</v>
      </c>
      <c r="Z61" s="57">
        <v>3</v>
      </c>
      <c r="AA61" s="44"/>
      <c r="AB61" t="s">
        <v>268</v>
      </c>
    </row>
    <row r="62" spans="24:28" ht="15">
      <c r="X62" s="25"/>
      <c r="Y62" s="34">
        <v>68636</v>
      </c>
      <c r="Z62" s="51">
        <v>5</v>
      </c>
      <c r="AA62" s="25"/>
    </row>
    <row r="63" spans="24:28" ht="15">
      <c r="X63" s="25"/>
      <c r="Y63" s="34">
        <v>64716</v>
      </c>
      <c r="Z63" s="25">
        <v>5</v>
      </c>
      <c r="AA63" s="25"/>
    </row>
    <row r="64" spans="24:28" ht="15">
      <c r="X64" s="59" t="s">
        <v>266</v>
      </c>
      <c r="AA64" s="43"/>
    </row>
    <row r="65" spans="24:28" ht="15">
      <c r="X65" s="25"/>
      <c r="Y65" s="34">
        <v>71027</v>
      </c>
      <c r="Z65" s="51">
        <v>5</v>
      </c>
      <c r="AA65" s="44" t="s">
        <v>267</v>
      </c>
      <c r="AB65" t="s">
        <v>268</v>
      </c>
    </row>
    <row r="66" spans="24:28" ht="15">
      <c r="X66" s="25"/>
      <c r="Y66" s="34">
        <v>71029</v>
      </c>
      <c r="Z66" s="51">
        <v>6</v>
      </c>
      <c r="AA66" s="44" t="s">
        <v>267</v>
      </c>
    </row>
    <row r="67" spans="24:28" ht="15">
      <c r="X67" s="45" t="s">
        <v>269</v>
      </c>
      <c r="Y67" s="34">
        <v>71030</v>
      </c>
      <c r="Z67" s="52">
        <v>5</v>
      </c>
      <c r="AA67" s="44" t="s">
        <v>267</v>
      </c>
      <c r="AB67" t="s">
        <v>268</v>
      </c>
    </row>
    <row r="68" spans="24:28" ht="15">
      <c r="X68" s="25"/>
      <c r="Y68" s="34">
        <v>71032</v>
      </c>
      <c r="Z68" s="52">
        <v>6</v>
      </c>
      <c r="AA68" s="44" t="s">
        <v>267</v>
      </c>
      <c r="AB68" t="s">
        <v>268</v>
      </c>
    </row>
    <row r="69" spans="24:28" ht="15">
      <c r="X69" s="25"/>
      <c r="Y69" s="34">
        <v>71024</v>
      </c>
      <c r="Z69" s="52">
        <v>7</v>
      </c>
      <c r="AA69" s="44" t="s">
        <v>267</v>
      </c>
      <c r="AB69" t="s">
        <v>268</v>
      </c>
    </row>
    <row r="70" spans="24:28" ht="15">
      <c r="X70" s="25"/>
      <c r="Y70" s="34">
        <v>68634</v>
      </c>
      <c r="Z70" s="52">
        <v>5</v>
      </c>
      <c r="AA70" s="25" t="s">
        <v>267</v>
      </c>
      <c r="AB70" t="s">
        <v>268</v>
      </c>
    </row>
    <row r="71" spans="24:28" ht="15">
      <c r="X71" s="25"/>
      <c r="Y71" s="34">
        <v>68620</v>
      </c>
      <c r="Z71" s="52">
        <v>2</v>
      </c>
      <c r="AA71" s="25"/>
      <c r="AB71" t="s">
        <v>270</v>
      </c>
    </row>
    <row r="72" spans="24:28" ht="15">
      <c r="X72" s="25"/>
      <c r="Y72" s="34">
        <v>68632</v>
      </c>
      <c r="Z72" s="50">
        <v>5</v>
      </c>
      <c r="AA72" s="43"/>
    </row>
    <row r="73" spans="24:28" ht="15">
      <c r="X73" s="25"/>
      <c r="Y73" s="34">
        <v>71022</v>
      </c>
      <c r="Z73" s="50">
        <v>7</v>
      </c>
      <c r="AA73" s="25"/>
    </row>
    <row r="74" spans="24:28" ht="15">
      <c r="X74" s="25"/>
      <c r="Y74" s="34">
        <v>71026</v>
      </c>
      <c r="Z74" s="50">
        <v>5</v>
      </c>
      <c r="AA74" s="25"/>
    </row>
    <row r="75" spans="24:28" ht="15">
      <c r="X75" s="25"/>
      <c r="Y75" s="34">
        <v>71028</v>
      </c>
      <c r="Z75" s="50">
        <v>6</v>
      </c>
      <c r="AA75" s="25"/>
    </row>
    <row r="76" spans="24:28" ht="15">
      <c r="X76" t="s">
        <v>271</v>
      </c>
      <c r="Z76">
        <f>SUM(Z22:Z75)</f>
        <v>238</v>
      </c>
    </row>
    <row r="77" spans="24:28" ht="15"/>
    <row r="78" spans="24:28" ht="15"/>
    <row r="79" spans="24:28" ht="15"/>
    <row r="80" spans="24:28"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spans="19:26" ht="15"/>
    <row r="130" spans="19:26" ht="15"/>
    <row r="131" spans="19:26" ht="15">
      <c r="Z131">
        <f>SUM('No Run'!D2:D27)</f>
        <v>101</v>
      </c>
    </row>
    <row r="139" spans="19:26" ht="15"/>
    <row r="140" spans="19:26" ht="15">
      <c r="S140" s="250" t="s">
        <v>202</v>
      </c>
      <c r="T140" s="251"/>
      <c r="U140" s="251"/>
      <c r="V140" s="251"/>
    </row>
    <row r="141" spans="19:26" ht="15">
      <c r="S141" s="122" t="s">
        <v>203</v>
      </c>
      <c r="T141" s="116" t="s">
        <v>204</v>
      </c>
      <c r="U141" s="116" t="s">
        <v>205</v>
      </c>
      <c r="V141" s="116" t="s">
        <v>206</v>
      </c>
    </row>
    <row r="142" spans="19:26" ht="15">
      <c r="S142" s="118" t="s">
        <v>207</v>
      </c>
      <c r="T142" s="22">
        <v>150</v>
      </c>
      <c r="U142" s="22">
        <v>18</v>
      </c>
      <c r="V142" s="21">
        <f>U142/T142</f>
        <v>0.12</v>
      </c>
    </row>
    <row r="143" spans="19:26" ht="15">
      <c r="S143" s="118" t="s">
        <v>208</v>
      </c>
      <c r="T143" s="22">
        <v>188</v>
      </c>
      <c r="U143" s="22">
        <v>41</v>
      </c>
      <c r="V143" s="21">
        <f>U143/T143</f>
        <v>0.21808510638297873</v>
      </c>
    </row>
    <row r="144" spans="19:26" ht="15">
      <c r="S144" s="118" t="s">
        <v>209</v>
      </c>
      <c r="T144" s="22">
        <v>188</v>
      </c>
      <c r="U144" s="22">
        <v>10</v>
      </c>
      <c r="V144" s="21">
        <f>U144/T144</f>
        <v>5.3191489361702128E-2</v>
      </c>
    </row>
    <row r="145" spans="19:22" ht="15">
      <c r="S145" s="20" t="s">
        <v>210</v>
      </c>
      <c r="T145" s="19">
        <f>SUM(T142:T144)</f>
        <v>526</v>
      </c>
      <c r="U145" s="19">
        <f>SUM(U142:U144)</f>
        <v>69</v>
      </c>
      <c r="V145" s="18">
        <f>U145/T145</f>
        <v>0.13117870722433461</v>
      </c>
    </row>
    <row r="146" spans="19:22" ht="15">
      <c r="S146" s="250" t="s">
        <v>211</v>
      </c>
      <c r="T146" s="251"/>
      <c r="U146" s="251"/>
      <c r="V146" s="251"/>
    </row>
    <row r="147" spans="19:22" ht="15">
      <c r="S147" s="122" t="s">
        <v>203</v>
      </c>
      <c r="T147" s="116" t="s">
        <v>204</v>
      </c>
      <c r="U147" s="116" t="s">
        <v>205</v>
      </c>
      <c r="V147" s="116" t="s">
        <v>212</v>
      </c>
    </row>
    <row r="148" spans="19:22" ht="15">
      <c r="S148" s="118" t="s">
        <v>228</v>
      </c>
      <c r="T148" s="22">
        <v>299</v>
      </c>
      <c r="U148" s="22">
        <v>26</v>
      </c>
      <c r="V148" s="21">
        <f>U148/T148</f>
        <v>8.6956521739130432E-2</v>
      </c>
    </row>
    <row r="149" spans="19:22" ht="15">
      <c r="S149" s="118" t="s">
        <v>213</v>
      </c>
      <c r="T149" s="22">
        <v>70</v>
      </c>
      <c r="U149" s="22">
        <v>5</v>
      </c>
      <c r="V149" s="21">
        <f>U149/T149</f>
        <v>7.1428571428571425E-2</v>
      </c>
    </row>
    <row r="150" spans="19:22" ht="15">
      <c r="S150" s="118" t="s">
        <v>214</v>
      </c>
      <c r="T150" s="22">
        <v>70</v>
      </c>
      <c r="U150" s="22">
        <v>10</v>
      </c>
      <c r="V150" s="21">
        <f>U150/T150</f>
        <v>0.14285714285714285</v>
      </c>
    </row>
    <row r="151" spans="19:22" ht="15">
      <c r="S151" s="20" t="s">
        <v>210</v>
      </c>
      <c r="T151" s="19">
        <f>SUM(T148:T150)</f>
        <v>439</v>
      </c>
      <c r="U151" s="19">
        <f>SUM(U148:U150)</f>
        <v>41</v>
      </c>
      <c r="V151" s="18">
        <f>U151/T151</f>
        <v>9.3394077448747156E-2</v>
      </c>
    </row>
    <row r="152" spans="19:22" ht="15">
      <c r="S152" s="26" t="s">
        <v>245</v>
      </c>
    </row>
    <row r="153" spans="19:22" ht="15"/>
    <row r="154" spans="19:22" ht="15"/>
  </sheetData>
  <mergeCells count="6">
    <mergeCell ref="S146:V146"/>
    <mergeCell ref="S3:V3"/>
    <mergeCell ref="S10:V10"/>
    <mergeCell ref="X20:AA20"/>
    <mergeCell ref="AC20:AF20"/>
    <mergeCell ref="S140:V14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D6BA3-4BD7-44A6-9D16-6964570F6AF4}">
  <dimension ref="C3:AF150"/>
  <sheetViews>
    <sheetView showGridLines="0" workbookViewId="0">
      <selection activeCell="S3" sqref="S3"/>
    </sheetView>
  </sheetViews>
  <sheetFormatPr defaultRowHeight="14.45"/>
  <cols>
    <col min="3" max="3" width="27.5703125" bestFit="1" customWidth="1"/>
    <col min="4" max="4" width="18.85546875" bestFit="1" customWidth="1"/>
    <col min="5" max="5" width="13.5703125" bestFit="1" customWidth="1"/>
    <col min="6" max="6" width="9.85546875" bestFit="1" customWidth="1"/>
    <col min="7" max="7" width="5.28515625" bestFit="1" customWidth="1"/>
    <col min="8" max="8" width="4.5703125" bestFit="1" customWidth="1"/>
    <col min="9" max="9" width="7.7109375" bestFit="1" customWidth="1"/>
    <col min="10" max="10" width="7.7109375" customWidth="1"/>
    <col min="11" max="11" width="13" bestFit="1" customWidth="1"/>
    <col min="12" max="12" width="7.28515625" bestFit="1" customWidth="1"/>
    <col min="13" max="13" width="6.5703125" bestFit="1" customWidth="1"/>
    <col min="14" max="15" width="9.7109375" bestFit="1" customWidth="1"/>
    <col min="16" max="16" width="10.7109375" bestFit="1" customWidth="1"/>
    <col min="17" max="18" width="9.140625" bestFit="1" customWidth="1"/>
    <col min="19" max="19" width="38.42578125" bestFit="1" customWidth="1"/>
    <col min="20" max="20" width="23.5703125" bestFit="1" customWidth="1"/>
    <col min="21" max="21" width="11.5703125" bestFit="1" customWidth="1"/>
    <col min="22" max="22" width="12.7109375" bestFit="1" customWidth="1"/>
    <col min="23" max="23" width="9.140625" bestFit="1" customWidth="1"/>
    <col min="24" max="24" width="24.28515625" bestFit="1" customWidth="1"/>
    <col min="25" max="25" width="13.5703125" style="12" bestFit="1" customWidth="1"/>
    <col min="26" max="26" width="12.85546875" customWidth="1"/>
    <col min="27" max="27" width="14.7109375" customWidth="1"/>
    <col min="28" max="28" width="9.140625" bestFit="1" customWidth="1"/>
    <col min="29" max="29" width="24.28515625" bestFit="1" customWidth="1"/>
    <col min="30" max="30" width="9.140625" bestFit="1" customWidth="1"/>
    <col min="31" max="31" width="3.140625" bestFit="1" customWidth="1"/>
    <col min="32" max="32" width="35.28515625" bestFit="1" customWidth="1"/>
  </cols>
  <sheetData>
    <row r="3" spans="3:22" ht="15">
      <c r="S3" s="250" t="s">
        <v>202</v>
      </c>
      <c r="T3" s="251"/>
      <c r="U3" s="251"/>
      <c r="V3" s="251"/>
    </row>
    <row r="4" spans="3:22" ht="14.45" customHeight="1">
      <c r="C4" s="112" t="s">
        <v>264</v>
      </c>
      <c r="D4" s="113"/>
      <c r="E4" s="113"/>
      <c r="F4" s="113"/>
      <c r="G4" s="113"/>
      <c r="H4" s="113"/>
      <c r="I4" s="113"/>
      <c r="J4" s="113"/>
      <c r="K4" s="113"/>
      <c r="L4" s="113"/>
      <c r="M4" s="113"/>
      <c r="N4" s="113"/>
      <c r="O4" s="113"/>
      <c r="P4" s="114"/>
      <c r="S4" s="122" t="s">
        <v>203</v>
      </c>
      <c r="T4" s="116" t="s">
        <v>204</v>
      </c>
      <c r="U4" s="116" t="s">
        <v>205</v>
      </c>
      <c r="V4" s="116" t="s">
        <v>206</v>
      </c>
    </row>
    <row r="5" spans="3:22" ht="15">
      <c r="C5" s="115" t="s">
        <v>203</v>
      </c>
      <c r="D5" s="116" t="s">
        <v>215</v>
      </c>
      <c r="E5" s="116" t="s">
        <v>216</v>
      </c>
      <c r="F5" s="116" t="s">
        <v>217</v>
      </c>
      <c r="G5" s="116" t="s">
        <v>218</v>
      </c>
      <c r="H5" s="116" t="s">
        <v>219</v>
      </c>
      <c r="I5" s="116" t="s">
        <v>41</v>
      </c>
      <c r="J5" s="116" t="s">
        <v>220</v>
      </c>
      <c r="K5" s="116" t="s">
        <v>206</v>
      </c>
      <c r="L5" s="116" t="s">
        <v>221</v>
      </c>
      <c r="M5" s="116" t="s">
        <v>222</v>
      </c>
      <c r="N5" s="116" t="s">
        <v>223</v>
      </c>
      <c r="O5" s="116" t="s">
        <v>224</v>
      </c>
      <c r="P5" s="117" t="s">
        <v>114</v>
      </c>
      <c r="S5" s="118" t="s">
        <v>207</v>
      </c>
      <c r="T5" s="22">
        <v>150</v>
      </c>
      <c r="U5" s="22">
        <v>41</v>
      </c>
      <c r="V5" s="21">
        <f>U5/T5</f>
        <v>0.27333333333333332</v>
      </c>
    </row>
    <row r="6" spans="3:22" ht="15">
      <c r="C6" s="118" t="s">
        <v>207</v>
      </c>
      <c r="D6" s="22">
        <v>198</v>
      </c>
      <c r="E6" s="22">
        <v>43</v>
      </c>
      <c r="F6" s="22">
        <f>D6-E6</f>
        <v>155</v>
      </c>
      <c r="G6" s="22">
        <v>0</v>
      </c>
      <c r="H6" s="22">
        <v>0</v>
      </c>
      <c r="I6" s="22">
        <v>0</v>
      </c>
      <c r="J6" s="22">
        <v>0</v>
      </c>
      <c r="K6" s="21">
        <f>(G6+H6)/D6</f>
        <v>0</v>
      </c>
      <c r="L6" s="21">
        <f>G6/D6</f>
        <v>0</v>
      </c>
      <c r="M6" s="21">
        <f>H6/D6</f>
        <v>0</v>
      </c>
      <c r="N6" s="119">
        <f>I6/D6</f>
        <v>0</v>
      </c>
      <c r="O6" s="119">
        <f>J6/D6</f>
        <v>0</v>
      </c>
      <c r="P6" s="120"/>
      <c r="S6" s="118" t="s">
        <v>208</v>
      </c>
      <c r="T6" s="22">
        <v>188</v>
      </c>
      <c r="U6" s="22">
        <v>61</v>
      </c>
      <c r="V6" s="21">
        <f>U6/T6</f>
        <v>0.32446808510638298</v>
      </c>
    </row>
    <row r="7" spans="3:22" ht="15">
      <c r="C7" s="118" t="s">
        <v>208</v>
      </c>
      <c r="D7" s="22">
        <v>476</v>
      </c>
      <c r="E7" s="22">
        <f>D7-F7</f>
        <v>0</v>
      </c>
      <c r="F7" s="22">
        <v>476</v>
      </c>
      <c r="G7" s="22">
        <v>0</v>
      </c>
      <c r="H7" s="22">
        <v>0</v>
      </c>
      <c r="I7" s="22">
        <v>0</v>
      </c>
      <c r="J7" s="22">
        <v>0</v>
      </c>
      <c r="K7" s="21">
        <f>(G7+H7)/D7</f>
        <v>0</v>
      </c>
      <c r="L7" s="21">
        <f>G7/D7</f>
        <v>0</v>
      </c>
      <c r="M7" s="21">
        <f>H7/D7</f>
        <v>0</v>
      </c>
      <c r="N7" s="119">
        <f>I7/D7</f>
        <v>0</v>
      </c>
      <c r="O7" s="119">
        <f>J7/D7</f>
        <v>0</v>
      </c>
      <c r="P7" s="120"/>
      <c r="S7" s="118" t="s">
        <v>209</v>
      </c>
      <c r="T7" s="22">
        <v>188</v>
      </c>
      <c r="U7" s="22">
        <v>72</v>
      </c>
      <c r="V7" s="21">
        <f>U7/T7</f>
        <v>0.38297872340425532</v>
      </c>
    </row>
    <row r="8" spans="3:22" ht="15">
      <c r="C8" s="118" t="s">
        <v>209</v>
      </c>
      <c r="D8" s="22">
        <v>476</v>
      </c>
      <c r="E8" s="22">
        <f>D8-F8</f>
        <v>0</v>
      </c>
      <c r="F8" s="22">
        <v>476</v>
      </c>
      <c r="G8" s="22">
        <v>0</v>
      </c>
      <c r="H8" s="22">
        <v>0</v>
      </c>
      <c r="I8" s="22">
        <v>0</v>
      </c>
      <c r="J8" s="22">
        <v>0</v>
      </c>
      <c r="K8" s="21">
        <f>(G8+H8)/D8</f>
        <v>0</v>
      </c>
      <c r="L8" s="21">
        <f>G8/D8</f>
        <v>0</v>
      </c>
      <c r="M8" s="21">
        <f>H8/D8</f>
        <v>0</v>
      </c>
      <c r="N8" s="119">
        <f>I8/D8</f>
        <v>0</v>
      </c>
      <c r="O8" s="119">
        <f>J8/D8</f>
        <v>0</v>
      </c>
      <c r="P8" s="120"/>
      <c r="Q8">
        <f>E9/D9</f>
        <v>3.7391304347826088E-2</v>
      </c>
      <c r="S8" s="20" t="s">
        <v>210</v>
      </c>
      <c r="T8" s="19">
        <f>SUM(T5:T7)</f>
        <v>526</v>
      </c>
      <c r="U8" s="19">
        <f>SUM(U5:U7)</f>
        <v>174</v>
      </c>
      <c r="V8" s="18">
        <f>U8/T8</f>
        <v>0.33079847908745247</v>
      </c>
    </row>
    <row r="9" spans="3:22" ht="15">
      <c r="C9" s="20" t="s">
        <v>210</v>
      </c>
      <c r="D9" s="19">
        <f>SUM(D6:D8)</f>
        <v>1150</v>
      </c>
      <c r="E9" s="19">
        <f>SUM(E6:E8)</f>
        <v>43</v>
      </c>
      <c r="F9" s="19">
        <f>SUM(F6:F8)</f>
        <v>1107</v>
      </c>
      <c r="G9" s="19">
        <f>SUM(G6:G8)</f>
        <v>0</v>
      </c>
      <c r="H9" s="19">
        <f>SUM(H6:H8)</f>
        <v>0</v>
      </c>
      <c r="I9" s="19">
        <f>SUM(I6:I8)</f>
        <v>0</v>
      </c>
      <c r="J9" s="19">
        <f>SUM(J6:J8)</f>
        <v>0</v>
      </c>
      <c r="K9" s="18">
        <f>(G9+H9)/F9</f>
        <v>0</v>
      </c>
      <c r="L9" s="18">
        <f>G9/F9</f>
        <v>0</v>
      </c>
      <c r="M9" s="18">
        <f>H9/F9</f>
        <v>0</v>
      </c>
      <c r="N9" s="18">
        <f>I9/F9</f>
        <v>0</v>
      </c>
      <c r="O9" s="18">
        <f>J9/F9</f>
        <v>0</v>
      </c>
      <c r="P9" s="121"/>
      <c r="S9" s="250" t="s">
        <v>211</v>
      </c>
      <c r="T9" s="251"/>
      <c r="U9" s="251"/>
      <c r="V9" s="251"/>
    </row>
    <row r="10" spans="3:22" ht="15">
      <c r="C10" s="112" t="s">
        <v>227</v>
      </c>
      <c r="D10" s="112"/>
      <c r="E10" s="112"/>
      <c r="F10" s="112"/>
      <c r="G10" s="112"/>
      <c r="H10" s="112"/>
      <c r="I10" s="112"/>
      <c r="J10" s="112"/>
      <c r="K10" s="112"/>
      <c r="L10" s="112"/>
      <c r="M10" s="112"/>
      <c r="N10" s="112"/>
      <c r="O10" s="112"/>
      <c r="P10" s="112"/>
      <c r="S10" s="122" t="s">
        <v>203</v>
      </c>
      <c r="T10" s="116" t="s">
        <v>204</v>
      </c>
      <c r="U10" s="116" t="s">
        <v>205</v>
      </c>
      <c r="V10" s="116" t="s">
        <v>212</v>
      </c>
    </row>
    <row r="11" spans="3:22" ht="15">
      <c r="C11" s="122" t="s">
        <v>203</v>
      </c>
      <c r="D11" s="116" t="s">
        <v>215</v>
      </c>
      <c r="E11" s="116" t="s">
        <v>216</v>
      </c>
      <c r="F11" s="116" t="s">
        <v>217</v>
      </c>
      <c r="G11" s="116" t="s">
        <v>218</v>
      </c>
      <c r="H11" s="116" t="s">
        <v>219</v>
      </c>
      <c r="I11" s="116" t="s">
        <v>41</v>
      </c>
      <c r="J11" s="116" t="s">
        <v>220</v>
      </c>
      <c r="K11" s="116" t="s">
        <v>206</v>
      </c>
      <c r="L11" s="116" t="s">
        <v>221</v>
      </c>
      <c r="M11" s="116" t="s">
        <v>222</v>
      </c>
      <c r="N11" s="116" t="s">
        <v>223</v>
      </c>
      <c r="O11" s="116" t="s">
        <v>224</v>
      </c>
      <c r="P11" s="116" t="s">
        <v>114</v>
      </c>
      <c r="S11" s="118" t="s">
        <v>228</v>
      </c>
      <c r="T11" s="22">
        <v>299</v>
      </c>
      <c r="U11" s="22">
        <v>44</v>
      </c>
      <c r="V11" s="21">
        <f>U11/T11</f>
        <v>0.14715719063545152</v>
      </c>
    </row>
    <row r="12" spans="3:22" ht="15">
      <c r="C12" s="118" t="s">
        <v>228</v>
      </c>
      <c r="D12" s="22">
        <v>374</v>
      </c>
      <c r="E12" s="22">
        <v>48</v>
      </c>
      <c r="F12" s="22">
        <f>D12-E12</f>
        <v>326</v>
      </c>
      <c r="G12" s="22">
        <v>0</v>
      </c>
      <c r="H12" s="22">
        <v>0</v>
      </c>
      <c r="I12" s="22">
        <v>0</v>
      </c>
      <c r="J12" s="22">
        <v>0</v>
      </c>
      <c r="K12" s="21">
        <f>(G12+H12)/D12</f>
        <v>0</v>
      </c>
      <c r="L12" s="21">
        <f>G12/D12</f>
        <v>0</v>
      </c>
      <c r="M12" s="21">
        <f>H12/D12</f>
        <v>0</v>
      </c>
      <c r="N12" s="119">
        <f>I12/D12</f>
        <v>0</v>
      </c>
      <c r="O12" s="21">
        <f>J12/D12</f>
        <v>0</v>
      </c>
      <c r="P12" s="123"/>
      <c r="S12" s="118" t="s">
        <v>213</v>
      </c>
      <c r="T12" s="22">
        <v>70</v>
      </c>
      <c r="U12" s="22">
        <v>5</v>
      </c>
      <c r="V12" s="21">
        <f>U12/T12</f>
        <v>7.1428571428571425E-2</v>
      </c>
    </row>
    <row r="13" spans="3:22" ht="15">
      <c r="C13" s="118" t="s">
        <v>213</v>
      </c>
      <c r="D13" s="22">
        <v>177</v>
      </c>
      <c r="E13" s="22">
        <f t="shared" ref="E12:E14" si="0">D13-F13</f>
        <v>0</v>
      </c>
      <c r="F13" s="22">
        <v>177</v>
      </c>
      <c r="G13" s="22">
        <v>0</v>
      </c>
      <c r="H13" s="22">
        <v>0</v>
      </c>
      <c r="I13" s="22">
        <v>0</v>
      </c>
      <c r="J13" s="22">
        <v>0</v>
      </c>
      <c r="K13" s="21">
        <f>(G13+H13)/D13</f>
        <v>0</v>
      </c>
      <c r="L13" s="21">
        <f>G13/D13</f>
        <v>0</v>
      </c>
      <c r="M13" s="21">
        <f>H13/D13</f>
        <v>0</v>
      </c>
      <c r="N13" s="119">
        <f>I13/D13</f>
        <v>0</v>
      </c>
      <c r="O13" s="21">
        <f>J13/D13</f>
        <v>0</v>
      </c>
      <c r="P13" s="124"/>
      <c r="S13" s="118" t="s">
        <v>214</v>
      </c>
      <c r="T13" s="22">
        <v>70</v>
      </c>
      <c r="U13" s="22">
        <v>10</v>
      </c>
      <c r="V13" s="21">
        <f>U13/T13</f>
        <v>0.14285714285714285</v>
      </c>
    </row>
    <row r="14" spans="3:22" ht="15">
      <c r="C14" s="118" t="s">
        <v>214</v>
      </c>
      <c r="D14" s="22">
        <v>177</v>
      </c>
      <c r="E14" s="22">
        <f t="shared" si="0"/>
        <v>0</v>
      </c>
      <c r="F14" s="22">
        <v>177</v>
      </c>
      <c r="G14" s="22">
        <v>0</v>
      </c>
      <c r="H14" s="22">
        <v>0</v>
      </c>
      <c r="I14" s="22">
        <v>0</v>
      </c>
      <c r="J14" s="22">
        <v>0</v>
      </c>
      <c r="K14" s="21">
        <f>(G14+H14)/D14</f>
        <v>0</v>
      </c>
      <c r="L14" s="21">
        <f>G14/D14</f>
        <v>0</v>
      </c>
      <c r="M14" s="21">
        <f>H14/D14</f>
        <v>0</v>
      </c>
      <c r="N14" s="119">
        <f>I14/D14</f>
        <v>0</v>
      </c>
      <c r="O14" s="21">
        <f>J14/D14</f>
        <v>0</v>
      </c>
      <c r="P14" s="123"/>
      <c r="Q14">
        <f>E15/D15</f>
        <v>6.5934065934065936E-2</v>
      </c>
      <c r="S14" s="20" t="s">
        <v>210</v>
      </c>
      <c r="T14" s="19">
        <f>SUM(T11:T13)</f>
        <v>439</v>
      </c>
      <c r="U14" s="19">
        <f>SUM(U11:U13)</f>
        <v>59</v>
      </c>
      <c r="V14" s="18">
        <f>U14/T14</f>
        <v>0.13439635535307518</v>
      </c>
    </row>
    <row r="15" spans="3:22" ht="15">
      <c r="C15" s="20" t="s">
        <v>210</v>
      </c>
      <c r="D15" s="19">
        <f>SUM(D12:D14)</f>
        <v>728</v>
      </c>
      <c r="E15" s="19">
        <f>SUM(E12:E14)</f>
        <v>48</v>
      </c>
      <c r="F15" s="19">
        <f>SUM(F12:F14)</f>
        <v>680</v>
      </c>
      <c r="G15" s="19">
        <f>SUM(G12:G14)</f>
        <v>0</v>
      </c>
      <c r="H15" s="19">
        <f>SUM(H12:H14)</f>
        <v>0</v>
      </c>
      <c r="I15" s="19">
        <f>SUM(I12:I14)</f>
        <v>0</v>
      </c>
      <c r="J15" s="19">
        <f>SUM(J12:J14)</f>
        <v>0</v>
      </c>
      <c r="K15" s="18">
        <f>(G15+H15)/F15</f>
        <v>0</v>
      </c>
      <c r="L15" s="18">
        <f>G15/D15</f>
        <v>0</v>
      </c>
      <c r="M15" s="18">
        <f>H15/D15</f>
        <v>0</v>
      </c>
      <c r="N15" s="18">
        <f>I15/D15</f>
        <v>0</v>
      </c>
      <c r="O15" s="18">
        <f>J15/D15</f>
        <v>0</v>
      </c>
      <c r="P15" s="125"/>
    </row>
    <row r="16" spans="3:22" ht="15"/>
    <row r="17" spans="24:32" ht="15">
      <c r="X17" s="250" t="s">
        <v>254</v>
      </c>
      <c r="Y17" s="251"/>
      <c r="Z17" s="251"/>
      <c r="AA17" s="251"/>
      <c r="AC17" s="250" t="s">
        <v>255</v>
      </c>
      <c r="AD17" s="251"/>
      <c r="AE17" s="251"/>
      <c r="AF17" s="251"/>
    </row>
    <row r="18" spans="24:32" ht="15">
      <c r="X18" s="126"/>
      <c r="Y18" s="126" t="s">
        <v>216</v>
      </c>
      <c r="Z18" s="117"/>
      <c r="AA18" s="117"/>
      <c r="AC18" s="122"/>
      <c r="AD18" s="126" t="s">
        <v>216</v>
      </c>
      <c r="AE18" s="117"/>
      <c r="AF18" s="116"/>
    </row>
    <row r="19" spans="24:32" ht="15.75" customHeight="1">
      <c r="X19" s="127" t="s">
        <v>207</v>
      </c>
      <c r="Y19" s="120">
        <v>68572</v>
      </c>
      <c r="Z19" s="128">
        <v>2</v>
      </c>
      <c r="AA19" s="21"/>
      <c r="AC19" s="129" t="s">
        <v>207</v>
      </c>
      <c r="AD19" s="120">
        <v>55354</v>
      </c>
      <c r="AE19">
        <v>6</v>
      </c>
      <c r="AF19" s="22" t="s">
        <v>256</v>
      </c>
    </row>
    <row r="20" spans="24:32" ht="15">
      <c r="X20" s="25"/>
      <c r="Y20" s="27">
        <v>68577</v>
      </c>
      <c r="Z20" s="50">
        <v>4</v>
      </c>
      <c r="AA20" s="25"/>
      <c r="AD20" s="27">
        <v>55355</v>
      </c>
      <c r="AE20" s="25">
        <v>6</v>
      </c>
      <c r="AF20" t="s">
        <v>256</v>
      </c>
    </row>
    <row r="21" spans="24:32" ht="15">
      <c r="X21" s="25"/>
      <c r="Y21" s="27" t="s">
        <v>257</v>
      </c>
      <c r="Z21" s="50">
        <v>6</v>
      </c>
      <c r="AA21" s="25"/>
      <c r="AD21" s="27">
        <v>55356</v>
      </c>
      <c r="AE21" s="25">
        <v>3</v>
      </c>
      <c r="AF21" t="s">
        <v>258</v>
      </c>
    </row>
    <row r="22" spans="24:32" ht="15">
      <c r="X22" s="25"/>
      <c r="Y22" s="27">
        <v>68587</v>
      </c>
      <c r="Z22" s="50">
        <v>1</v>
      </c>
      <c r="AA22" s="25"/>
      <c r="AD22" s="27">
        <v>55357</v>
      </c>
      <c r="AE22" s="25">
        <v>2</v>
      </c>
      <c r="AF22" t="s">
        <v>260</v>
      </c>
    </row>
    <row r="23" spans="24:32" ht="15">
      <c r="X23" s="25"/>
      <c r="Y23" s="27">
        <v>68592</v>
      </c>
      <c r="Z23" s="50">
        <v>5</v>
      </c>
      <c r="AA23" s="25"/>
      <c r="AD23" s="27">
        <v>55358</v>
      </c>
      <c r="AE23" s="25">
        <v>6</v>
      </c>
      <c r="AF23" t="s">
        <v>261</v>
      </c>
    </row>
    <row r="24" spans="24:32" ht="15">
      <c r="X24" s="25"/>
      <c r="Y24" s="27">
        <v>68602</v>
      </c>
      <c r="Z24" s="50">
        <v>7</v>
      </c>
      <c r="AA24" s="25"/>
      <c r="AD24" s="27"/>
      <c r="AE24" s="25"/>
    </row>
    <row r="25" spans="24:32" ht="15">
      <c r="X25" s="25"/>
      <c r="Y25" s="27">
        <v>68607</v>
      </c>
      <c r="Z25" s="50">
        <v>3</v>
      </c>
      <c r="AA25" s="25"/>
      <c r="AD25" s="27">
        <v>55349</v>
      </c>
      <c r="AE25" s="25">
        <v>11</v>
      </c>
      <c r="AF25" t="s">
        <v>262</v>
      </c>
    </row>
    <row r="26" spans="24:32" ht="15">
      <c r="X26" s="25"/>
      <c r="Y26" s="34">
        <v>71021</v>
      </c>
      <c r="Z26" s="51">
        <v>8</v>
      </c>
      <c r="AA26" s="44"/>
      <c r="AD26" s="12">
        <v>55350</v>
      </c>
      <c r="AE26">
        <v>9</v>
      </c>
      <c r="AF26" t="s">
        <v>262</v>
      </c>
    </row>
    <row r="27" spans="24:32" ht="15">
      <c r="X27" s="25"/>
      <c r="Y27" s="34">
        <v>68617</v>
      </c>
      <c r="Z27" s="52">
        <v>5</v>
      </c>
      <c r="AA27" s="25"/>
      <c r="AD27" s="12">
        <v>55353</v>
      </c>
      <c r="AE27">
        <v>6</v>
      </c>
      <c r="AF27" t="s">
        <v>256</v>
      </c>
    </row>
    <row r="28" spans="24:32" ht="15">
      <c r="X28" s="25"/>
      <c r="Y28" s="35">
        <v>68612</v>
      </c>
      <c r="Z28" s="65">
        <v>2</v>
      </c>
      <c r="AA28" s="25"/>
      <c r="AB28" t="s">
        <v>263</v>
      </c>
    </row>
    <row r="29" spans="24:32" ht="15">
      <c r="X29" s="127" t="s">
        <v>208</v>
      </c>
      <c r="Y29" s="34">
        <v>68581</v>
      </c>
      <c r="Z29" s="52">
        <v>6</v>
      </c>
      <c r="AA29" s="25"/>
      <c r="AD29">
        <v>55359</v>
      </c>
      <c r="AE29">
        <v>8</v>
      </c>
      <c r="AF29" t="s">
        <v>256</v>
      </c>
    </row>
    <row r="30" spans="24:32" ht="15">
      <c r="X30" s="25"/>
      <c r="Y30" s="34">
        <v>68601</v>
      </c>
      <c r="Z30" s="65">
        <v>7</v>
      </c>
      <c r="AA30" s="25"/>
      <c r="AD30">
        <v>55360</v>
      </c>
      <c r="AE30" s="25">
        <v>5</v>
      </c>
      <c r="AF30" t="s">
        <v>262</v>
      </c>
    </row>
    <row r="31" spans="24:32" ht="15">
      <c r="X31" s="25"/>
      <c r="Y31" s="34">
        <v>68599</v>
      </c>
      <c r="Z31" s="65">
        <v>7</v>
      </c>
      <c r="AA31" s="25"/>
      <c r="AC31" s="118" t="s">
        <v>208</v>
      </c>
      <c r="AD31">
        <v>55587</v>
      </c>
      <c r="AE31">
        <v>2</v>
      </c>
    </row>
    <row r="32" spans="24:32" ht="15">
      <c r="X32" s="127" t="s">
        <v>209</v>
      </c>
      <c r="Y32" s="34">
        <v>68570</v>
      </c>
      <c r="Z32" s="52">
        <v>2</v>
      </c>
      <c r="AA32" s="25"/>
      <c r="AC32" s="118" t="s">
        <v>209</v>
      </c>
    </row>
    <row r="33" spans="24:27" ht="15">
      <c r="X33" s="25"/>
      <c r="Y33" s="34">
        <v>68575</v>
      </c>
      <c r="Z33" s="52">
        <v>4</v>
      </c>
      <c r="AA33" s="25"/>
    </row>
    <row r="34" spans="24:27" ht="15">
      <c r="X34" s="25"/>
      <c r="Y34" s="34">
        <v>68580</v>
      </c>
      <c r="Z34" s="52">
        <v>6</v>
      </c>
      <c r="AA34" s="25"/>
    </row>
    <row r="35" spans="24:27" ht="15">
      <c r="X35" s="25"/>
      <c r="Y35" s="34">
        <v>68590</v>
      </c>
      <c r="Z35" s="52">
        <v>5</v>
      </c>
      <c r="AA35" s="25"/>
    </row>
    <row r="36" spans="24:27" ht="15">
      <c r="X36" s="25"/>
      <c r="Y36" s="34">
        <v>68595</v>
      </c>
      <c r="Z36" s="52">
        <v>5</v>
      </c>
      <c r="AA36" s="25"/>
    </row>
    <row r="37" spans="24:27" ht="15">
      <c r="X37" s="25"/>
      <c r="Y37" s="34">
        <v>68600</v>
      </c>
      <c r="Z37" s="52">
        <v>7</v>
      </c>
      <c r="AA37" s="25"/>
    </row>
    <row r="38" spans="24:27" ht="15">
      <c r="X38" s="25"/>
      <c r="Y38" s="34">
        <v>68605</v>
      </c>
      <c r="Z38" s="52">
        <v>3</v>
      </c>
      <c r="AA38" s="25"/>
    </row>
    <row r="39" spans="24:27" ht="15">
      <c r="X39" s="25"/>
      <c r="Y39" s="34">
        <v>68613</v>
      </c>
      <c r="Z39" s="52">
        <v>5</v>
      </c>
      <c r="AA39" s="25"/>
    </row>
    <row r="40" spans="24:27" ht="15">
      <c r="X40" s="25"/>
      <c r="Y40" s="34">
        <v>68568</v>
      </c>
      <c r="Z40" s="52">
        <v>2</v>
      </c>
      <c r="AA40" s="25"/>
    </row>
    <row r="41" spans="24:27" ht="15">
      <c r="X41" s="25"/>
      <c r="Y41" s="34">
        <v>68583</v>
      </c>
      <c r="Z41" s="52">
        <v>1</v>
      </c>
      <c r="AA41" s="25"/>
    </row>
    <row r="42" spans="24:27" ht="15">
      <c r="X42" s="25"/>
      <c r="Y42" s="34">
        <v>68588</v>
      </c>
      <c r="Z42" s="52">
        <v>5</v>
      </c>
      <c r="AA42" s="25"/>
    </row>
    <row r="43" spans="24:27" ht="15">
      <c r="X43" s="44"/>
      <c r="Y43" s="34">
        <v>68593</v>
      </c>
      <c r="Z43" s="52">
        <v>5</v>
      </c>
      <c r="AA43" s="25"/>
    </row>
    <row r="44" spans="24:27" ht="15">
      <c r="X44" s="25"/>
      <c r="Y44" s="60">
        <v>68598</v>
      </c>
      <c r="Z44" s="65">
        <v>7</v>
      </c>
      <c r="AA44" s="25"/>
    </row>
    <row r="45" spans="24:27" ht="15">
      <c r="X45" s="25"/>
      <c r="Y45" s="61">
        <v>68603</v>
      </c>
      <c r="Z45" s="57">
        <v>3</v>
      </c>
      <c r="AA45" s="43"/>
    </row>
    <row r="46" spans="24:27" ht="15">
      <c r="X46" s="25"/>
      <c r="Y46" s="62">
        <v>68615</v>
      </c>
      <c r="Z46" s="25">
        <v>6</v>
      </c>
      <c r="AA46" s="25"/>
    </row>
    <row r="47" spans="24:27" ht="15">
      <c r="X47" s="25"/>
      <c r="Y47" s="62">
        <v>68578</v>
      </c>
      <c r="Z47" s="25">
        <v>1</v>
      </c>
      <c r="AA47" s="25"/>
    </row>
    <row r="48" spans="24:27" ht="15">
      <c r="X48" s="25"/>
      <c r="Y48" s="63">
        <v>68585</v>
      </c>
      <c r="Z48" s="25">
        <v>1</v>
      </c>
      <c r="AA48" s="25"/>
    </row>
    <row r="49" spans="24:28" ht="15">
      <c r="X49" s="130" t="s">
        <v>228</v>
      </c>
      <c r="Y49" s="55">
        <v>68622</v>
      </c>
      <c r="Z49" s="58">
        <v>3</v>
      </c>
      <c r="AA49" s="25"/>
    </row>
    <row r="50" spans="24:28" ht="15">
      <c r="X50" s="25"/>
      <c r="Y50" s="34">
        <v>68623</v>
      </c>
      <c r="Z50" s="51">
        <v>4</v>
      </c>
      <c r="AA50" s="25"/>
    </row>
    <row r="51" spans="24:28" ht="15">
      <c r="X51" s="25"/>
      <c r="Y51" s="34">
        <v>68624</v>
      </c>
      <c r="Z51" s="51">
        <v>7</v>
      </c>
      <c r="AA51" s="25"/>
    </row>
    <row r="52" spans="24:28" ht="15">
      <c r="X52" s="25"/>
      <c r="Y52" s="34">
        <v>68625</v>
      </c>
      <c r="Z52" s="51">
        <v>1</v>
      </c>
      <c r="AA52" s="25"/>
    </row>
    <row r="53" spans="24:28" ht="15">
      <c r="X53" s="25"/>
      <c r="Y53" s="34">
        <v>68626</v>
      </c>
      <c r="Z53" s="51">
        <v>5</v>
      </c>
      <c r="AA53" s="25"/>
    </row>
    <row r="54" spans="24:28" ht="15">
      <c r="X54" s="25"/>
      <c r="Y54" s="34">
        <v>68627</v>
      </c>
      <c r="Z54" s="51">
        <v>2</v>
      </c>
      <c r="AA54" s="25"/>
    </row>
    <row r="55" spans="24:28" ht="15">
      <c r="X55" s="25"/>
      <c r="Y55" s="34">
        <v>68628</v>
      </c>
      <c r="Z55" s="51">
        <v>2</v>
      </c>
      <c r="AA55" s="25"/>
    </row>
    <row r="56" spans="24:28" ht="15">
      <c r="X56" s="25"/>
      <c r="Y56" s="34">
        <v>68629</v>
      </c>
      <c r="Z56" s="51">
        <v>3</v>
      </c>
      <c r="AA56" s="25"/>
    </row>
    <row r="57" spans="24:28" ht="15">
      <c r="X57" s="25"/>
      <c r="Y57" s="34">
        <v>68630</v>
      </c>
      <c r="Z57" s="51">
        <v>8</v>
      </c>
      <c r="AA57" s="25"/>
    </row>
    <row r="58" spans="24:28" ht="15">
      <c r="X58" s="44"/>
      <c r="Y58" s="54">
        <v>68631</v>
      </c>
      <c r="Z58" s="57">
        <v>3</v>
      </c>
      <c r="AA58" s="44"/>
      <c r="AB58" t="s">
        <v>268</v>
      </c>
    </row>
    <row r="59" spans="24:28" ht="15">
      <c r="X59" s="25"/>
      <c r="Y59" s="34">
        <v>68636</v>
      </c>
      <c r="Z59" s="51">
        <v>5</v>
      </c>
      <c r="AA59" s="25"/>
    </row>
    <row r="60" spans="24:28" ht="15">
      <c r="X60" s="25"/>
      <c r="Y60" s="34">
        <v>64716</v>
      </c>
      <c r="Z60" s="25">
        <v>5</v>
      </c>
      <c r="AA60" s="25"/>
    </row>
    <row r="61" spans="24:28" ht="15">
      <c r="X61" s="59" t="s">
        <v>266</v>
      </c>
      <c r="AA61" s="43"/>
    </row>
    <row r="62" spans="24:28" ht="15">
      <c r="X62" s="25"/>
      <c r="Y62" s="34">
        <v>71027</v>
      </c>
      <c r="Z62" s="51">
        <v>5</v>
      </c>
      <c r="AA62" s="44" t="s">
        <v>267</v>
      </c>
      <c r="AB62" t="s">
        <v>268</v>
      </c>
    </row>
    <row r="63" spans="24:28" ht="15">
      <c r="X63" s="25"/>
      <c r="Y63" s="34">
        <v>71029</v>
      </c>
      <c r="Z63" s="51">
        <v>6</v>
      </c>
      <c r="AA63" s="44" t="s">
        <v>267</v>
      </c>
    </row>
    <row r="64" spans="24:28" ht="15">
      <c r="X64" s="45" t="s">
        <v>269</v>
      </c>
      <c r="Y64" s="34">
        <v>71030</v>
      </c>
      <c r="Z64" s="52">
        <v>5</v>
      </c>
      <c r="AA64" s="44" t="s">
        <v>267</v>
      </c>
      <c r="AB64" t="s">
        <v>268</v>
      </c>
    </row>
    <row r="65" spans="24:28" ht="15">
      <c r="X65" s="25"/>
      <c r="Y65" s="34">
        <v>71032</v>
      </c>
      <c r="Z65" s="52">
        <v>6</v>
      </c>
      <c r="AA65" s="44" t="s">
        <v>267</v>
      </c>
      <c r="AB65" t="s">
        <v>268</v>
      </c>
    </row>
    <row r="66" spans="24:28" ht="15">
      <c r="X66" s="25"/>
      <c r="Y66" s="34">
        <v>71024</v>
      </c>
      <c r="Z66" s="52">
        <v>7</v>
      </c>
      <c r="AA66" s="44" t="s">
        <v>267</v>
      </c>
      <c r="AB66" t="s">
        <v>268</v>
      </c>
    </row>
    <row r="67" spans="24:28" ht="15">
      <c r="X67" s="25"/>
      <c r="Y67" s="34">
        <v>68634</v>
      </c>
      <c r="Z67" s="52">
        <v>5</v>
      </c>
      <c r="AA67" s="25" t="s">
        <v>267</v>
      </c>
      <c r="AB67" t="s">
        <v>268</v>
      </c>
    </row>
    <row r="68" spans="24:28" ht="15">
      <c r="X68" s="25"/>
      <c r="Y68" s="34">
        <v>68620</v>
      </c>
      <c r="Z68" s="52">
        <v>2</v>
      </c>
      <c r="AA68" s="25"/>
      <c r="AB68" t="s">
        <v>270</v>
      </c>
    </row>
    <row r="69" spans="24:28" ht="15">
      <c r="X69" s="25"/>
      <c r="Y69" s="34">
        <v>68632</v>
      </c>
      <c r="Z69" s="50">
        <v>5</v>
      </c>
      <c r="AA69" s="43"/>
    </row>
    <row r="70" spans="24:28" ht="15">
      <c r="X70" s="25"/>
      <c r="Y70" s="34">
        <v>71022</v>
      </c>
      <c r="Z70" s="50">
        <v>7</v>
      </c>
      <c r="AA70" s="25"/>
    </row>
    <row r="71" spans="24:28" ht="15">
      <c r="X71" s="25"/>
      <c r="Y71" s="34">
        <v>71026</v>
      </c>
      <c r="Z71" s="50">
        <v>5</v>
      </c>
      <c r="AA71" s="25"/>
    </row>
    <row r="72" spans="24:28" ht="15">
      <c r="X72" s="25"/>
      <c r="Y72" s="34">
        <v>71028</v>
      </c>
      <c r="Z72" s="50">
        <v>6</v>
      </c>
      <c r="AA72" s="25"/>
    </row>
    <row r="73" spans="24:28" ht="15">
      <c r="X73" t="s">
        <v>271</v>
      </c>
      <c r="Z73">
        <f>SUM(Z19:Z72)</f>
        <v>238</v>
      </c>
    </row>
    <row r="74" spans="24:28" ht="15"/>
    <row r="75" spans="24:28" ht="15"/>
    <row r="76" spans="24:28" ht="15"/>
    <row r="77" spans="24:28" ht="15"/>
    <row r="78" spans="24:28" ht="15"/>
    <row r="79" spans="24:28" ht="15"/>
    <row r="80" spans="24:28"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spans="26:26" ht="15"/>
    <row r="114" spans="26:26" ht="15"/>
    <row r="115" spans="26:26" ht="15"/>
    <row r="116" spans="26:26" ht="15"/>
    <row r="117" spans="26:26" ht="15"/>
    <row r="118" spans="26:26" ht="15"/>
    <row r="119" spans="26:26" ht="15"/>
    <row r="120" spans="26:26" ht="15"/>
    <row r="121" spans="26:26" ht="15"/>
    <row r="122" spans="26:26" ht="15"/>
    <row r="123" spans="26:26" ht="15"/>
    <row r="124" spans="26:26" ht="15"/>
    <row r="125" spans="26:26" ht="15"/>
    <row r="126" spans="26:26" ht="15"/>
    <row r="127" spans="26:26" ht="15"/>
    <row r="128" spans="26:26" ht="15">
      <c r="Z128">
        <f>SUM('No Run'!D2:D27)</f>
        <v>101</v>
      </c>
    </row>
    <row r="136" spans="19:22" ht="15"/>
    <row r="137" spans="19:22" ht="15">
      <c r="S137" s="250" t="s">
        <v>202</v>
      </c>
      <c r="T137" s="251"/>
      <c r="U137" s="251"/>
      <c r="V137" s="251"/>
    </row>
    <row r="138" spans="19:22" ht="15">
      <c r="S138" s="122" t="s">
        <v>203</v>
      </c>
      <c r="T138" s="116" t="s">
        <v>204</v>
      </c>
      <c r="U138" s="116" t="s">
        <v>205</v>
      </c>
      <c r="V138" s="116" t="s">
        <v>206</v>
      </c>
    </row>
    <row r="139" spans="19:22" ht="15">
      <c r="S139" s="118" t="s">
        <v>207</v>
      </c>
      <c r="T139" s="22">
        <v>150</v>
      </c>
      <c r="U139" s="22">
        <v>18</v>
      </c>
      <c r="V139" s="21">
        <f>U139/T139</f>
        <v>0.12</v>
      </c>
    </row>
    <row r="140" spans="19:22" ht="15">
      <c r="S140" s="118" t="s">
        <v>208</v>
      </c>
      <c r="T140" s="22">
        <v>188</v>
      </c>
      <c r="U140" s="22">
        <v>41</v>
      </c>
      <c r="V140" s="21">
        <f>U140/T140</f>
        <v>0.21808510638297873</v>
      </c>
    </row>
    <row r="141" spans="19:22" ht="15">
      <c r="S141" s="118" t="s">
        <v>209</v>
      </c>
      <c r="T141" s="22">
        <v>188</v>
      </c>
      <c r="U141" s="22">
        <v>10</v>
      </c>
      <c r="V141" s="21">
        <f>U141/T141</f>
        <v>5.3191489361702128E-2</v>
      </c>
    </row>
    <row r="142" spans="19:22" ht="15">
      <c r="S142" s="20" t="s">
        <v>210</v>
      </c>
      <c r="T142" s="19">
        <f>SUM(T139:T141)</f>
        <v>526</v>
      </c>
      <c r="U142" s="19">
        <f>SUM(U139:U141)</f>
        <v>69</v>
      </c>
      <c r="V142" s="18">
        <f>U142/T142</f>
        <v>0.13117870722433461</v>
      </c>
    </row>
    <row r="143" spans="19:22" ht="15">
      <c r="S143" s="250" t="s">
        <v>211</v>
      </c>
      <c r="T143" s="251"/>
      <c r="U143" s="251"/>
      <c r="V143" s="251"/>
    </row>
    <row r="144" spans="19:22" ht="15">
      <c r="S144" s="122" t="s">
        <v>203</v>
      </c>
      <c r="T144" s="116" t="s">
        <v>204</v>
      </c>
      <c r="U144" s="116" t="s">
        <v>205</v>
      </c>
      <c r="V144" s="116" t="s">
        <v>212</v>
      </c>
    </row>
    <row r="145" spans="19:22" ht="15">
      <c r="S145" s="118" t="s">
        <v>228</v>
      </c>
      <c r="T145" s="22">
        <v>299</v>
      </c>
      <c r="U145" s="22">
        <v>26</v>
      </c>
      <c r="V145" s="21">
        <f>U145/T145</f>
        <v>8.6956521739130432E-2</v>
      </c>
    </row>
    <row r="146" spans="19:22" ht="15">
      <c r="S146" s="118" t="s">
        <v>213</v>
      </c>
      <c r="T146" s="22">
        <v>70</v>
      </c>
      <c r="U146" s="22">
        <v>5</v>
      </c>
      <c r="V146" s="21">
        <f>U146/T146</f>
        <v>7.1428571428571425E-2</v>
      </c>
    </row>
    <row r="147" spans="19:22" ht="15">
      <c r="S147" s="118" t="s">
        <v>214</v>
      </c>
      <c r="T147" s="22">
        <v>70</v>
      </c>
      <c r="U147" s="22">
        <v>10</v>
      </c>
      <c r="V147" s="21">
        <f>U147/T147</f>
        <v>0.14285714285714285</v>
      </c>
    </row>
    <row r="148" spans="19:22" ht="15">
      <c r="S148" s="20" t="s">
        <v>210</v>
      </c>
      <c r="T148" s="19">
        <f>SUM(T145:T147)</f>
        <v>439</v>
      </c>
      <c r="U148" s="19">
        <f>SUM(U145:U147)</f>
        <v>41</v>
      </c>
      <c r="V148" s="18">
        <f>U148/T148</f>
        <v>9.3394077448747156E-2</v>
      </c>
    </row>
    <row r="149" spans="19:22" ht="15">
      <c r="S149" s="26" t="s">
        <v>245</v>
      </c>
    </row>
    <row r="150" spans="19:22" ht="15"/>
  </sheetData>
  <mergeCells count="6">
    <mergeCell ref="S143:V143"/>
    <mergeCell ref="S3:V3"/>
    <mergeCell ref="S9:V9"/>
    <mergeCell ref="X17:AA17"/>
    <mergeCell ref="AC17:AF17"/>
    <mergeCell ref="S137:V13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700A1-4CED-4B3B-ACF9-D86CB410ED81}">
  <dimension ref="C3:AF150"/>
  <sheetViews>
    <sheetView showGridLines="0" workbookViewId="0">
      <selection activeCell="C4" sqref="C4:O15"/>
    </sheetView>
  </sheetViews>
  <sheetFormatPr defaultRowHeight="14.45"/>
  <cols>
    <col min="3" max="3" width="27.5703125" bestFit="1" customWidth="1"/>
    <col min="4" max="4" width="18.85546875" bestFit="1" customWidth="1"/>
    <col min="5" max="5" width="13.5703125" bestFit="1" customWidth="1"/>
    <col min="6" max="6" width="9.85546875" bestFit="1" customWidth="1"/>
    <col min="7" max="7" width="5.28515625" bestFit="1" customWidth="1"/>
    <col min="8" max="8" width="4.5703125" bestFit="1" customWidth="1"/>
    <col min="9" max="9" width="7.7109375" bestFit="1" customWidth="1"/>
    <col min="10" max="10" width="7.7109375" customWidth="1"/>
    <col min="11" max="11" width="13" bestFit="1" customWidth="1"/>
    <col min="12" max="12" width="7.28515625" bestFit="1" customWidth="1"/>
    <col min="13" max="13" width="6.5703125" bestFit="1" customWidth="1"/>
    <col min="14" max="15" width="9.7109375" bestFit="1" customWidth="1"/>
    <col min="16" max="16" width="10.7109375" bestFit="1" customWidth="1"/>
    <col min="17" max="18" width="9.140625" bestFit="1" customWidth="1"/>
    <col min="19" max="19" width="38.42578125" bestFit="1" customWidth="1"/>
    <col min="20" max="20" width="23.5703125" bestFit="1" customWidth="1"/>
    <col min="21" max="21" width="11.5703125" bestFit="1" customWidth="1"/>
    <col min="22" max="22" width="12.7109375" bestFit="1" customWidth="1"/>
    <col min="23" max="23" width="9.140625" bestFit="1" customWidth="1"/>
    <col min="24" max="24" width="24.28515625" bestFit="1" customWidth="1"/>
    <col min="25" max="25" width="13.5703125" style="12" bestFit="1" customWidth="1"/>
    <col min="26" max="26" width="12.85546875" customWidth="1"/>
    <col min="27" max="27" width="14.7109375" customWidth="1"/>
    <col min="28" max="28" width="9.140625" bestFit="1" customWidth="1"/>
    <col min="29" max="29" width="24.28515625" bestFit="1" customWidth="1"/>
    <col min="30" max="30" width="9.140625" bestFit="1" customWidth="1"/>
    <col min="31" max="31" width="3.140625" bestFit="1" customWidth="1"/>
    <col min="32" max="32" width="35.28515625" bestFit="1" customWidth="1"/>
  </cols>
  <sheetData>
    <row r="3" spans="3:22" ht="15">
      <c r="S3" s="250" t="s">
        <v>202</v>
      </c>
      <c r="T3" s="251"/>
      <c r="U3" s="251"/>
      <c r="V3" s="251"/>
    </row>
    <row r="4" spans="3:22" ht="14.45" customHeight="1">
      <c r="C4" s="112" t="s">
        <v>265</v>
      </c>
      <c r="D4" s="113"/>
      <c r="E4" s="113"/>
      <c r="F4" s="113"/>
      <c r="G4" s="113"/>
      <c r="H4" s="113"/>
      <c r="I4" s="113"/>
      <c r="J4" s="113"/>
      <c r="K4" s="113"/>
      <c r="L4" s="113"/>
      <c r="M4" s="113"/>
      <c r="N4" s="113"/>
      <c r="O4" s="113"/>
      <c r="P4" s="114"/>
      <c r="S4" s="122" t="s">
        <v>203</v>
      </c>
      <c r="T4" s="116" t="s">
        <v>204</v>
      </c>
      <c r="U4" s="116" t="s">
        <v>205</v>
      </c>
      <c r="V4" s="116" t="s">
        <v>206</v>
      </c>
    </row>
    <row r="5" spans="3:22" ht="15">
      <c r="C5" s="115" t="s">
        <v>203</v>
      </c>
      <c r="D5" s="116" t="s">
        <v>215</v>
      </c>
      <c r="E5" s="116" t="s">
        <v>216</v>
      </c>
      <c r="F5" s="116" t="s">
        <v>217</v>
      </c>
      <c r="G5" s="116" t="s">
        <v>218</v>
      </c>
      <c r="H5" s="116" t="s">
        <v>219</v>
      </c>
      <c r="I5" s="116" t="s">
        <v>41</v>
      </c>
      <c r="J5" s="116" t="s">
        <v>220</v>
      </c>
      <c r="K5" s="116" t="s">
        <v>206</v>
      </c>
      <c r="L5" s="116" t="s">
        <v>221</v>
      </c>
      <c r="M5" s="116" t="s">
        <v>222</v>
      </c>
      <c r="N5" s="116" t="s">
        <v>223</v>
      </c>
      <c r="O5" s="116" t="s">
        <v>224</v>
      </c>
      <c r="P5" s="117" t="s">
        <v>114</v>
      </c>
      <c r="S5" s="118" t="s">
        <v>207</v>
      </c>
      <c r="T5" s="22">
        <v>150</v>
      </c>
      <c r="U5" s="22">
        <v>26</v>
      </c>
      <c r="V5" s="21">
        <f>U5/T5</f>
        <v>0.17333333333333334</v>
      </c>
    </row>
    <row r="6" spans="3:22" ht="15">
      <c r="C6" s="118" t="s">
        <v>207</v>
      </c>
      <c r="D6" s="22">
        <v>198</v>
      </c>
      <c r="E6" s="22">
        <v>43</v>
      </c>
      <c r="F6" s="22">
        <f>D6-E6</f>
        <v>155</v>
      </c>
      <c r="G6" s="22">
        <v>42</v>
      </c>
      <c r="H6" s="22">
        <v>11</v>
      </c>
      <c r="I6" s="22">
        <v>102</v>
      </c>
      <c r="J6" s="22">
        <f>F6-(G6+H6+I6)</f>
        <v>0</v>
      </c>
      <c r="K6" s="21">
        <f>(G6+H6)/D6</f>
        <v>0.26767676767676768</v>
      </c>
      <c r="L6" s="21">
        <f>G6/D6</f>
        <v>0.21212121212121213</v>
      </c>
      <c r="M6" s="21">
        <f>H6/D6</f>
        <v>5.5555555555555552E-2</v>
      </c>
      <c r="N6" s="119">
        <f>I6/D6</f>
        <v>0.51515151515151514</v>
      </c>
      <c r="O6" s="119">
        <f>J6/D6</f>
        <v>0</v>
      </c>
      <c r="P6" s="120"/>
      <c r="S6" s="118" t="s">
        <v>208</v>
      </c>
      <c r="T6" s="22">
        <v>188</v>
      </c>
      <c r="U6" s="22">
        <v>61</v>
      </c>
      <c r="V6" s="21">
        <f>U6/T6</f>
        <v>0.32446808510638298</v>
      </c>
    </row>
    <row r="7" spans="3:22" ht="15">
      <c r="C7" s="118" t="s">
        <v>208</v>
      </c>
      <c r="D7" s="22">
        <v>476</v>
      </c>
      <c r="E7" s="22">
        <v>65</v>
      </c>
      <c r="F7" s="22">
        <f>D7-E7</f>
        <v>411</v>
      </c>
      <c r="G7" s="22">
        <v>279</v>
      </c>
      <c r="H7" s="22">
        <v>73</v>
      </c>
      <c r="I7" s="22">
        <v>59</v>
      </c>
      <c r="J7" s="22">
        <f>F7-(G7+H7+I7)</f>
        <v>0</v>
      </c>
      <c r="K7" s="21">
        <f>(G7+H7)/D7</f>
        <v>0.73949579831932777</v>
      </c>
      <c r="L7" s="21">
        <f>G7/D7</f>
        <v>0.58613445378151263</v>
      </c>
      <c r="M7" s="21">
        <f>H7/D7</f>
        <v>0.15336134453781514</v>
      </c>
      <c r="N7" s="119">
        <f>I7/D7</f>
        <v>0.12394957983193278</v>
      </c>
      <c r="O7" s="119">
        <f>J7/D7</f>
        <v>0</v>
      </c>
      <c r="P7" s="120"/>
      <c r="S7" s="118" t="s">
        <v>209</v>
      </c>
      <c r="T7" s="22">
        <v>188</v>
      </c>
      <c r="U7" s="22">
        <v>53</v>
      </c>
      <c r="V7" s="21">
        <f>U7/T7</f>
        <v>0.28191489361702127</v>
      </c>
    </row>
    <row r="8" spans="3:22" ht="15">
      <c r="C8" s="118" t="s">
        <v>209</v>
      </c>
      <c r="D8" s="22">
        <v>476</v>
      </c>
      <c r="E8" s="22">
        <v>78</v>
      </c>
      <c r="F8" s="22">
        <f>D8-E8</f>
        <v>398</v>
      </c>
      <c r="G8" s="22">
        <v>303</v>
      </c>
      <c r="H8" s="22">
        <v>71</v>
      </c>
      <c r="I8" s="22">
        <v>24</v>
      </c>
      <c r="J8" s="22">
        <f>F8-(G8+H8+I8)</f>
        <v>0</v>
      </c>
      <c r="K8" s="21">
        <f>(G8+H8)/D8</f>
        <v>0.7857142857142857</v>
      </c>
      <c r="L8" s="21">
        <f>G8/D8</f>
        <v>0.63655462184873945</v>
      </c>
      <c r="M8" s="21">
        <f>H8/D8</f>
        <v>0.14915966386554622</v>
      </c>
      <c r="N8" s="119">
        <f>I8/D8</f>
        <v>5.0420168067226892E-2</v>
      </c>
      <c r="O8" s="119">
        <f>J8/D8</f>
        <v>0</v>
      </c>
      <c r="P8" s="120"/>
      <c r="Q8">
        <f>E9/D9</f>
        <v>0.16173913043478261</v>
      </c>
      <c r="S8" s="20" t="s">
        <v>210</v>
      </c>
      <c r="T8" s="19">
        <f>SUM(T5:T7)</f>
        <v>526</v>
      </c>
      <c r="U8" s="19">
        <f>SUM(U5:U7)</f>
        <v>140</v>
      </c>
      <c r="V8" s="18">
        <f>U8/T8</f>
        <v>0.26615969581749049</v>
      </c>
    </row>
    <row r="9" spans="3:22" ht="15">
      <c r="C9" s="20" t="s">
        <v>210</v>
      </c>
      <c r="D9" s="19">
        <f>SUM(D6:D8)</f>
        <v>1150</v>
      </c>
      <c r="E9" s="19">
        <f>SUM(E6:E8)</f>
        <v>186</v>
      </c>
      <c r="F9" s="19">
        <f>SUM(F6:F8)</f>
        <v>964</v>
      </c>
      <c r="G9" s="19">
        <f>SUM(G6:G8)</f>
        <v>624</v>
      </c>
      <c r="H9" s="19">
        <f>SUM(H6:H8)</f>
        <v>155</v>
      </c>
      <c r="I9" s="19">
        <f>SUM(I6:I8)</f>
        <v>185</v>
      </c>
      <c r="J9" s="19">
        <f>SUM(J6:J8)</f>
        <v>0</v>
      </c>
      <c r="K9" s="18">
        <f>(G9+H9)/F9</f>
        <v>0.80809128630705396</v>
      </c>
      <c r="L9" s="18">
        <f>G9/F9</f>
        <v>0.64730290456431538</v>
      </c>
      <c r="M9" s="18">
        <f>H9/F9</f>
        <v>0.1607883817427386</v>
      </c>
      <c r="N9" s="18">
        <f>I9/F9</f>
        <v>0.19190871369294607</v>
      </c>
      <c r="O9" s="18">
        <f>J9/F9</f>
        <v>0</v>
      </c>
      <c r="P9" s="121"/>
      <c r="S9" s="250" t="s">
        <v>211</v>
      </c>
      <c r="T9" s="251"/>
      <c r="U9" s="251"/>
      <c r="V9" s="251"/>
    </row>
    <row r="10" spans="3:22" ht="15">
      <c r="C10" s="112" t="s">
        <v>227</v>
      </c>
      <c r="D10" s="112"/>
      <c r="E10" s="112"/>
      <c r="F10" s="112"/>
      <c r="G10" s="112"/>
      <c r="H10" s="112"/>
      <c r="I10" s="112"/>
      <c r="J10" s="112"/>
      <c r="K10" s="112"/>
      <c r="L10" s="112"/>
      <c r="M10" s="112"/>
      <c r="N10" s="112"/>
      <c r="O10" s="112"/>
      <c r="P10" s="112"/>
      <c r="S10" s="122" t="s">
        <v>203</v>
      </c>
      <c r="T10" s="116" t="s">
        <v>204</v>
      </c>
      <c r="U10" s="116" t="s">
        <v>205</v>
      </c>
      <c r="V10" s="116" t="s">
        <v>212</v>
      </c>
    </row>
    <row r="11" spans="3:22" ht="15">
      <c r="C11" s="122" t="s">
        <v>203</v>
      </c>
      <c r="D11" s="116" t="s">
        <v>215</v>
      </c>
      <c r="E11" s="116" t="s">
        <v>216</v>
      </c>
      <c r="F11" s="116" t="s">
        <v>217</v>
      </c>
      <c r="G11" s="116" t="s">
        <v>218</v>
      </c>
      <c r="H11" s="116" t="s">
        <v>219</v>
      </c>
      <c r="I11" s="116" t="s">
        <v>41</v>
      </c>
      <c r="J11" s="116" t="s">
        <v>220</v>
      </c>
      <c r="K11" s="116" t="s">
        <v>206</v>
      </c>
      <c r="L11" s="116" t="s">
        <v>221</v>
      </c>
      <c r="M11" s="116" t="s">
        <v>222</v>
      </c>
      <c r="N11" s="116" t="s">
        <v>223</v>
      </c>
      <c r="O11" s="116" t="s">
        <v>224</v>
      </c>
      <c r="P11" s="116" t="s">
        <v>114</v>
      </c>
      <c r="S11" s="118" t="s">
        <v>228</v>
      </c>
      <c r="T11" s="22">
        <v>299</v>
      </c>
      <c r="U11" s="22">
        <v>39</v>
      </c>
      <c r="V11" s="21">
        <f>U11/T11</f>
        <v>0.13043478260869565</v>
      </c>
    </row>
    <row r="12" spans="3:22" ht="15">
      <c r="C12" s="118" t="s">
        <v>228</v>
      </c>
      <c r="D12" s="22">
        <v>374</v>
      </c>
      <c r="E12" s="22">
        <v>48</v>
      </c>
      <c r="F12" s="22">
        <f>D12-E12</f>
        <v>326</v>
      </c>
      <c r="G12" s="22">
        <v>188</v>
      </c>
      <c r="H12" s="22">
        <v>45</v>
      </c>
      <c r="I12" s="22">
        <v>93</v>
      </c>
      <c r="J12" s="22">
        <f>F12-(G12+H12+I12)</f>
        <v>0</v>
      </c>
      <c r="K12" s="21">
        <f>(G12+H12)/D12</f>
        <v>0.62299465240641716</v>
      </c>
      <c r="L12" s="21">
        <f>G12/D12</f>
        <v>0.50267379679144386</v>
      </c>
      <c r="M12" s="21">
        <f>H12/D12</f>
        <v>0.12032085561497326</v>
      </c>
      <c r="N12" s="119">
        <f>I12/D12</f>
        <v>0.24866310160427807</v>
      </c>
      <c r="O12" s="21">
        <f>J12/D12</f>
        <v>0</v>
      </c>
      <c r="P12" s="123"/>
      <c r="S12" s="118" t="s">
        <v>213</v>
      </c>
      <c r="T12" s="22">
        <v>70</v>
      </c>
      <c r="U12" s="22">
        <v>5</v>
      </c>
      <c r="V12" s="21">
        <f>U12/T12</f>
        <v>7.1428571428571425E-2</v>
      </c>
    </row>
    <row r="13" spans="3:22" ht="15">
      <c r="C13" s="118" t="s">
        <v>213</v>
      </c>
      <c r="D13" s="22">
        <v>177</v>
      </c>
      <c r="E13" s="22">
        <v>11</v>
      </c>
      <c r="F13" s="22">
        <f>D13-E13</f>
        <v>166</v>
      </c>
      <c r="G13" s="22">
        <v>68</v>
      </c>
      <c r="H13" s="22">
        <v>15</v>
      </c>
      <c r="I13" s="22">
        <v>83</v>
      </c>
      <c r="J13" s="22">
        <f>F13-(G13+H13+I13)</f>
        <v>0</v>
      </c>
      <c r="K13" s="21">
        <f>(G13+H13)/D13</f>
        <v>0.46892655367231639</v>
      </c>
      <c r="L13" s="21">
        <f>G13/D13</f>
        <v>0.38418079096045199</v>
      </c>
      <c r="M13" s="21">
        <f>H13/D13</f>
        <v>8.4745762711864403E-2</v>
      </c>
      <c r="N13" s="119">
        <f>I13/D13</f>
        <v>0.46892655367231639</v>
      </c>
      <c r="O13" s="21">
        <f>J13/D13</f>
        <v>0</v>
      </c>
      <c r="P13" s="124"/>
      <c r="S13" s="118" t="s">
        <v>214</v>
      </c>
      <c r="T13" s="22">
        <v>70</v>
      </c>
      <c r="U13" s="22">
        <v>10</v>
      </c>
      <c r="V13" s="21">
        <f>U13/T13</f>
        <v>0.14285714285714285</v>
      </c>
    </row>
    <row r="14" spans="3:22" ht="15">
      <c r="C14" s="118" t="s">
        <v>214</v>
      </c>
      <c r="D14" s="22">
        <v>177</v>
      </c>
      <c r="E14" s="22">
        <v>29</v>
      </c>
      <c r="F14" s="22">
        <f>D14-E14</f>
        <v>148</v>
      </c>
      <c r="G14" s="22">
        <v>108</v>
      </c>
      <c r="H14" s="22">
        <v>12</v>
      </c>
      <c r="I14" s="22">
        <v>28</v>
      </c>
      <c r="J14" s="22">
        <f>F14-(G14+H14+I14)</f>
        <v>0</v>
      </c>
      <c r="K14" s="21">
        <f>(G14+H14)/D14</f>
        <v>0.67796610169491522</v>
      </c>
      <c r="L14" s="21">
        <f>G14/D14</f>
        <v>0.61016949152542377</v>
      </c>
      <c r="M14" s="21">
        <f>H14/D14</f>
        <v>6.7796610169491525E-2</v>
      </c>
      <c r="N14" s="119">
        <f>I14/D14</f>
        <v>0.15819209039548024</v>
      </c>
      <c r="O14" s="21">
        <f>J14/D14</f>
        <v>0</v>
      </c>
      <c r="P14" s="123"/>
      <c r="Q14">
        <f>E15/D15</f>
        <v>0.12087912087912088</v>
      </c>
      <c r="S14" s="20" t="s">
        <v>210</v>
      </c>
      <c r="T14" s="19">
        <f>SUM(T11:T13)</f>
        <v>439</v>
      </c>
      <c r="U14" s="19">
        <f>SUM(U11:U13)</f>
        <v>54</v>
      </c>
      <c r="V14" s="18">
        <f>U14/T14</f>
        <v>0.12300683371298406</v>
      </c>
    </row>
    <row r="15" spans="3:22" ht="15">
      <c r="C15" s="20" t="s">
        <v>210</v>
      </c>
      <c r="D15" s="19">
        <f>SUM(D12:D14)</f>
        <v>728</v>
      </c>
      <c r="E15" s="19">
        <f>SUM(E12:E14)</f>
        <v>88</v>
      </c>
      <c r="F15" s="19">
        <f>SUM(F12:F14)</f>
        <v>640</v>
      </c>
      <c r="G15" s="19">
        <f>SUM(G12:G14)</f>
        <v>364</v>
      </c>
      <c r="H15" s="19">
        <f>SUM(H12:H14)</f>
        <v>72</v>
      </c>
      <c r="I15" s="19">
        <f>SUM(I12:I14)</f>
        <v>204</v>
      </c>
      <c r="J15" s="19">
        <f>SUM(J12:J14)</f>
        <v>0</v>
      </c>
      <c r="K15" s="18">
        <f>(G15+H15)/F15</f>
        <v>0.68125000000000002</v>
      </c>
      <c r="L15" s="18">
        <f>G15/D15</f>
        <v>0.5</v>
      </c>
      <c r="M15" s="18">
        <f>H15/D15</f>
        <v>9.8901098901098897E-2</v>
      </c>
      <c r="N15" s="18">
        <f>I15/D15</f>
        <v>0.28021978021978022</v>
      </c>
      <c r="O15" s="18">
        <f>J15/D15</f>
        <v>0</v>
      </c>
      <c r="P15" s="125"/>
    </row>
    <row r="16" spans="3:22" ht="15"/>
    <row r="17" spans="24:32" ht="15">
      <c r="X17" s="250" t="s">
        <v>254</v>
      </c>
      <c r="Y17" s="251"/>
      <c r="Z17" s="251"/>
      <c r="AA17" s="251"/>
      <c r="AC17" s="250" t="s">
        <v>255</v>
      </c>
      <c r="AD17" s="251"/>
      <c r="AE17" s="251"/>
      <c r="AF17" s="251"/>
    </row>
    <row r="18" spans="24:32" ht="15">
      <c r="X18" s="126"/>
      <c r="Y18" s="126" t="s">
        <v>216</v>
      </c>
      <c r="Z18" s="117"/>
      <c r="AA18" s="117"/>
      <c r="AC18" s="122"/>
      <c r="AD18" s="126" t="s">
        <v>216</v>
      </c>
      <c r="AE18" s="117"/>
      <c r="AF18" s="116"/>
    </row>
    <row r="19" spans="24:32" ht="15.75" customHeight="1">
      <c r="X19" s="127" t="s">
        <v>207</v>
      </c>
      <c r="Y19" s="120">
        <v>68572</v>
      </c>
      <c r="Z19" s="128">
        <v>2</v>
      </c>
      <c r="AA19" s="21"/>
      <c r="AC19" s="129" t="s">
        <v>207</v>
      </c>
      <c r="AD19" s="120">
        <v>55354</v>
      </c>
      <c r="AE19">
        <v>6</v>
      </c>
      <c r="AF19" s="22" t="s">
        <v>256</v>
      </c>
    </row>
    <row r="20" spans="24:32" ht="15">
      <c r="X20" s="25"/>
      <c r="Y20" s="27">
        <v>68577</v>
      </c>
      <c r="Z20" s="50">
        <v>4</v>
      </c>
      <c r="AA20" s="25"/>
      <c r="AD20" s="27">
        <v>55355</v>
      </c>
      <c r="AE20" s="25">
        <v>6</v>
      </c>
      <c r="AF20" t="s">
        <v>256</v>
      </c>
    </row>
    <row r="21" spans="24:32" ht="15">
      <c r="X21" s="25"/>
      <c r="Y21" s="27" t="s">
        <v>257</v>
      </c>
      <c r="Z21" s="50">
        <v>6</v>
      </c>
      <c r="AA21" s="25"/>
      <c r="AD21" s="27">
        <v>55356</v>
      </c>
      <c r="AE21" s="25">
        <v>3</v>
      </c>
      <c r="AF21" t="s">
        <v>258</v>
      </c>
    </row>
    <row r="22" spans="24:32" ht="15">
      <c r="X22" s="25"/>
      <c r="Y22" s="27">
        <v>68587</v>
      </c>
      <c r="Z22" s="50">
        <v>1</v>
      </c>
      <c r="AA22" s="25"/>
      <c r="AD22" s="27">
        <v>55357</v>
      </c>
      <c r="AE22" s="25">
        <v>2</v>
      </c>
      <c r="AF22" t="s">
        <v>260</v>
      </c>
    </row>
    <row r="23" spans="24:32" ht="15">
      <c r="X23" s="25"/>
      <c r="Y23" s="27">
        <v>68592</v>
      </c>
      <c r="Z23" s="50">
        <v>5</v>
      </c>
      <c r="AA23" s="25"/>
      <c r="AD23" s="27">
        <v>55358</v>
      </c>
      <c r="AE23" s="25">
        <v>6</v>
      </c>
      <c r="AF23" t="s">
        <v>261</v>
      </c>
    </row>
    <row r="24" spans="24:32" ht="15">
      <c r="X24" s="25"/>
      <c r="Y24" s="27">
        <v>68602</v>
      </c>
      <c r="Z24" s="50">
        <v>7</v>
      </c>
      <c r="AA24" s="25"/>
      <c r="AD24" s="27"/>
      <c r="AE24" s="25"/>
    </row>
    <row r="25" spans="24:32" ht="15">
      <c r="X25" s="25"/>
      <c r="Y25" s="27">
        <v>68607</v>
      </c>
      <c r="Z25" s="50">
        <v>3</v>
      </c>
      <c r="AA25" s="25"/>
      <c r="AD25" s="27">
        <v>55349</v>
      </c>
      <c r="AE25" s="25">
        <v>11</v>
      </c>
      <c r="AF25" t="s">
        <v>262</v>
      </c>
    </row>
    <row r="26" spans="24:32" ht="15">
      <c r="X26" s="25"/>
      <c r="Y26" s="34">
        <v>71021</v>
      </c>
      <c r="Z26" s="51">
        <v>8</v>
      </c>
      <c r="AA26" s="44"/>
      <c r="AD26" s="12">
        <v>55350</v>
      </c>
      <c r="AE26">
        <v>9</v>
      </c>
      <c r="AF26" t="s">
        <v>262</v>
      </c>
    </row>
    <row r="27" spans="24:32" ht="15">
      <c r="X27" s="25"/>
      <c r="Y27" s="34">
        <v>68617</v>
      </c>
      <c r="Z27" s="52">
        <v>5</v>
      </c>
      <c r="AA27" s="25"/>
      <c r="AD27" s="12">
        <v>55353</v>
      </c>
      <c r="AE27">
        <v>6</v>
      </c>
      <c r="AF27" t="s">
        <v>256</v>
      </c>
    </row>
    <row r="28" spans="24:32" ht="15">
      <c r="X28" s="25"/>
      <c r="Y28" s="35">
        <v>68612</v>
      </c>
      <c r="Z28" s="65">
        <v>2</v>
      </c>
      <c r="AA28" s="25"/>
      <c r="AB28" t="s">
        <v>263</v>
      </c>
    </row>
    <row r="29" spans="24:32" ht="15">
      <c r="X29" s="127" t="s">
        <v>208</v>
      </c>
      <c r="Y29" s="34">
        <v>68581</v>
      </c>
      <c r="Z29" s="52">
        <v>6</v>
      </c>
      <c r="AA29" s="25"/>
      <c r="AD29">
        <v>55359</v>
      </c>
      <c r="AE29">
        <v>8</v>
      </c>
      <c r="AF29" t="s">
        <v>256</v>
      </c>
    </row>
    <row r="30" spans="24:32" ht="15">
      <c r="X30" s="25"/>
      <c r="Y30" s="34">
        <v>68601</v>
      </c>
      <c r="Z30" s="65">
        <v>7</v>
      </c>
      <c r="AA30" s="25"/>
      <c r="AD30">
        <v>55360</v>
      </c>
      <c r="AE30" s="25">
        <v>5</v>
      </c>
      <c r="AF30" t="s">
        <v>262</v>
      </c>
    </row>
    <row r="31" spans="24:32" ht="15">
      <c r="X31" s="25"/>
      <c r="Y31" s="34">
        <v>68599</v>
      </c>
      <c r="Z31" s="65">
        <v>7</v>
      </c>
      <c r="AA31" s="25"/>
      <c r="AC31" s="118" t="s">
        <v>208</v>
      </c>
      <c r="AD31">
        <v>55587</v>
      </c>
      <c r="AE31">
        <v>2</v>
      </c>
    </row>
    <row r="32" spans="24:32" ht="15">
      <c r="X32" s="127" t="s">
        <v>209</v>
      </c>
      <c r="Y32" s="34">
        <v>68570</v>
      </c>
      <c r="Z32" s="52">
        <v>2</v>
      </c>
      <c r="AA32" s="25"/>
      <c r="AC32" s="118" t="s">
        <v>209</v>
      </c>
    </row>
    <row r="33" spans="24:27" ht="15">
      <c r="X33" s="25"/>
      <c r="Y33" s="34">
        <v>68575</v>
      </c>
      <c r="Z33" s="52">
        <v>4</v>
      </c>
      <c r="AA33" s="25"/>
    </row>
    <row r="34" spans="24:27" ht="15">
      <c r="X34" s="25"/>
      <c r="Y34" s="34">
        <v>68580</v>
      </c>
      <c r="Z34" s="52">
        <v>6</v>
      </c>
      <c r="AA34" s="25"/>
    </row>
    <row r="35" spans="24:27" ht="15">
      <c r="X35" s="25"/>
      <c r="Y35" s="34">
        <v>68590</v>
      </c>
      <c r="Z35" s="52">
        <v>5</v>
      </c>
      <c r="AA35" s="25"/>
    </row>
    <row r="36" spans="24:27" ht="15">
      <c r="X36" s="25"/>
      <c r="Y36" s="34">
        <v>68595</v>
      </c>
      <c r="Z36" s="52">
        <v>5</v>
      </c>
      <c r="AA36" s="25"/>
    </row>
    <row r="37" spans="24:27" ht="15">
      <c r="X37" s="25"/>
      <c r="Y37" s="34">
        <v>68600</v>
      </c>
      <c r="Z37" s="52">
        <v>7</v>
      </c>
      <c r="AA37" s="25"/>
    </row>
    <row r="38" spans="24:27" ht="15">
      <c r="X38" s="25"/>
      <c r="Y38" s="34">
        <v>68605</v>
      </c>
      <c r="Z38" s="52">
        <v>3</v>
      </c>
      <c r="AA38" s="25"/>
    </row>
    <row r="39" spans="24:27" ht="15">
      <c r="X39" s="25"/>
      <c r="Y39" s="34">
        <v>68613</v>
      </c>
      <c r="Z39" s="52">
        <v>5</v>
      </c>
      <c r="AA39" s="25"/>
    </row>
    <row r="40" spans="24:27" ht="15">
      <c r="X40" s="25"/>
      <c r="Y40" s="34">
        <v>68568</v>
      </c>
      <c r="Z40" s="52">
        <v>2</v>
      </c>
      <c r="AA40" s="25"/>
    </row>
    <row r="41" spans="24:27" ht="15">
      <c r="X41" s="25"/>
      <c r="Y41" s="34">
        <v>68583</v>
      </c>
      <c r="Z41" s="52">
        <v>1</v>
      </c>
      <c r="AA41" s="25"/>
    </row>
    <row r="42" spans="24:27" ht="15">
      <c r="X42" s="25"/>
      <c r="Y42" s="34">
        <v>68588</v>
      </c>
      <c r="Z42" s="52">
        <v>5</v>
      </c>
      <c r="AA42" s="25"/>
    </row>
    <row r="43" spans="24:27" ht="15">
      <c r="X43" s="44"/>
      <c r="Y43" s="34">
        <v>68593</v>
      </c>
      <c r="Z43" s="52">
        <v>5</v>
      </c>
      <c r="AA43" s="25"/>
    </row>
    <row r="44" spans="24:27" ht="15">
      <c r="X44" s="25"/>
      <c r="Y44" s="60">
        <v>68598</v>
      </c>
      <c r="Z44" s="65">
        <v>7</v>
      </c>
      <c r="AA44" s="25"/>
    </row>
    <row r="45" spans="24:27" ht="15">
      <c r="X45" s="25"/>
      <c r="Y45" s="61">
        <v>68603</v>
      </c>
      <c r="Z45" s="57">
        <v>3</v>
      </c>
      <c r="AA45" s="43"/>
    </row>
    <row r="46" spans="24:27" ht="15">
      <c r="X46" s="25"/>
      <c r="Y46" s="62">
        <v>68615</v>
      </c>
      <c r="Z46" s="25">
        <v>6</v>
      </c>
      <c r="AA46" s="25"/>
    </row>
    <row r="47" spans="24:27" ht="15">
      <c r="X47" s="25"/>
      <c r="Y47" s="62">
        <v>68578</v>
      </c>
      <c r="Z47" s="25">
        <v>1</v>
      </c>
      <c r="AA47" s="25"/>
    </row>
    <row r="48" spans="24:27" ht="15">
      <c r="X48" s="25"/>
      <c r="Y48" s="63">
        <v>68585</v>
      </c>
      <c r="Z48" s="25">
        <v>1</v>
      </c>
      <c r="AA48" s="25"/>
    </row>
    <row r="49" spans="24:28" ht="15">
      <c r="X49" s="130" t="s">
        <v>228</v>
      </c>
      <c r="Y49" s="55">
        <v>68622</v>
      </c>
      <c r="Z49" s="58">
        <v>3</v>
      </c>
      <c r="AA49" s="25"/>
    </row>
    <row r="50" spans="24:28" ht="15">
      <c r="X50" s="25"/>
      <c r="Y50" s="34">
        <v>68623</v>
      </c>
      <c r="Z50" s="51">
        <v>4</v>
      </c>
      <c r="AA50" s="25"/>
    </row>
    <row r="51" spans="24:28" ht="15">
      <c r="X51" s="25"/>
      <c r="Y51" s="34">
        <v>68624</v>
      </c>
      <c r="Z51" s="51">
        <v>7</v>
      </c>
      <c r="AA51" s="25"/>
    </row>
    <row r="52" spans="24:28" ht="15">
      <c r="X52" s="25"/>
      <c r="Y52" s="34">
        <v>68625</v>
      </c>
      <c r="Z52" s="51">
        <v>1</v>
      </c>
      <c r="AA52" s="25"/>
    </row>
    <row r="53" spans="24:28" ht="15">
      <c r="X53" s="25"/>
      <c r="Y53" s="34">
        <v>68626</v>
      </c>
      <c r="Z53" s="51">
        <v>5</v>
      </c>
      <c r="AA53" s="25"/>
    </row>
    <row r="54" spans="24:28" ht="15">
      <c r="X54" s="25"/>
      <c r="Y54" s="34">
        <v>68627</v>
      </c>
      <c r="Z54" s="51">
        <v>2</v>
      </c>
      <c r="AA54" s="25"/>
    </row>
    <row r="55" spans="24:28" ht="15">
      <c r="X55" s="25"/>
      <c r="Y55" s="34">
        <v>68628</v>
      </c>
      <c r="Z55" s="51">
        <v>2</v>
      </c>
      <c r="AA55" s="25"/>
    </row>
    <row r="56" spans="24:28" ht="15">
      <c r="X56" s="25"/>
      <c r="Y56" s="34">
        <v>68629</v>
      </c>
      <c r="Z56" s="51">
        <v>3</v>
      </c>
      <c r="AA56" s="25"/>
    </row>
    <row r="57" spans="24:28" ht="15">
      <c r="X57" s="25"/>
      <c r="Y57" s="34">
        <v>68630</v>
      </c>
      <c r="Z57" s="51">
        <v>8</v>
      </c>
      <c r="AA57" s="25"/>
    </row>
    <row r="58" spans="24:28" ht="15">
      <c r="X58" s="44"/>
      <c r="Y58" s="54">
        <v>68631</v>
      </c>
      <c r="Z58" s="57">
        <v>3</v>
      </c>
      <c r="AA58" s="44"/>
      <c r="AB58" t="s">
        <v>268</v>
      </c>
    </row>
    <row r="59" spans="24:28" ht="15">
      <c r="X59" s="25"/>
      <c r="Y59" s="34">
        <v>68636</v>
      </c>
      <c r="Z59" s="51">
        <v>5</v>
      </c>
      <c r="AA59" s="25"/>
    </row>
    <row r="60" spans="24:28" ht="15">
      <c r="X60" s="25"/>
      <c r="Y60" s="34">
        <v>64716</v>
      </c>
      <c r="Z60" s="25">
        <v>5</v>
      </c>
      <c r="AA60" s="25"/>
    </row>
    <row r="61" spans="24:28" ht="15">
      <c r="X61" s="59" t="s">
        <v>266</v>
      </c>
      <c r="AA61" s="43"/>
    </row>
    <row r="62" spans="24:28" ht="15">
      <c r="X62" s="25"/>
      <c r="Y62" s="34">
        <v>71027</v>
      </c>
      <c r="Z62" s="51">
        <v>5</v>
      </c>
      <c r="AA62" s="44" t="s">
        <v>267</v>
      </c>
      <c r="AB62" t="s">
        <v>268</v>
      </c>
    </row>
    <row r="63" spans="24:28" ht="15">
      <c r="X63" s="25"/>
      <c r="Y63" s="34">
        <v>71029</v>
      </c>
      <c r="Z63" s="51">
        <v>6</v>
      </c>
      <c r="AA63" s="44" t="s">
        <v>267</v>
      </c>
    </row>
    <row r="64" spans="24:28" ht="15">
      <c r="X64" s="45" t="s">
        <v>269</v>
      </c>
      <c r="Y64" s="34">
        <v>71030</v>
      </c>
      <c r="Z64" s="52">
        <v>5</v>
      </c>
      <c r="AA64" s="44" t="s">
        <v>267</v>
      </c>
      <c r="AB64" t="s">
        <v>268</v>
      </c>
    </row>
    <row r="65" spans="24:28" ht="15">
      <c r="X65" s="25"/>
      <c r="Y65" s="34">
        <v>71032</v>
      </c>
      <c r="Z65" s="52">
        <v>6</v>
      </c>
      <c r="AA65" s="44" t="s">
        <v>267</v>
      </c>
      <c r="AB65" t="s">
        <v>268</v>
      </c>
    </row>
    <row r="66" spans="24:28" ht="15">
      <c r="X66" s="25"/>
      <c r="Y66" s="34">
        <v>71024</v>
      </c>
      <c r="Z66" s="52">
        <v>7</v>
      </c>
      <c r="AA66" s="44" t="s">
        <v>267</v>
      </c>
      <c r="AB66" t="s">
        <v>268</v>
      </c>
    </row>
    <row r="67" spans="24:28" ht="15">
      <c r="X67" s="25"/>
      <c r="Y67" s="34">
        <v>68634</v>
      </c>
      <c r="Z67" s="52">
        <v>5</v>
      </c>
      <c r="AA67" s="25" t="s">
        <v>267</v>
      </c>
      <c r="AB67" t="s">
        <v>268</v>
      </c>
    </row>
    <row r="68" spans="24:28" ht="15">
      <c r="X68" s="25"/>
      <c r="Y68" s="34">
        <v>68620</v>
      </c>
      <c r="Z68" s="52">
        <v>2</v>
      </c>
      <c r="AA68" s="25"/>
      <c r="AB68" t="s">
        <v>270</v>
      </c>
    </row>
    <row r="69" spans="24:28" ht="15">
      <c r="X69" s="25"/>
      <c r="Y69" s="34">
        <v>68632</v>
      </c>
      <c r="Z69" s="50">
        <v>5</v>
      </c>
      <c r="AA69" s="43"/>
    </row>
    <row r="70" spans="24:28" ht="15">
      <c r="X70" s="25"/>
      <c r="Y70" s="34">
        <v>71022</v>
      </c>
      <c r="Z70" s="50">
        <v>7</v>
      </c>
      <c r="AA70" s="25"/>
    </row>
    <row r="71" spans="24:28" ht="15">
      <c r="X71" s="25"/>
      <c r="Y71" s="34">
        <v>71026</v>
      </c>
      <c r="Z71" s="50">
        <v>5</v>
      </c>
      <c r="AA71" s="25"/>
    </row>
    <row r="72" spans="24:28" ht="15">
      <c r="X72" s="25"/>
      <c r="Y72" s="34">
        <v>71028</v>
      </c>
      <c r="Z72" s="50">
        <v>6</v>
      </c>
      <c r="AA72" s="25"/>
    </row>
    <row r="73" spans="24:28" ht="15">
      <c r="X73" t="s">
        <v>271</v>
      </c>
      <c r="Z73">
        <f>SUM(Z19:Z72)</f>
        <v>238</v>
      </c>
    </row>
    <row r="74" spans="24:28" ht="15"/>
    <row r="75" spans="24:28" ht="15"/>
    <row r="76" spans="24:28" ht="15"/>
    <row r="77" spans="24:28" ht="15"/>
    <row r="78" spans="24:28" ht="15"/>
    <row r="79" spans="24:28" ht="15"/>
    <row r="80" spans="24:28"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spans="26:26" ht="15"/>
    <row r="114" spans="26:26" ht="15"/>
    <row r="115" spans="26:26" ht="15"/>
    <row r="116" spans="26:26" ht="15"/>
    <row r="117" spans="26:26" ht="15"/>
    <row r="118" spans="26:26" ht="15"/>
    <row r="119" spans="26:26" ht="15"/>
    <row r="120" spans="26:26" ht="15"/>
    <row r="121" spans="26:26" ht="15"/>
    <row r="122" spans="26:26" ht="15"/>
    <row r="123" spans="26:26" ht="15"/>
    <row r="124" spans="26:26" ht="15"/>
    <row r="125" spans="26:26" ht="15"/>
    <row r="126" spans="26:26" ht="15"/>
    <row r="127" spans="26:26" ht="15"/>
    <row r="128" spans="26:26" ht="15">
      <c r="Z128">
        <f>SUM('No Run'!D2:D27)</f>
        <v>101</v>
      </c>
    </row>
    <row r="136" spans="19:22" ht="15"/>
    <row r="137" spans="19:22" ht="15">
      <c r="S137" s="250" t="s">
        <v>202</v>
      </c>
      <c r="T137" s="251"/>
      <c r="U137" s="251"/>
      <c r="V137" s="251"/>
    </row>
    <row r="138" spans="19:22" ht="15">
      <c r="S138" s="122" t="s">
        <v>203</v>
      </c>
      <c r="T138" s="116" t="s">
        <v>204</v>
      </c>
      <c r="U138" s="116" t="s">
        <v>205</v>
      </c>
      <c r="V138" s="116" t="s">
        <v>206</v>
      </c>
    </row>
    <row r="139" spans="19:22" ht="15">
      <c r="S139" s="118" t="s">
        <v>207</v>
      </c>
      <c r="T139" s="22">
        <v>150</v>
      </c>
      <c r="U139" s="22">
        <v>18</v>
      </c>
      <c r="V139" s="21">
        <f>U139/T139</f>
        <v>0.12</v>
      </c>
    </row>
    <row r="140" spans="19:22" ht="15">
      <c r="S140" s="118" t="s">
        <v>208</v>
      </c>
      <c r="T140" s="22">
        <v>188</v>
      </c>
      <c r="U140" s="22">
        <v>41</v>
      </c>
      <c r="V140" s="21">
        <f>U140/T140</f>
        <v>0.21808510638297873</v>
      </c>
    </row>
    <row r="141" spans="19:22" ht="15">
      <c r="S141" s="118" t="s">
        <v>209</v>
      </c>
      <c r="T141" s="22">
        <v>188</v>
      </c>
      <c r="U141" s="22">
        <v>10</v>
      </c>
      <c r="V141" s="21">
        <f>U141/T141</f>
        <v>5.3191489361702128E-2</v>
      </c>
    </row>
    <row r="142" spans="19:22" ht="15">
      <c r="S142" s="20" t="s">
        <v>210</v>
      </c>
      <c r="T142" s="19">
        <f>SUM(T139:T141)</f>
        <v>526</v>
      </c>
      <c r="U142" s="19">
        <f>SUM(U139:U141)</f>
        <v>69</v>
      </c>
      <c r="V142" s="18">
        <f>U142/T142</f>
        <v>0.13117870722433461</v>
      </c>
    </row>
    <row r="143" spans="19:22" ht="15">
      <c r="S143" s="250" t="s">
        <v>211</v>
      </c>
      <c r="T143" s="251"/>
      <c r="U143" s="251"/>
      <c r="V143" s="251"/>
    </row>
    <row r="144" spans="19:22" ht="15">
      <c r="S144" s="122" t="s">
        <v>203</v>
      </c>
      <c r="T144" s="116" t="s">
        <v>204</v>
      </c>
      <c r="U144" s="116" t="s">
        <v>205</v>
      </c>
      <c r="V144" s="116" t="s">
        <v>212</v>
      </c>
    </row>
    <row r="145" spans="19:22" ht="15">
      <c r="S145" s="118" t="s">
        <v>228</v>
      </c>
      <c r="T145" s="22">
        <v>299</v>
      </c>
      <c r="U145" s="22">
        <v>26</v>
      </c>
      <c r="V145" s="21">
        <f>U145/T145</f>
        <v>8.6956521739130432E-2</v>
      </c>
    </row>
    <row r="146" spans="19:22" ht="15">
      <c r="S146" s="118" t="s">
        <v>213</v>
      </c>
      <c r="T146" s="22">
        <v>70</v>
      </c>
      <c r="U146" s="22">
        <v>5</v>
      </c>
      <c r="V146" s="21">
        <f>U146/T146</f>
        <v>7.1428571428571425E-2</v>
      </c>
    </row>
    <row r="147" spans="19:22" ht="15">
      <c r="S147" s="118" t="s">
        <v>214</v>
      </c>
      <c r="T147" s="22">
        <v>70</v>
      </c>
      <c r="U147" s="22">
        <v>10</v>
      </c>
      <c r="V147" s="21">
        <f>U147/T147</f>
        <v>0.14285714285714285</v>
      </c>
    </row>
    <row r="148" spans="19:22" ht="15">
      <c r="S148" s="20" t="s">
        <v>210</v>
      </c>
      <c r="T148" s="19">
        <f>SUM(T145:T147)</f>
        <v>439</v>
      </c>
      <c r="U148" s="19">
        <f>SUM(U145:U147)</f>
        <v>41</v>
      </c>
      <c r="V148" s="18">
        <f>U148/T148</f>
        <v>9.3394077448747156E-2</v>
      </c>
    </row>
    <row r="149" spans="19:22" ht="15">
      <c r="S149" s="26" t="s">
        <v>245</v>
      </c>
    </row>
    <row r="150" spans="19:22" ht="15"/>
  </sheetData>
  <mergeCells count="6">
    <mergeCell ref="S143:V143"/>
    <mergeCell ref="S3:V3"/>
    <mergeCell ref="S9:V9"/>
    <mergeCell ref="X17:AA17"/>
    <mergeCell ref="AC17:AF17"/>
    <mergeCell ref="S137:V13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964F9-2CD8-4719-85E0-474952F055CB}">
  <dimension ref="C3:AF150"/>
  <sheetViews>
    <sheetView showGridLines="0" workbookViewId="0">
      <selection activeCell="C4" sqref="C4"/>
    </sheetView>
  </sheetViews>
  <sheetFormatPr defaultRowHeight="14.45"/>
  <cols>
    <col min="3" max="3" width="27.5703125" bestFit="1" customWidth="1"/>
    <col min="4" max="4" width="18.85546875" bestFit="1" customWidth="1"/>
    <col min="5" max="5" width="13.5703125" bestFit="1" customWidth="1"/>
    <col min="6" max="6" width="9.85546875" bestFit="1" customWidth="1"/>
    <col min="7" max="7" width="5.28515625" bestFit="1" customWidth="1"/>
    <col min="8" max="8" width="4.5703125" bestFit="1" customWidth="1"/>
    <col min="9" max="9" width="7.7109375" bestFit="1" customWidth="1"/>
    <col min="10" max="10" width="7.7109375" customWidth="1"/>
    <col min="11" max="11" width="13" bestFit="1" customWidth="1"/>
    <col min="12" max="12" width="7.28515625" bestFit="1" customWidth="1"/>
    <col min="13" max="13" width="6.5703125" bestFit="1" customWidth="1"/>
    <col min="14" max="15" width="9.7109375" bestFit="1" customWidth="1"/>
    <col min="16" max="16" width="10.7109375" bestFit="1" customWidth="1"/>
    <col min="17" max="18" width="9.140625" bestFit="1" customWidth="1"/>
    <col min="19" max="19" width="38.42578125" bestFit="1" customWidth="1"/>
    <col min="20" max="20" width="23.5703125" bestFit="1" customWidth="1"/>
    <col min="21" max="21" width="11.5703125" bestFit="1" customWidth="1"/>
    <col min="22" max="22" width="12.7109375" bestFit="1" customWidth="1"/>
    <col min="23" max="23" width="9.140625" bestFit="1" customWidth="1"/>
    <col min="24" max="24" width="24.28515625" bestFit="1" customWidth="1"/>
    <col min="25" max="25" width="13.5703125" style="12" bestFit="1" customWidth="1"/>
    <col min="26" max="26" width="12.85546875" customWidth="1"/>
    <col min="27" max="27" width="14.7109375" customWidth="1"/>
    <col min="28" max="28" width="9.140625" bestFit="1" customWidth="1"/>
    <col min="29" max="29" width="24.28515625" bestFit="1" customWidth="1"/>
    <col min="30" max="30" width="9.140625" bestFit="1" customWidth="1"/>
    <col min="31" max="31" width="3.140625" bestFit="1" customWidth="1"/>
    <col min="32" max="32" width="35.28515625" bestFit="1" customWidth="1"/>
  </cols>
  <sheetData>
    <row r="3" spans="3:22" ht="15">
      <c r="S3" s="250" t="s">
        <v>202</v>
      </c>
      <c r="T3" s="251"/>
      <c r="U3" s="251"/>
      <c r="V3" s="251"/>
    </row>
    <row r="4" spans="3:22" ht="14.45" customHeight="1">
      <c r="C4" s="112" t="s">
        <v>279</v>
      </c>
      <c r="D4" s="113"/>
      <c r="E4" s="113"/>
      <c r="F4" s="113"/>
      <c r="G4" s="113"/>
      <c r="H4" s="113"/>
      <c r="I4" s="113"/>
      <c r="J4" s="113"/>
      <c r="K4" s="113"/>
      <c r="L4" s="113"/>
      <c r="M4" s="113"/>
      <c r="N4" s="113"/>
      <c r="O4" s="113"/>
      <c r="P4" s="114"/>
      <c r="S4" s="122" t="s">
        <v>203</v>
      </c>
      <c r="T4" s="116" t="s">
        <v>204</v>
      </c>
      <c r="U4" s="116" t="s">
        <v>205</v>
      </c>
      <c r="V4" s="116" t="s">
        <v>206</v>
      </c>
    </row>
    <row r="5" spans="3:22" ht="15">
      <c r="C5" s="115" t="s">
        <v>203</v>
      </c>
      <c r="D5" s="116" t="s">
        <v>215</v>
      </c>
      <c r="E5" s="116" t="s">
        <v>216</v>
      </c>
      <c r="F5" s="116" t="s">
        <v>217</v>
      </c>
      <c r="G5" s="116" t="s">
        <v>218</v>
      </c>
      <c r="H5" s="116" t="s">
        <v>219</v>
      </c>
      <c r="I5" s="116" t="s">
        <v>41</v>
      </c>
      <c r="J5" s="116" t="s">
        <v>220</v>
      </c>
      <c r="K5" s="116" t="s">
        <v>206</v>
      </c>
      <c r="L5" s="116" t="s">
        <v>221</v>
      </c>
      <c r="M5" s="116" t="s">
        <v>222</v>
      </c>
      <c r="N5" s="116" t="s">
        <v>223</v>
      </c>
      <c r="O5" s="116" t="s">
        <v>224</v>
      </c>
      <c r="P5" s="117" t="s">
        <v>114</v>
      </c>
      <c r="S5" s="118" t="s">
        <v>207</v>
      </c>
      <c r="T5" s="22">
        <v>150</v>
      </c>
      <c r="U5" s="22">
        <v>15</v>
      </c>
      <c r="V5" s="21">
        <f>U5/T5</f>
        <v>0.1</v>
      </c>
    </row>
    <row r="6" spans="3:22" ht="15">
      <c r="C6" s="118" t="s">
        <v>207</v>
      </c>
      <c r="D6" s="22">
        <v>198</v>
      </c>
      <c r="E6" s="22">
        <v>43</v>
      </c>
      <c r="F6" s="22">
        <f>D6-E6</f>
        <v>155</v>
      </c>
      <c r="G6" s="22">
        <v>42</v>
      </c>
      <c r="H6" s="22">
        <v>11</v>
      </c>
      <c r="I6" s="22">
        <v>102</v>
      </c>
      <c r="J6" s="22">
        <f>F6-(G6+H6+I6)</f>
        <v>0</v>
      </c>
      <c r="K6" s="21">
        <f>(G6+H6)/D6</f>
        <v>0.26767676767676768</v>
      </c>
      <c r="L6" s="21">
        <f>G6/D6</f>
        <v>0.21212121212121213</v>
      </c>
      <c r="M6" s="21">
        <f>H6/D6</f>
        <v>5.5555555555555552E-2</v>
      </c>
      <c r="N6" s="119">
        <f>I6/D6</f>
        <v>0.51515151515151514</v>
      </c>
      <c r="O6" s="119">
        <f>J6/D6</f>
        <v>0</v>
      </c>
      <c r="P6" s="120"/>
      <c r="S6" s="118" t="s">
        <v>208</v>
      </c>
      <c r="T6" s="22">
        <v>188</v>
      </c>
      <c r="U6" s="22">
        <v>55</v>
      </c>
      <c r="V6" s="21">
        <f>U6/T6</f>
        <v>0.29255319148936171</v>
      </c>
    </row>
    <row r="7" spans="3:22" ht="15">
      <c r="C7" s="118" t="s">
        <v>208</v>
      </c>
      <c r="D7" s="22">
        <v>472</v>
      </c>
      <c r="E7" s="22">
        <v>41</v>
      </c>
      <c r="F7" s="22">
        <f>D7-E7</f>
        <v>431</v>
      </c>
      <c r="G7" s="22">
        <v>279</v>
      </c>
      <c r="H7" s="22">
        <v>73</v>
      </c>
      <c r="I7" s="22">
        <v>59</v>
      </c>
      <c r="J7" s="22">
        <f>F7-(G7+H7+I7)</f>
        <v>20</v>
      </c>
      <c r="K7" s="21">
        <f>(G7+H7)/D7</f>
        <v>0.74576271186440679</v>
      </c>
      <c r="L7" s="21">
        <f>G7/D7</f>
        <v>0.59110169491525422</v>
      </c>
      <c r="M7" s="21">
        <f>H7/D7</f>
        <v>0.15466101694915255</v>
      </c>
      <c r="N7" s="119">
        <f>I7/D7</f>
        <v>0.125</v>
      </c>
      <c r="O7" s="119">
        <f>J7/D7</f>
        <v>4.2372881355932202E-2</v>
      </c>
      <c r="P7" s="120"/>
      <c r="S7" s="118" t="s">
        <v>209</v>
      </c>
      <c r="T7" s="22">
        <v>188</v>
      </c>
      <c r="U7" s="22">
        <v>17</v>
      </c>
      <c r="V7" s="21">
        <f>U7/T7</f>
        <v>9.0425531914893623E-2</v>
      </c>
    </row>
    <row r="8" spans="3:22" ht="15">
      <c r="C8" s="118" t="s">
        <v>209</v>
      </c>
      <c r="D8" s="22">
        <v>476</v>
      </c>
      <c r="E8" s="22">
        <v>68</v>
      </c>
      <c r="F8" s="22">
        <f>D8-E8</f>
        <v>408</v>
      </c>
      <c r="G8" s="22">
        <v>300</v>
      </c>
      <c r="H8" s="22">
        <v>71</v>
      </c>
      <c r="I8" s="22">
        <v>26</v>
      </c>
      <c r="J8" s="22">
        <f>F8-(G8+H8+I8)</f>
        <v>11</v>
      </c>
      <c r="K8" s="21">
        <f>(G8+H8)/D8</f>
        <v>0.77941176470588236</v>
      </c>
      <c r="L8" s="21">
        <f>G8/D8</f>
        <v>0.63025210084033612</v>
      </c>
      <c r="M8" s="21">
        <f>H8/D8</f>
        <v>0.14915966386554622</v>
      </c>
      <c r="N8" s="119">
        <f>I8/D8</f>
        <v>5.4621848739495799E-2</v>
      </c>
      <c r="O8" s="119">
        <f>J8/D8</f>
        <v>2.3109243697478993E-2</v>
      </c>
      <c r="P8" s="120"/>
      <c r="Q8">
        <f>E9/D9</f>
        <v>0.13263525305410123</v>
      </c>
      <c r="S8" s="20" t="s">
        <v>210</v>
      </c>
      <c r="T8" s="19">
        <f>SUM(T5:T7)</f>
        <v>526</v>
      </c>
      <c r="U8" s="19">
        <f>SUM(U5:U7)</f>
        <v>87</v>
      </c>
      <c r="V8" s="18">
        <f>U8/T8</f>
        <v>0.16539923954372623</v>
      </c>
    </row>
    <row r="9" spans="3:22" ht="15">
      <c r="C9" s="20" t="s">
        <v>210</v>
      </c>
      <c r="D9" s="19">
        <f>SUM(D6:D8)</f>
        <v>1146</v>
      </c>
      <c r="E9" s="19">
        <f>SUM(E6:E8)</f>
        <v>152</v>
      </c>
      <c r="F9" s="19">
        <f>SUM(F6:F8)</f>
        <v>994</v>
      </c>
      <c r="G9" s="19">
        <f>SUM(G6:G8)</f>
        <v>621</v>
      </c>
      <c r="H9" s="19">
        <f>SUM(H6:H8)</f>
        <v>155</v>
      </c>
      <c r="I9" s="19">
        <f>SUM(I6:I8)</f>
        <v>187</v>
      </c>
      <c r="J9" s="19">
        <f>SUM(J6:J8)</f>
        <v>31</v>
      </c>
      <c r="K9" s="18">
        <f>(G9+H9)/F9</f>
        <v>0.78068410462776661</v>
      </c>
      <c r="L9" s="18">
        <f>G9/F9</f>
        <v>0.62474849094567408</v>
      </c>
      <c r="M9" s="18">
        <f>H9/F9</f>
        <v>0.15593561368209255</v>
      </c>
      <c r="N9" s="18">
        <f>I9/F9</f>
        <v>0.1881287726358149</v>
      </c>
      <c r="O9" s="18">
        <f>J9/F9</f>
        <v>3.1187122736418511E-2</v>
      </c>
      <c r="P9" s="121"/>
      <c r="S9" s="250" t="s">
        <v>211</v>
      </c>
      <c r="T9" s="251"/>
      <c r="U9" s="251"/>
      <c r="V9" s="251"/>
    </row>
    <row r="10" spans="3:22" ht="15">
      <c r="C10" s="112" t="s">
        <v>227</v>
      </c>
      <c r="D10" s="112"/>
      <c r="E10" s="112"/>
      <c r="F10" s="112"/>
      <c r="G10" s="112"/>
      <c r="H10" s="112"/>
      <c r="I10" s="112"/>
      <c r="J10" s="112"/>
      <c r="K10" s="112"/>
      <c r="L10" s="112"/>
      <c r="M10" s="112"/>
      <c r="N10" s="112"/>
      <c r="O10" s="112"/>
      <c r="P10" s="112"/>
      <c r="S10" s="122" t="s">
        <v>203</v>
      </c>
      <c r="T10" s="116" t="s">
        <v>204</v>
      </c>
      <c r="U10" s="116" t="s">
        <v>205</v>
      </c>
      <c r="V10" s="116" t="s">
        <v>212</v>
      </c>
    </row>
    <row r="11" spans="3:22" ht="15">
      <c r="C11" s="122" t="s">
        <v>203</v>
      </c>
      <c r="D11" s="116" t="s">
        <v>215</v>
      </c>
      <c r="E11" s="116" t="s">
        <v>216</v>
      </c>
      <c r="F11" s="116" t="s">
        <v>217</v>
      </c>
      <c r="G11" s="116" t="s">
        <v>218</v>
      </c>
      <c r="H11" s="116" t="s">
        <v>219</v>
      </c>
      <c r="I11" s="116" t="s">
        <v>41</v>
      </c>
      <c r="J11" s="116" t="s">
        <v>220</v>
      </c>
      <c r="K11" s="116" t="s">
        <v>206</v>
      </c>
      <c r="L11" s="116" t="s">
        <v>221</v>
      </c>
      <c r="M11" s="116" t="s">
        <v>222</v>
      </c>
      <c r="N11" s="116" t="s">
        <v>223</v>
      </c>
      <c r="O11" s="116" t="s">
        <v>224</v>
      </c>
      <c r="P11" s="116" t="s">
        <v>114</v>
      </c>
      <c r="S11" s="118" t="s">
        <v>228</v>
      </c>
      <c r="T11" s="22">
        <v>299</v>
      </c>
      <c r="U11" s="22">
        <v>31</v>
      </c>
      <c r="V11" s="21">
        <f>U11/T11</f>
        <v>0.10367892976588629</v>
      </c>
    </row>
    <row r="12" spans="3:22" ht="15">
      <c r="C12" s="118" t="s">
        <v>228</v>
      </c>
      <c r="D12" s="22">
        <v>374</v>
      </c>
      <c r="E12" s="22">
        <v>48</v>
      </c>
      <c r="F12" s="22">
        <f>D12-E12</f>
        <v>326</v>
      </c>
      <c r="G12" s="22">
        <v>188</v>
      </c>
      <c r="H12" s="22">
        <v>44</v>
      </c>
      <c r="I12" s="22">
        <v>94</v>
      </c>
      <c r="J12" s="22">
        <f>F12-(G12+H12+I12)</f>
        <v>0</v>
      </c>
      <c r="K12" s="21">
        <f>(G12+H12)/D12</f>
        <v>0.6203208556149733</v>
      </c>
      <c r="L12" s="21">
        <f>G12/D12</f>
        <v>0.50267379679144386</v>
      </c>
      <c r="M12" s="21">
        <f>H12/D12</f>
        <v>0.11764705882352941</v>
      </c>
      <c r="N12" s="119">
        <f>I12/D12</f>
        <v>0.25133689839572193</v>
      </c>
      <c r="O12" s="21">
        <f>J12/D12</f>
        <v>0</v>
      </c>
      <c r="P12" s="123"/>
      <c r="S12" s="118" t="s">
        <v>213</v>
      </c>
      <c r="T12" s="22">
        <v>70</v>
      </c>
      <c r="U12" s="22">
        <v>5</v>
      </c>
      <c r="V12" s="21">
        <f>U12/T12</f>
        <v>7.1428571428571425E-2</v>
      </c>
    </row>
    <row r="13" spans="3:22" ht="15">
      <c r="C13" s="118" t="s">
        <v>213</v>
      </c>
      <c r="D13" s="22">
        <v>177</v>
      </c>
      <c r="E13" s="22">
        <v>11</v>
      </c>
      <c r="F13" s="22">
        <f>D13-E13</f>
        <v>166</v>
      </c>
      <c r="G13" s="22">
        <v>68</v>
      </c>
      <c r="H13" s="22">
        <v>15</v>
      </c>
      <c r="I13" s="22">
        <v>83</v>
      </c>
      <c r="J13" s="22">
        <f>F13-(G13+H13+I13)</f>
        <v>0</v>
      </c>
      <c r="K13" s="21">
        <f>(G13+H13)/D13</f>
        <v>0.46892655367231639</v>
      </c>
      <c r="L13" s="21">
        <f>G13/D13</f>
        <v>0.38418079096045199</v>
      </c>
      <c r="M13" s="21">
        <f>H13/D13</f>
        <v>8.4745762711864403E-2</v>
      </c>
      <c r="N13" s="119">
        <f>I13/D13</f>
        <v>0.46892655367231639</v>
      </c>
      <c r="O13" s="21">
        <f>J13/D13</f>
        <v>0</v>
      </c>
      <c r="P13" s="124"/>
      <c r="S13" s="118" t="s">
        <v>214</v>
      </c>
      <c r="T13" s="22">
        <v>70</v>
      </c>
      <c r="U13" s="22">
        <v>10</v>
      </c>
      <c r="V13" s="21">
        <f>U13/T13</f>
        <v>0.14285714285714285</v>
      </c>
    </row>
    <row r="14" spans="3:22" ht="15">
      <c r="C14" s="118" t="s">
        <v>214</v>
      </c>
      <c r="D14" s="22">
        <v>171</v>
      </c>
      <c r="E14" s="22">
        <v>23</v>
      </c>
      <c r="F14" s="22">
        <f>D14-E14</f>
        <v>148</v>
      </c>
      <c r="G14" s="22">
        <v>108</v>
      </c>
      <c r="H14" s="22">
        <v>12</v>
      </c>
      <c r="I14" s="22">
        <v>28</v>
      </c>
      <c r="J14" s="22">
        <f>F14-(G14+H14+I14)</f>
        <v>0</v>
      </c>
      <c r="K14" s="21">
        <f>(G14+H14)/D14</f>
        <v>0.70175438596491224</v>
      </c>
      <c r="L14" s="21">
        <f>G14/D14</f>
        <v>0.63157894736842102</v>
      </c>
      <c r="M14" s="21">
        <f>H14/D14</f>
        <v>7.0175438596491224E-2</v>
      </c>
      <c r="N14" s="119">
        <f>I14/D14</f>
        <v>0.16374269005847952</v>
      </c>
      <c r="O14" s="21">
        <f>J14/D14</f>
        <v>0</v>
      </c>
      <c r="P14" s="123"/>
      <c r="Q14">
        <f>E15/D15</f>
        <v>0.11357340720221606</v>
      </c>
      <c r="S14" s="20" t="s">
        <v>210</v>
      </c>
      <c r="T14" s="19">
        <f>SUM(T11:T13)</f>
        <v>439</v>
      </c>
      <c r="U14" s="19">
        <f>SUM(U11:U13)</f>
        <v>46</v>
      </c>
      <c r="V14" s="18">
        <f>U14/T14</f>
        <v>0.10478359908883828</v>
      </c>
    </row>
    <row r="15" spans="3:22" ht="15">
      <c r="C15" s="20" t="s">
        <v>210</v>
      </c>
      <c r="D15" s="19">
        <f>SUM(D12:D14)</f>
        <v>722</v>
      </c>
      <c r="E15" s="19">
        <f>SUM(E12:E14)</f>
        <v>82</v>
      </c>
      <c r="F15" s="19">
        <f>SUM(F12:F14)</f>
        <v>640</v>
      </c>
      <c r="G15" s="19">
        <f>SUM(G12:G14)</f>
        <v>364</v>
      </c>
      <c r="H15" s="19">
        <f>SUM(H12:H14)</f>
        <v>71</v>
      </c>
      <c r="I15" s="19">
        <f>SUM(I12:I14)</f>
        <v>205</v>
      </c>
      <c r="J15" s="19">
        <f>SUM(J12:J14)</f>
        <v>0</v>
      </c>
      <c r="K15" s="18">
        <f>(G15+H15)/F15</f>
        <v>0.6796875</v>
      </c>
      <c r="L15" s="18">
        <f>G15/D15</f>
        <v>0.50415512465373957</v>
      </c>
      <c r="M15" s="18">
        <f>H15/D15</f>
        <v>9.833795013850416E-2</v>
      </c>
      <c r="N15" s="18">
        <f>I15/D15</f>
        <v>0.28393351800554018</v>
      </c>
      <c r="O15" s="18">
        <f>J15/D15</f>
        <v>0</v>
      </c>
      <c r="P15" s="125"/>
    </row>
    <row r="16" spans="3:22" ht="15"/>
    <row r="17" spans="24:32" ht="15">
      <c r="X17" s="250" t="s">
        <v>254</v>
      </c>
      <c r="Y17" s="251"/>
      <c r="Z17" s="251"/>
      <c r="AA17" s="251"/>
      <c r="AC17" s="250" t="s">
        <v>255</v>
      </c>
      <c r="AD17" s="251"/>
      <c r="AE17" s="251"/>
      <c r="AF17" s="251"/>
    </row>
    <row r="18" spans="24:32" ht="15">
      <c r="X18" s="126"/>
      <c r="Y18" s="126" t="s">
        <v>216</v>
      </c>
      <c r="Z18" s="117"/>
      <c r="AA18" s="117"/>
      <c r="AC18" s="122"/>
      <c r="AD18" s="126" t="s">
        <v>216</v>
      </c>
      <c r="AE18" s="117"/>
      <c r="AF18" s="116"/>
    </row>
    <row r="19" spans="24:32" ht="15.75" customHeight="1">
      <c r="X19" s="127" t="s">
        <v>207</v>
      </c>
      <c r="Y19" s="120">
        <v>68572</v>
      </c>
      <c r="Z19" s="128">
        <v>2</v>
      </c>
      <c r="AA19" s="21"/>
      <c r="AC19" s="129" t="s">
        <v>207</v>
      </c>
      <c r="AD19" s="120">
        <v>55354</v>
      </c>
      <c r="AE19">
        <v>6</v>
      </c>
      <c r="AF19" s="22" t="s">
        <v>256</v>
      </c>
    </row>
    <row r="20" spans="24:32" ht="15">
      <c r="X20" s="25"/>
      <c r="Y20" s="27">
        <v>68577</v>
      </c>
      <c r="Z20" s="50">
        <v>4</v>
      </c>
      <c r="AA20" s="25"/>
      <c r="AD20" s="27">
        <v>55355</v>
      </c>
      <c r="AE20" s="25">
        <v>6</v>
      </c>
      <c r="AF20" t="s">
        <v>256</v>
      </c>
    </row>
    <row r="21" spans="24:32" ht="15">
      <c r="X21" s="25"/>
      <c r="Y21" s="27" t="s">
        <v>257</v>
      </c>
      <c r="Z21" s="50">
        <v>6</v>
      </c>
      <c r="AA21" s="25"/>
      <c r="AD21" s="27">
        <v>55356</v>
      </c>
      <c r="AE21" s="25">
        <v>3</v>
      </c>
      <c r="AF21" t="s">
        <v>258</v>
      </c>
    </row>
    <row r="22" spans="24:32" ht="15">
      <c r="X22" s="25"/>
      <c r="Y22" s="27">
        <v>68587</v>
      </c>
      <c r="Z22" s="50">
        <v>1</v>
      </c>
      <c r="AA22" s="25"/>
      <c r="AD22" s="27">
        <v>55357</v>
      </c>
      <c r="AE22" s="25">
        <v>2</v>
      </c>
      <c r="AF22" t="s">
        <v>260</v>
      </c>
    </row>
    <row r="23" spans="24:32" ht="15">
      <c r="X23" s="25"/>
      <c r="Y23" s="27">
        <v>68592</v>
      </c>
      <c r="Z23" s="50">
        <v>5</v>
      </c>
      <c r="AA23" s="25"/>
      <c r="AD23" s="27">
        <v>55358</v>
      </c>
      <c r="AE23" s="25">
        <v>6</v>
      </c>
      <c r="AF23" t="s">
        <v>261</v>
      </c>
    </row>
    <row r="24" spans="24:32" ht="15">
      <c r="X24" s="25"/>
      <c r="Y24" s="27">
        <v>68602</v>
      </c>
      <c r="Z24" s="50">
        <v>7</v>
      </c>
      <c r="AA24" s="25"/>
      <c r="AD24" s="27"/>
      <c r="AE24" s="25"/>
    </row>
    <row r="25" spans="24:32" ht="15">
      <c r="X25" s="25"/>
      <c r="Y25" s="27">
        <v>68607</v>
      </c>
      <c r="Z25" s="50">
        <v>3</v>
      </c>
      <c r="AA25" s="25"/>
      <c r="AD25" s="27">
        <v>55349</v>
      </c>
      <c r="AE25" s="25">
        <v>11</v>
      </c>
      <c r="AF25" t="s">
        <v>262</v>
      </c>
    </row>
    <row r="26" spans="24:32" ht="15">
      <c r="X26" s="25"/>
      <c r="Y26" s="34">
        <v>71021</v>
      </c>
      <c r="Z26" s="51">
        <v>8</v>
      </c>
      <c r="AA26" s="44"/>
      <c r="AD26" s="12">
        <v>55350</v>
      </c>
      <c r="AE26">
        <v>9</v>
      </c>
      <c r="AF26" t="s">
        <v>262</v>
      </c>
    </row>
    <row r="27" spans="24:32" ht="15">
      <c r="X27" s="25"/>
      <c r="Y27" s="34">
        <v>68617</v>
      </c>
      <c r="Z27" s="52">
        <v>5</v>
      </c>
      <c r="AA27" s="25"/>
      <c r="AD27" s="12">
        <v>55353</v>
      </c>
      <c r="AE27">
        <v>6</v>
      </c>
      <c r="AF27" t="s">
        <v>256</v>
      </c>
    </row>
    <row r="28" spans="24:32" ht="15">
      <c r="X28" s="25"/>
      <c r="Y28" s="35">
        <v>68612</v>
      </c>
      <c r="Z28" s="65">
        <v>2</v>
      </c>
      <c r="AA28" s="25"/>
      <c r="AB28" t="s">
        <v>263</v>
      </c>
    </row>
    <row r="29" spans="24:32" ht="15">
      <c r="X29" s="127" t="s">
        <v>208</v>
      </c>
      <c r="Y29" s="34">
        <v>68581</v>
      </c>
      <c r="Z29" s="52">
        <v>6</v>
      </c>
      <c r="AA29" s="25"/>
      <c r="AD29">
        <v>55359</v>
      </c>
      <c r="AE29">
        <v>8</v>
      </c>
      <c r="AF29" t="s">
        <v>256</v>
      </c>
    </row>
    <row r="30" spans="24:32" ht="15">
      <c r="X30" s="25"/>
      <c r="Y30" s="34">
        <v>68601</v>
      </c>
      <c r="Z30" s="65">
        <v>7</v>
      </c>
      <c r="AA30" s="25"/>
      <c r="AD30">
        <v>55360</v>
      </c>
      <c r="AE30" s="25">
        <v>5</v>
      </c>
      <c r="AF30" t="s">
        <v>262</v>
      </c>
    </row>
    <row r="31" spans="24:32" ht="15">
      <c r="X31" s="25"/>
      <c r="Y31" s="34">
        <v>68599</v>
      </c>
      <c r="Z31" s="65">
        <v>7</v>
      </c>
      <c r="AA31" s="25"/>
      <c r="AC31" s="118" t="s">
        <v>208</v>
      </c>
      <c r="AD31">
        <v>55587</v>
      </c>
      <c r="AE31">
        <v>2</v>
      </c>
    </row>
    <row r="32" spans="24:32" ht="15">
      <c r="X32" s="127" t="s">
        <v>209</v>
      </c>
      <c r="Y32" s="34">
        <v>68570</v>
      </c>
      <c r="Z32" s="52">
        <v>2</v>
      </c>
      <c r="AA32" s="25"/>
      <c r="AC32" s="118" t="s">
        <v>209</v>
      </c>
    </row>
    <row r="33" spans="24:27" ht="15">
      <c r="X33" s="25"/>
      <c r="Y33" s="34">
        <v>68575</v>
      </c>
      <c r="Z33" s="52">
        <v>4</v>
      </c>
      <c r="AA33" s="25"/>
    </row>
    <row r="34" spans="24:27" ht="15">
      <c r="X34" s="25"/>
      <c r="Y34" s="34">
        <v>68580</v>
      </c>
      <c r="Z34" s="52">
        <v>6</v>
      </c>
      <c r="AA34" s="25"/>
    </row>
    <row r="35" spans="24:27" ht="15">
      <c r="X35" s="25"/>
      <c r="Y35" s="34">
        <v>68590</v>
      </c>
      <c r="Z35" s="52">
        <v>5</v>
      </c>
      <c r="AA35" s="25"/>
    </row>
    <row r="36" spans="24:27" ht="15">
      <c r="X36" s="25"/>
      <c r="Y36" s="34">
        <v>68595</v>
      </c>
      <c r="Z36" s="52">
        <v>5</v>
      </c>
      <c r="AA36" s="25"/>
    </row>
    <row r="37" spans="24:27" ht="15">
      <c r="X37" s="25"/>
      <c r="Y37" s="34">
        <v>68600</v>
      </c>
      <c r="Z37" s="52">
        <v>7</v>
      </c>
      <c r="AA37" s="25"/>
    </row>
    <row r="38" spans="24:27" ht="15">
      <c r="X38" s="25"/>
      <c r="Y38" s="34">
        <v>68605</v>
      </c>
      <c r="Z38" s="52">
        <v>3</v>
      </c>
      <c r="AA38" s="25"/>
    </row>
    <row r="39" spans="24:27" ht="15">
      <c r="X39" s="25"/>
      <c r="Y39" s="34">
        <v>68613</v>
      </c>
      <c r="Z39" s="52">
        <v>5</v>
      </c>
      <c r="AA39" s="25"/>
    </row>
    <row r="40" spans="24:27" ht="15">
      <c r="X40" s="25"/>
      <c r="Y40" s="34">
        <v>68568</v>
      </c>
      <c r="Z40" s="52">
        <v>2</v>
      </c>
      <c r="AA40" s="25"/>
    </row>
    <row r="41" spans="24:27" ht="15">
      <c r="X41" s="25"/>
      <c r="Y41" s="34">
        <v>68583</v>
      </c>
      <c r="Z41" s="52">
        <v>1</v>
      </c>
      <c r="AA41" s="25"/>
    </row>
    <row r="42" spans="24:27" ht="15">
      <c r="X42" s="25"/>
      <c r="Y42" s="34">
        <v>68588</v>
      </c>
      <c r="Z42" s="52">
        <v>5</v>
      </c>
      <c r="AA42" s="25"/>
    </row>
    <row r="43" spans="24:27" ht="15">
      <c r="X43" s="44"/>
      <c r="Y43" s="34">
        <v>68593</v>
      </c>
      <c r="Z43" s="52">
        <v>5</v>
      </c>
      <c r="AA43" s="25"/>
    </row>
    <row r="44" spans="24:27" ht="15">
      <c r="X44" s="25"/>
      <c r="Y44" s="60">
        <v>68598</v>
      </c>
      <c r="Z44" s="65">
        <v>7</v>
      </c>
      <c r="AA44" s="25"/>
    </row>
    <row r="45" spans="24:27" ht="15">
      <c r="X45" s="25"/>
      <c r="Y45" s="61">
        <v>68603</v>
      </c>
      <c r="Z45" s="57">
        <v>3</v>
      </c>
      <c r="AA45" s="43"/>
    </row>
    <row r="46" spans="24:27" ht="15">
      <c r="X46" s="25"/>
      <c r="Y46" s="62">
        <v>68615</v>
      </c>
      <c r="Z46" s="25">
        <v>6</v>
      </c>
      <c r="AA46" s="25"/>
    </row>
    <row r="47" spans="24:27" ht="15">
      <c r="X47" s="25"/>
      <c r="Y47" s="62">
        <v>68578</v>
      </c>
      <c r="Z47" s="25">
        <v>1</v>
      </c>
      <c r="AA47" s="25"/>
    </row>
    <row r="48" spans="24:27" ht="15">
      <c r="X48" s="25"/>
      <c r="Y48" s="63">
        <v>68585</v>
      </c>
      <c r="Z48" s="25">
        <v>1</v>
      </c>
      <c r="AA48" s="25"/>
    </row>
    <row r="49" spans="24:28" ht="15">
      <c r="X49" s="130" t="s">
        <v>228</v>
      </c>
      <c r="Y49" s="55">
        <v>68622</v>
      </c>
      <c r="Z49" s="58">
        <v>3</v>
      </c>
      <c r="AA49" s="25"/>
    </row>
    <row r="50" spans="24:28" ht="15">
      <c r="X50" s="25"/>
      <c r="Y50" s="34">
        <v>68623</v>
      </c>
      <c r="Z50" s="51">
        <v>4</v>
      </c>
      <c r="AA50" s="25"/>
    </row>
    <row r="51" spans="24:28" ht="15">
      <c r="X51" s="25"/>
      <c r="Y51" s="34">
        <v>68624</v>
      </c>
      <c r="Z51" s="51">
        <v>7</v>
      </c>
      <c r="AA51" s="25"/>
    </row>
    <row r="52" spans="24:28" ht="15">
      <c r="X52" s="25"/>
      <c r="Y52" s="34">
        <v>68625</v>
      </c>
      <c r="Z52" s="51">
        <v>1</v>
      </c>
      <c r="AA52" s="25"/>
    </row>
    <row r="53" spans="24:28" ht="15">
      <c r="X53" s="25"/>
      <c r="Y53" s="34">
        <v>68626</v>
      </c>
      <c r="Z53" s="51">
        <v>5</v>
      </c>
      <c r="AA53" s="25"/>
    </row>
    <row r="54" spans="24:28" ht="15">
      <c r="X54" s="25"/>
      <c r="Y54" s="34">
        <v>68627</v>
      </c>
      <c r="Z54" s="51">
        <v>2</v>
      </c>
      <c r="AA54" s="25"/>
    </row>
    <row r="55" spans="24:28" ht="15">
      <c r="X55" s="25"/>
      <c r="Y55" s="34">
        <v>68628</v>
      </c>
      <c r="Z55" s="51">
        <v>2</v>
      </c>
      <c r="AA55" s="25"/>
    </row>
    <row r="56" spans="24:28" ht="15">
      <c r="X56" s="25"/>
      <c r="Y56" s="34">
        <v>68629</v>
      </c>
      <c r="Z56" s="51">
        <v>3</v>
      </c>
      <c r="AA56" s="25"/>
    </row>
    <row r="57" spans="24:28" ht="15">
      <c r="X57" s="25"/>
      <c r="Y57" s="34">
        <v>68630</v>
      </c>
      <c r="Z57" s="51">
        <v>8</v>
      </c>
      <c r="AA57" s="25"/>
    </row>
    <row r="58" spans="24:28" ht="15">
      <c r="X58" s="44"/>
      <c r="Y58" s="54">
        <v>68631</v>
      </c>
      <c r="Z58" s="57">
        <v>3</v>
      </c>
      <c r="AA58" s="44"/>
      <c r="AB58" t="s">
        <v>268</v>
      </c>
    </row>
    <row r="59" spans="24:28" ht="15">
      <c r="X59" s="25"/>
      <c r="Y59" s="34">
        <v>68636</v>
      </c>
      <c r="Z59" s="51">
        <v>5</v>
      </c>
      <c r="AA59" s="25"/>
    </row>
    <row r="60" spans="24:28" ht="15">
      <c r="X60" s="25"/>
      <c r="Y60" s="34">
        <v>64716</v>
      </c>
      <c r="Z60" s="25">
        <v>5</v>
      </c>
      <c r="AA60" s="25"/>
    </row>
    <row r="61" spans="24:28" ht="15">
      <c r="X61" s="59" t="s">
        <v>266</v>
      </c>
      <c r="AA61" s="43"/>
    </row>
    <row r="62" spans="24:28" ht="15">
      <c r="X62" s="25"/>
      <c r="Y62" s="34">
        <v>71027</v>
      </c>
      <c r="Z62" s="51">
        <v>5</v>
      </c>
      <c r="AA62" s="44" t="s">
        <v>267</v>
      </c>
      <c r="AB62" t="s">
        <v>268</v>
      </c>
    </row>
    <row r="63" spans="24:28" ht="15">
      <c r="X63" s="25"/>
      <c r="Y63" s="34">
        <v>71029</v>
      </c>
      <c r="Z63" s="51">
        <v>6</v>
      </c>
      <c r="AA63" s="44" t="s">
        <v>267</v>
      </c>
    </row>
    <row r="64" spans="24:28" ht="15">
      <c r="X64" s="45" t="s">
        <v>269</v>
      </c>
      <c r="Y64" s="34">
        <v>71030</v>
      </c>
      <c r="Z64" s="52">
        <v>5</v>
      </c>
      <c r="AA64" s="44" t="s">
        <v>267</v>
      </c>
      <c r="AB64" t="s">
        <v>268</v>
      </c>
    </row>
    <row r="65" spans="24:28" ht="15">
      <c r="X65" s="25"/>
      <c r="Y65" s="34">
        <v>71032</v>
      </c>
      <c r="Z65" s="52">
        <v>6</v>
      </c>
      <c r="AA65" s="44" t="s">
        <v>267</v>
      </c>
      <c r="AB65" t="s">
        <v>268</v>
      </c>
    </row>
    <row r="66" spans="24:28" ht="15">
      <c r="X66" s="25"/>
      <c r="Y66" s="34">
        <v>71024</v>
      </c>
      <c r="Z66" s="52">
        <v>7</v>
      </c>
      <c r="AA66" s="44" t="s">
        <v>267</v>
      </c>
      <c r="AB66" t="s">
        <v>268</v>
      </c>
    </row>
    <row r="67" spans="24:28" ht="15">
      <c r="X67" s="25"/>
      <c r="Y67" s="34">
        <v>68634</v>
      </c>
      <c r="Z67" s="52">
        <v>5</v>
      </c>
      <c r="AA67" s="25" t="s">
        <v>267</v>
      </c>
      <c r="AB67" t="s">
        <v>268</v>
      </c>
    </row>
    <row r="68" spans="24:28" ht="15">
      <c r="X68" s="25"/>
      <c r="Y68" s="34">
        <v>68620</v>
      </c>
      <c r="Z68" s="52">
        <v>2</v>
      </c>
      <c r="AA68" s="25"/>
      <c r="AB68" t="s">
        <v>270</v>
      </c>
    </row>
    <row r="69" spans="24:28" ht="15">
      <c r="X69" s="25"/>
      <c r="Y69" s="34">
        <v>68632</v>
      </c>
      <c r="Z69" s="50">
        <v>5</v>
      </c>
      <c r="AA69" s="43"/>
    </row>
    <row r="70" spans="24:28" ht="15">
      <c r="X70" s="25"/>
      <c r="Y70" s="34">
        <v>71022</v>
      </c>
      <c r="Z70" s="50">
        <v>7</v>
      </c>
      <c r="AA70" s="25"/>
    </row>
    <row r="71" spans="24:28" ht="15">
      <c r="X71" s="25"/>
      <c r="Y71" s="34">
        <v>71026</v>
      </c>
      <c r="Z71" s="50">
        <v>5</v>
      </c>
      <c r="AA71" s="25"/>
    </row>
    <row r="72" spans="24:28" ht="15">
      <c r="X72" s="25"/>
      <c r="Y72" s="34">
        <v>71028</v>
      </c>
      <c r="Z72" s="50">
        <v>6</v>
      </c>
      <c r="AA72" s="25"/>
    </row>
    <row r="73" spans="24:28" ht="15">
      <c r="X73" t="s">
        <v>271</v>
      </c>
      <c r="Z73">
        <f>SUM(Z19:Z72)</f>
        <v>238</v>
      </c>
    </row>
    <row r="74" spans="24:28" ht="15"/>
    <row r="75" spans="24:28" ht="15"/>
    <row r="76" spans="24:28" ht="15"/>
    <row r="77" spans="24:28" ht="15"/>
    <row r="78" spans="24:28" ht="15"/>
    <row r="79" spans="24:28" ht="15"/>
    <row r="80" spans="24:28"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spans="26:26" ht="15"/>
    <row r="114" spans="26:26" ht="15"/>
    <row r="115" spans="26:26" ht="15"/>
    <row r="116" spans="26:26" ht="15"/>
    <row r="117" spans="26:26" ht="15"/>
    <row r="118" spans="26:26" ht="15"/>
    <row r="119" spans="26:26" ht="15"/>
    <row r="120" spans="26:26" ht="15"/>
    <row r="121" spans="26:26" ht="15"/>
    <row r="122" spans="26:26" ht="15"/>
    <row r="123" spans="26:26" ht="15"/>
    <row r="124" spans="26:26" ht="15"/>
    <row r="125" spans="26:26" ht="15"/>
    <row r="126" spans="26:26" ht="15"/>
    <row r="127" spans="26:26" ht="15"/>
    <row r="128" spans="26:26" ht="15">
      <c r="Z128">
        <f>SUM('No Run'!D2:D27)</f>
        <v>101</v>
      </c>
    </row>
    <row r="136" spans="19:22" ht="15"/>
    <row r="137" spans="19:22" ht="15">
      <c r="S137" s="250" t="s">
        <v>202</v>
      </c>
      <c r="T137" s="251"/>
      <c r="U137" s="251"/>
      <c r="V137" s="251"/>
    </row>
    <row r="138" spans="19:22" ht="15">
      <c r="S138" s="122" t="s">
        <v>203</v>
      </c>
      <c r="T138" s="116" t="s">
        <v>204</v>
      </c>
      <c r="U138" s="116" t="s">
        <v>205</v>
      </c>
      <c r="V138" s="116" t="s">
        <v>206</v>
      </c>
    </row>
    <row r="139" spans="19:22" ht="15">
      <c r="S139" s="118" t="s">
        <v>207</v>
      </c>
      <c r="T139" s="22">
        <v>150</v>
      </c>
      <c r="U139" s="22">
        <v>18</v>
      </c>
      <c r="V139" s="21">
        <f>U139/T139</f>
        <v>0.12</v>
      </c>
    </row>
    <row r="140" spans="19:22" ht="15">
      <c r="S140" s="118" t="s">
        <v>208</v>
      </c>
      <c r="T140" s="22">
        <v>188</v>
      </c>
      <c r="U140" s="22">
        <v>41</v>
      </c>
      <c r="V140" s="21">
        <f>U140/T140</f>
        <v>0.21808510638297873</v>
      </c>
    </row>
    <row r="141" spans="19:22" ht="15">
      <c r="S141" s="118" t="s">
        <v>209</v>
      </c>
      <c r="T141" s="22">
        <v>188</v>
      </c>
      <c r="U141" s="22">
        <v>10</v>
      </c>
      <c r="V141" s="21">
        <f>U141/T141</f>
        <v>5.3191489361702128E-2</v>
      </c>
    </row>
    <row r="142" spans="19:22" ht="15">
      <c r="S142" s="20" t="s">
        <v>210</v>
      </c>
      <c r="T142" s="19">
        <f>SUM(T139:T141)</f>
        <v>526</v>
      </c>
      <c r="U142" s="19">
        <f>SUM(U139:U141)</f>
        <v>69</v>
      </c>
      <c r="V142" s="18">
        <f>U142/T142</f>
        <v>0.13117870722433461</v>
      </c>
    </row>
    <row r="143" spans="19:22" ht="15">
      <c r="S143" s="250" t="s">
        <v>211</v>
      </c>
      <c r="T143" s="251"/>
      <c r="U143" s="251"/>
      <c r="V143" s="251"/>
    </row>
    <row r="144" spans="19:22" ht="15">
      <c r="S144" s="122" t="s">
        <v>203</v>
      </c>
      <c r="T144" s="116" t="s">
        <v>204</v>
      </c>
      <c r="U144" s="116" t="s">
        <v>205</v>
      </c>
      <c r="V144" s="116" t="s">
        <v>212</v>
      </c>
    </row>
    <row r="145" spans="19:22" ht="15">
      <c r="S145" s="118" t="s">
        <v>228</v>
      </c>
      <c r="T145" s="22">
        <v>299</v>
      </c>
      <c r="U145" s="22">
        <v>26</v>
      </c>
      <c r="V145" s="21">
        <f>U145/T145</f>
        <v>8.6956521739130432E-2</v>
      </c>
    </row>
    <row r="146" spans="19:22" ht="15">
      <c r="S146" s="118" t="s">
        <v>213</v>
      </c>
      <c r="T146" s="22">
        <v>70</v>
      </c>
      <c r="U146" s="22">
        <v>5</v>
      </c>
      <c r="V146" s="21">
        <f>U146/T146</f>
        <v>7.1428571428571425E-2</v>
      </c>
    </row>
    <row r="147" spans="19:22" ht="15">
      <c r="S147" s="118" t="s">
        <v>214</v>
      </c>
      <c r="T147" s="22">
        <v>70</v>
      </c>
      <c r="U147" s="22">
        <v>10</v>
      </c>
      <c r="V147" s="21">
        <f>U147/T147</f>
        <v>0.14285714285714285</v>
      </c>
    </row>
    <row r="148" spans="19:22" ht="15">
      <c r="S148" s="20" t="s">
        <v>210</v>
      </c>
      <c r="T148" s="19">
        <f>SUM(T145:T147)</f>
        <v>439</v>
      </c>
      <c r="U148" s="19">
        <f>SUM(U145:U147)</f>
        <v>41</v>
      </c>
      <c r="V148" s="18">
        <f>U148/T148</f>
        <v>9.3394077448747156E-2</v>
      </c>
    </row>
    <row r="149" spans="19:22" ht="15">
      <c r="S149" s="26" t="s">
        <v>245</v>
      </c>
    </row>
    <row r="150" spans="19:22" ht="15"/>
  </sheetData>
  <mergeCells count="6">
    <mergeCell ref="X17:AA17"/>
    <mergeCell ref="AC17:AF17"/>
    <mergeCell ref="S137:V137"/>
    <mergeCell ref="S143:V143"/>
    <mergeCell ref="S3:V3"/>
    <mergeCell ref="S9:V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1F78B-E232-415D-8EE4-E20DA2A3D45F}">
  <dimension ref="C3:AF150"/>
  <sheetViews>
    <sheetView showGridLines="0" topLeftCell="C4" workbookViewId="0">
      <selection activeCell="C4" sqref="C4"/>
    </sheetView>
  </sheetViews>
  <sheetFormatPr defaultRowHeight="14.45"/>
  <cols>
    <col min="3" max="3" width="27.5703125" bestFit="1" customWidth="1"/>
    <col min="4" max="4" width="18.85546875" bestFit="1" customWidth="1"/>
    <col min="5" max="5" width="13.5703125" bestFit="1" customWidth="1"/>
    <col min="6" max="6" width="9.85546875" bestFit="1" customWidth="1"/>
    <col min="7" max="7" width="5.28515625" bestFit="1" customWidth="1"/>
    <col min="8" max="8" width="4.5703125" bestFit="1" customWidth="1"/>
    <col min="9" max="9" width="7.7109375" bestFit="1" customWidth="1"/>
    <col min="10" max="10" width="7.7109375" customWidth="1"/>
    <col min="11" max="11" width="13" bestFit="1" customWidth="1"/>
    <col min="12" max="12" width="7.28515625" bestFit="1" customWidth="1"/>
    <col min="13" max="13" width="6.5703125" bestFit="1" customWidth="1"/>
    <col min="14" max="15" width="9.7109375" bestFit="1" customWidth="1"/>
    <col min="16" max="16" width="38.5703125" customWidth="1"/>
    <col min="19" max="19" width="38.42578125" bestFit="1" customWidth="1"/>
    <col min="20" max="20" width="23.5703125" bestFit="1" customWidth="1"/>
    <col min="21" max="21" width="11.5703125" bestFit="1" customWidth="1"/>
    <col min="22" max="22" width="12.7109375" bestFit="1" customWidth="1"/>
    <col min="24" max="24" width="24.28515625" bestFit="1" customWidth="1"/>
    <col min="25" max="25" width="13.5703125" style="12" bestFit="1" customWidth="1"/>
    <col min="26" max="26" width="12.85546875" customWidth="1"/>
    <col min="27" max="27" width="14.7109375" customWidth="1"/>
    <col min="29" max="29" width="24.28515625" bestFit="1" customWidth="1"/>
    <col min="31" max="31" width="3.140625" bestFit="1" customWidth="1"/>
    <col min="32" max="32" width="35.28515625" bestFit="1" customWidth="1"/>
  </cols>
  <sheetData>
    <row r="3" spans="3:17" ht="15"/>
    <row r="4" spans="3:17" ht="14.45" customHeight="1">
      <c r="C4" s="38" t="s">
        <v>279</v>
      </c>
      <c r="D4" s="36"/>
      <c r="E4" s="36"/>
      <c r="F4" s="36"/>
      <c r="G4" s="36"/>
      <c r="H4" s="36"/>
      <c r="I4" s="36"/>
      <c r="J4" s="36"/>
      <c r="K4" s="36"/>
      <c r="L4" s="36"/>
      <c r="M4" s="36"/>
      <c r="N4" s="36"/>
      <c r="O4" s="36"/>
      <c r="P4" s="37"/>
    </row>
    <row r="5" spans="3:17" ht="15">
      <c r="C5" s="70" t="s">
        <v>203</v>
      </c>
      <c r="D5" s="11" t="s">
        <v>215</v>
      </c>
      <c r="E5" s="11" t="s">
        <v>216</v>
      </c>
      <c r="F5" s="11" t="s">
        <v>217</v>
      </c>
      <c r="G5" s="11" t="s">
        <v>218</v>
      </c>
      <c r="H5" s="11" t="s">
        <v>219</v>
      </c>
      <c r="I5" s="11" t="s">
        <v>41</v>
      </c>
      <c r="J5" s="11" t="s">
        <v>220</v>
      </c>
      <c r="K5" s="11" t="s">
        <v>206</v>
      </c>
      <c r="L5" s="11" t="s">
        <v>221</v>
      </c>
      <c r="M5" s="11" t="s">
        <v>222</v>
      </c>
      <c r="N5" s="11" t="s">
        <v>223</v>
      </c>
      <c r="O5" s="11" t="s">
        <v>224</v>
      </c>
      <c r="P5" s="31" t="s">
        <v>114</v>
      </c>
    </row>
    <row r="6" spans="3:17" ht="15">
      <c r="C6" s="1" t="s">
        <v>207</v>
      </c>
      <c r="D6" s="2">
        <v>198</v>
      </c>
      <c r="E6" s="2">
        <v>43</v>
      </c>
      <c r="F6" s="2">
        <f>D6-E6</f>
        <v>155</v>
      </c>
      <c r="G6" s="2">
        <v>39</v>
      </c>
      <c r="H6" s="2">
        <v>9</v>
      </c>
      <c r="I6" s="2">
        <v>102</v>
      </c>
      <c r="J6" s="2">
        <f>F6-(G6+H6+I6)</f>
        <v>5</v>
      </c>
      <c r="K6" s="4">
        <f>(G6+H6)/D6</f>
        <v>0.24242424242424243</v>
      </c>
      <c r="L6" s="4">
        <f>G6/D6</f>
        <v>0.19696969696969696</v>
      </c>
      <c r="M6" s="4">
        <f>H6/D6</f>
        <v>4.5454545454545456E-2</v>
      </c>
      <c r="N6" s="32">
        <f>I6/D6</f>
        <v>0.51515151515151514</v>
      </c>
      <c r="O6" s="32">
        <f>J6/D6</f>
        <v>2.5252525252525252E-2</v>
      </c>
      <c r="P6" s="16"/>
    </row>
    <row r="7" spans="3:17" ht="15">
      <c r="C7" s="1" t="s">
        <v>208</v>
      </c>
      <c r="D7" s="2">
        <v>472</v>
      </c>
      <c r="E7" s="2">
        <v>20</v>
      </c>
      <c r="F7" s="2">
        <f t="shared" ref="F7:F8" si="0">D7-E7</f>
        <v>452</v>
      </c>
      <c r="G7" s="2">
        <v>207</v>
      </c>
      <c r="H7" s="2">
        <v>54</v>
      </c>
      <c r="I7" s="2">
        <v>54</v>
      </c>
      <c r="J7" s="2">
        <f>F7-(G7+H7+I7)</f>
        <v>137</v>
      </c>
      <c r="K7" s="4">
        <f>(G7+H7)/D7</f>
        <v>0.55296610169491522</v>
      </c>
      <c r="L7" s="4">
        <f>G7/D7</f>
        <v>0.4385593220338983</v>
      </c>
      <c r="M7" s="4">
        <f>H7/D7</f>
        <v>0.11440677966101695</v>
      </c>
      <c r="N7" s="32">
        <f t="shared" ref="N7:N8" si="1">I7/D7</f>
        <v>0.11440677966101695</v>
      </c>
      <c r="O7" s="32">
        <f>J7/D7</f>
        <v>0.2902542372881356</v>
      </c>
      <c r="P7" s="16"/>
    </row>
    <row r="8" spans="3:17" ht="15">
      <c r="C8" s="1" t="s">
        <v>209</v>
      </c>
      <c r="D8" s="2">
        <v>476</v>
      </c>
      <c r="E8" s="2">
        <v>68</v>
      </c>
      <c r="F8" s="2">
        <f t="shared" si="0"/>
        <v>408</v>
      </c>
      <c r="G8" s="2">
        <v>272</v>
      </c>
      <c r="H8" s="2">
        <v>71</v>
      </c>
      <c r="I8" s="2">
        <v>54</v>
      </c>
      <c r="J8" s="2">
        <f t="shared" ref="J7:J8" si="2">F8-(G8+H8+I8)</f>
        <v>11</v>
      </c>
      <c r="K8" s="4">
        <f>(G8+H8)/D8</f>
        <v>0.72058823529411764</v>
      </c>
      <c r="L8" s="4">
        <f>G8/D8</f>
        <v>0.5714285714285714</v>
      </c>
      <c r="M8" s="4">
        <f>H8/D8</f>
        <v>0.14915966386554622</v>
      </c>
      <c r="N8" s="32">
        <f t="shared" si="1"/>
        <v>0.1134453781512605</v>
      </c>
      <c r="O8" s="32">
        <f>J8/D8</f>
        <v>2.3109243697478993E-2</v>
      </c>
      <c r="P8" s="16"/>
      <c r="Q8">
        <f>E9/D9</f>
        <v>0.11431064572425829</v>
      </c>
    </row>
    <row r="9" spans="3:17" ht="15">
      <c r="C9" s="7" t="s">
        <v>210</v>
      </c>
      <c r="D9" s="8">
        <f>SUM(D6:D8)</f>
        <v>1146</v>
      </c>
      <c r="E9" s="8">
        <f>SUM(E6:E8)</f>
        <v>131</v>
      </c>
      <c r="F9" s="8">
        <f>SUM(F6:F8)</f>
        <v>1015</v>
      </c>
      <c r="G9" s="8">
        <f>SUM(G6:G8)</f>
        <v>518</v>
      </c>
      <c r="H9" s="8">
        <f>SUM(H6:H8)</f>
        <v>134</v>
      </c>
      <c r="I9" s="8">
        <f>SUM(I6:I8)</f>
        <v>210</v>
      </c>
      <c r="J9" s="8">
        <f>SUM(J6:J8)</f>
        <v>153</v>
      </c>
      <c r="K9" s="9">
        <f>(G9+H9)/F9</f>
        <v>0.64236453201970445</v>
      </c>
      <c r="L9" s="9">
        <f>G9/F9</f>
        <v>0.51034482758620692</v>
      </c>
      <c r="M9" s="9">
        <f>H9/F9</f>
        <v>0.13201970443349753</v>
      </c>
      <c r="N9" s="9">
        <f>I9/F9</f>
        <v>0.20689655172413793</v>
      </c>
      <c r="O9" s="9">
        <f>J9/F9</f>
        <v>0.15073891625615762</v>
      </c>
      <c r="P9" s="33"/>
    </row>
    <row r="10" spans="3:17" ht="15">
      <c r="C10" s="38" t="s">
        <v>227</v>
      </c>
      <c r="D10" s="38"/>
      <c r="E10" s="38"/>
      <c r="F10" s="38"/>
      <c r="G10" s="38"/>
      <c r="H10" s="38"/>
      <c r="I10" s="38"/>
      <c r="J10" s="38"/>
      <c r="K10" s="38"/>
      <c r="L10" s="38"/>
      <c r="M10" s="38"/>
      <c r="N10" s="38"/>
      <c r="O10" s="38"/>
      <c r="P10" s="38"/>
    </row>
    <row r="11" spans="3:17" ht="15">
      <c r="C11" s="13" t="s">
        <v>203</v>
      </c>
      <c r="D11" s="11" t="s">
        <v>215</v>
      </c>
      <c r="E11" s="11" t="s">
        <v>216</v>
      </c>
      <c r="F11" s="11" t="s">
        <v>217</v>
      </c>
      <c r="G11" s="11" t="s">
        <v>218</v>
      </c>
      <c r="H11" s="11" t="s">
        <v>219</v>
      </c>
      <c r="I11" s="11" t="s">
        <v>41</v>
      </c>
      <c r="J11" s="11" t="s">
        <v>220</v>
      </c>
      <c r="K11" s="11" t="s">
        <v>206</v>
      </c>
      <c r="L11" s="11" t="s">
        <v>221</v>
      </c>
      <c r="M11" s="11" t="s">
        <v>222</v>
      </c>
      <c r="N11" s="11" t="s">
        <v>223</v>
      </c>
      <c r="O11" s="11" t="s">
        <v>224</v>
      </c>
      <c r="P11" s="11" t="s">
        <v>114</v>
      </c>
    </row>
    <row r="12" spans="3:17" ht="15">
      <c r="C12" s="1" t="s">
        <v>228</v>
      </c>
      <c r="D12" s="2">
        <v>374</v>
      </c>
      <c r="E12" s="2">
        <v>48</v>
      </c>
      <c r="F12" s="2">
        <f t="shared" ref="F12:F14" si="3">D12-E12</f>
        <v>326</v>
      </c>
      <c r="G12" s="2">
        <v>188</v>
      </c>
      <c r="H12" s="2">
        <v>44</v>
      </c>
      <c r="I12" s="2">
        <v>91</v>
      </c>
      <c r="J12" s="2">
        <f t="shared" ref="J12:J14" si="4">F12-(G12+H12+I12)</f>
        <v>3</v>
      </c>
      <c r="K12" s="4">
        <f>(G12+H12)/D12</f>
        <v>0.6203208556149733</v>
      </c>
      <c r="L12" s="4">
        <f>G12/D12</f>
        <v>0.50267379679144386</v>
      </c>
      <c r="M12" s="4">
        <f>H12/D12</f>
        <v>0.11764705882352941</v>
      </c>
      <c r="N12" s="32">
        <f t="shared" ref="N12:N14" si="5">I12/D12</f>
        <v>0.24331550802139038</v>
      </c>
      <c r="O12" s="4">
        <f>J12/D12</f>
        <v>8.0213903743315516E-3</v>
      </c>
      <c r="P12" s="6"/>
    </row>
    <row r="13" spans="3:17" ht="15">
      <c r="C13" s="1" t="s">
        <v>213</v>
      </c>
      <c r="D13" s="2">
        <v>177</v>
      </c>
      <c r="E13" s="2">
        <v>11</v>
      </c>
      <c r="F13" s="2">
        <f t="shared" si="3"/>
        <v>166</v>
      </c>
      <c r="G13" s="2">
        <v>59</v>
      </c>
      <c r="H13" s="2">
        <v>15</v>
      </c>
      <c r="I13" s="2">
        <v>82</v>
      </c>
      <c r="J13" s="2">
        <f t="shared" si="4"/>
        <v>10</v>
      </c>
      <c r="K13" s="4">
        <f>(G13+H13)/D13</f>
        <v>0.41807909604519772</v>
      </c>
      <c r="L13" s="4">
        <f>G13/D13</f>
        <v>0.33333333333333331</v>
      </c>
      <c r="M13" s="4">
        <f>H13/D13</f>
        <v>8.4745762711864403E-2</v>
      </c>
      <c r="N13" s="32">
        <f t="shared" si="5"/>
        <v>0.4632768361581921</v>
      </c>
      <c r="O13" s="4">
        <f>J13/D13</f>
        <v>5.6497175141242938E-2</v>
      </c>
      <c r="P13" s="5"/>
    </row>
    <row r="14" spans="3:17" ht="15">
      <c r="C14" s="1" t="s">
        <v>214</v>
      </c>
      <c r="D14" s="2">
        <v>171</v>
      </c>
      <c r="E14" s="2">
        <v>23</v>
      </c>
      <c r="F14" s="2">
        <f>D14-E14</f>
        <v>148</v>
      </c>
      <c r="G14" s="2">
        <v>107</v>
      </c>
      <c r="H14" s="2">
        <v>13</v>
      </c>
      <c r="I14" s="2">
        <v>28</v>
      </c>
      <c r="J14" s="2">
        <f>F14-(G14+H14+I14)</f>
        <v>0</v>
      </c>
      <c r="K14" s="4">
        <f>(G14+H14)/D14</f>
        <v>0.70175438596491224</v>
      </c>
      <c r="L14" s="4">
        <f>G14/D14</f>
        <v>0.6257309941520468</v>
      </c>
      <c r="M14" s="4">
        <f>H14/D14</f>
        <v>7.6023391812865493E-2</v>
      </c>
      <c r="N14" s="32">
        <f t="shared" si="5"/>
        <v>0.16374269005847952</v>
      </c>
      <c r="O14" s="4">
        <f>J14/D14</f>
        <v>0</v>
      </c>
      <c r="P14" s="6"/>
      <c r="Q14">
        <f>E15/D15</f>
        <v>0.11357340720221606</v>
      </c>
    </row>
    <row r="15" spans="3:17" ht="15">
      <c r="C15" s="7" t="s">
        <v>210</v>
      </c>
      <c r="D15" s="8">
        <f>SUM(D12:D14)</f>
        <v>722</v>
      </c>
      <c r="E15" s="8">
        <f>SUM(E12:E14)</f>
        <v>82</v>
      </c>
      <c r="F15" s="8">
        <f>SUM(F12:F14)</f>
        <v>640</v>
      </c>
      <c r="G15" s="8">
        <f t="shared" ref="G15:J15" si="6">SUM(G12:G14)</f>
        <v>354</v>
      </c>
      <c r="H15" s="8">
        <f t="shared" si="6"/>
        <v>72</v>
      </c>
      <c r="I15" s="8">
        <f t="shared" si="6"/>
        <v>201</v>
      </c>
      <c r="J15" s="8">
        <f t="shared" si="6"/>
        <v>13</v>
      </c>
      <c r="K15" s="9">
        <f>(G15+H15)/F15</f>
        <v>0.66562500000000002</v>
      </c>
      <c r="L15" s="9">
        <f>G15/D15</f>
        <v>0.49030470914127422</v>
      </c>
      <c r="M15" s="9">
        <f>H15/D15</f>
        <v>9.9722991689750698E-2</v>
      </c>
      <c r="N15" s="9">
        <f>I15/D15</f>
        <v>0.27839335180055402</v>
      </c>
      <c r="O15" s="9">
        <f>J15/D15</f>
        <v>1.8005540166204988E-2</v>
      </c>
      <c r="P15" s="10"/>
    </row>
    <row r="16" spans="3:17" ht="15"/>
    <row r="17" spans="24:32" ht="15">
      <c r="X17" s="261" t="s">
        <v>254</v>
      </c>
      <c r="Y17" s="262"/>
      <c r="Z17" s="262"/>
      <c r="AA17" s="262"/>
      <c r="AC17" s="261" t="s">
        <v>255</v>
      </c>
      <c r="AD17" s="262"/>
      <c r="AE17" s="262"/>
      <c r="AF17" s="262"/>
    </row>
    <row r="18" spans="24:32" ht="15">
      <c r="X18" s="30"/>
      <c r="Y18" s="30" t="s">
        <v>216</v>
      </c>
      <c r="Z18" s="31"/>
      <c r="AA18" s="31"/>
      <c r="AC18" s="13"/>
      <c r="AD18" s="30" t="s">
        <v>216</v>
      </c>
      <c r="AE18" s="31"/>
      <c r="AF18" s="11"/>
    </row>
    <row r="19" spans="24:32" ht="15.75" customHeight="1">
      <c r="X19" s="39" t="s">
        <v>207</v>
      </c>
      <c r="Y19" s="16">
        <v>68572</v>
      </c>
      <c r="Z19" s="53">
        <v>2</v>
      </c>
      <c r="AA19" s="4"/>
      <c r="AC19" s="28" t="s">
        <v>207</v>
      </c>
      <c r="AD19" s="16">
        <v>55354</v>
      </c>
      <c r="AE19">
        <v>6</v>
      </c>
      <c r="AF19" s="2" t="s">
        <v>256</v>
      </c>
    </row>
    <row r="20" spans="24:32" ht="15">
      <c r="X20" s="25"/>
      <c r="Y20" s="27">
        <v>68577</v>
      </c>
      <c r="Z20" s="50">
        <v>4</v>
      </c>
      <c r="AA20" s="25"/>
      <c r="AD20" s="27">
        <v>55355</v>
      </c>
      <c r="AE20" s="25">
        <v>6</v>
      </c>
      <c r="AF20" t="s">
        <v>256</v>
      </c>
    </row>
    <row r="21" spans="24:32" ht="15">
      <c r="X21" s="25"/>
      <c r="Y21" s="27" t="s">
        <v>257</v>
      </c>
      <c r="Z21" s="50">
        <v>6</v>
      </c>
      <c r="AA21" s="25"/>
      <c r="AD21" s="27">
        <v>55356</v>
      </c>
      <c r="AE21" s="25">
        <v>3</v>
      </c>
      <c r="AF21" t="s">
        <v>258</v>
      </c>
    </row>
    <row r="22" spans="24:32" ht="15">
      <c r="X22" s="25"/>
      <c r="Y22" s="27">
        <v>68587</v>
      </c>
      <c r="Z22" s="50">
        <v>1</v>
      </c>
      <c r="AA22" s="25"/>
      <c r="AD22" s="27">
        <v>55357</v>
      </c>
      <c r="AE22" s="25">
        <v>2</v>
      </c>
      <c r="AF22" t="s">
        <v>260</v>
      </c>
    </row>
    <row r="23" spans="24:32" ht="15">
      <c r="X23" s="25"/>
      <c r="Y23" s="27">
        <v>68592</v>
      </c>
      <c r="Z23" s="50">
        <v>5</v>
      </c>
      <c r="AA23" s="25"/>
      <c r="AD23" s="27">
        <v>55358</v>
      </c>
      <c r="AE23" s="25">
        <v>6</v>
      </c>
      <c r="AF23" t="s">
        <v>261</v>
      </c>
    </row>
    <row r="24" spans="24:32" ht="15">
      <c r="X24" s="25"/>
      <c r="Y24" s="27">
        <v>68602</v>
      </c>
      <c r="Z24" s="50">
        <v>7</v>
      </c>
      <c r="AA24" s="25"/>
      <c r="AD24" s="27"/>
      <c r="AE24" s="25"/>
    </row>
    <row r="25" spans="24:32" ht="15">
      <c r="X25" s="25"/>
      <c r="Y25" s="27">
        <v>68607</v>
      </c>
      <c r="Z25" s="50">
        <v>3</v>
      </c>
      <c r="AA25" s="25"/>
      <c r="AD25" s="27">
        <v>55349</v>
      </c>
      <c r="AE25" s="25">
        <v>11</v>
      </c>
      <c r="AF25" t="s">
        <v>262</v>
      </c>
    </row>
    <row r="26" spans="24:32" ht="15">
      <c r="X26" s="25"/>
      <c r="Y26" s="34">
        <v>71021</v>
      </c>
      <c r="Z26" s="51">
        <v>8</v>
      </c>
      <c r="AA26" s="44"/>
      <c r="AD26" s="12">
        <v>55350</v>
      </c>
      <c r="AE26">
        <v>9</v>
      </c>
      <c r="AF26" t="s">
        <v>262</v>
      </c>
    </row>
    <row r="27" spans="24:32" ht="15">
      <c r="X27" s="25"/>
      <c r="Y27" s="34">
        <v>68617</v>
      </c>
      <c r="Z27" s="52">
        <v>5</v>
      </c>
      <c r="AA27" s="25"/>
      <c r="AD27" s="12">
        <v>55353</v>
      </c>
      <c r="AE27">
        <v>6</v>
      </c>
      <c r="AF27" t="s">
        <v>256</v>
      </c>
    </row>
    <row r="28" spans="24:32" ht="15">
      <c r="X28" s="25"/>
      <c r="Y28" s="35">
        <v>68612</v>
      </c>
      <c r="Z28" s="65">
        <v>2</v>
      </c>
      <c r="AA28" s="25"/>
      <c r="AB28" t="s">
        <v>263</v>
      </c>
    </row>
    <row r="29" spans="24:32" ht="15">
      <c r="X29" s="39" t="s">
        <v>208</v>
      </c>
      <c r="Y29" s="34">
        <v>68581</v>
      </c>
      <c r="Z29" s="52">
        <v>6</v>
      </c>
      <c r="AA29" s="25"/>
      <c r="AD29">
        <v>55359</v>
      </c>
      <c r="AE29">
        <v>8</v>
      </c>
      <c r="AF29" t="s">
        <v>256</v>
      </c>
    </row>
    <row r="30" spans="24:32" ht="15">
      <c r="X30" s="25"/>
      <c r="Y30" s="34">
        <v>68601</v>
      </c>
      <c r="Z30" s="65">
        <v>7</v>
      </c>
      <c r="AA30" s="25"/>
      <c r="AD30">
        <v>55360</v>
      </c>
      <c r="AE30" s="25">
        <v>5</v>
      </c>
      <c r="AF30" t="s">
        <v>262</v>
      </c>
    </row>
    <row r="31" spans="24:32" ht="15">
      <c r="X31" s="25"/>
      <c r="Y31" s="34">
        <v>68599</v>
      </c>
      <c r="Z31" s="65">
        <v>7</v>
      </c>
      <c r="AA31" s="25"/>
      <c r="AC31" s="1" t="s">
        <v>208</v>
      </c>
      <c r="AD31">
        <v>55587</v>
      </c>
      <c r="AE31">
        <v>2</v>
      </c>
    </row>
    <row r="32" spans="24:32" ht="15">
      <c r="X32" s="39" t="s">
        <v>209</v>
      </c>
      <c r="Y32" s="34">
        <v>68570</v>
      </c>
      <c r="Z32" s="52">
        <v>2</v>
      </c>
      <c r="AA32" s="25"/>
      <c r="AC32" s="1" t="s">
        <v>209</v>
      </c>
    </row>
    <row r="33" spans="24:27" ht="15">
      <c r="X33" s="25"/>
      <c r="Y33" s="34">
        <v>68575</v>
      </c>
      <c r="Z33" s="52">
        <v>4</v>
      </c>
      <c r="AA33" s="25"/>
    </row>
    <row r="34" spans="24:27" ht="15">
      <c r="X34" s="25"/>
      <c r="Y34" s="34">
        <v>68580</v>
      </c>
      <c r="Z34" s="52">
        <v>6</v>
      </c>
      <c r="AA34" s="25"/>
    </row>
    <row r="35" spans="24:27" ht="15">
      <c r="X35" s="25"/>
      <c r="Y35" s="34">
        <v>68590</v>
      </c>
      <c r="Z35" s="52">
        <v>5</v>
      </c>
      <c r="AA35" s="25"/>
    </row>
    <row r="36" spans="24:27" ht="15">
      <c r="X36" s="25"/>
      <c r="Y36" s="34">
        <v>68595</v>
      </c>
      <c r="Z36" s="52">
        <v>5</v>
      </c>
      <c r="AA36" s="25"/>
    </row>
    <row r="37" spans="24:27" ht="15">
      <c r="X37" s="25"/>
      <c r="Y37" s="34">
        <v>68600</v>
      </c>
      <c r="Z37" s="52">
        <v>7</v>
      </c>
      <c r="AA37" s="25"/>
    </row>
    <row r="38" spans="24:27" ht="15">
      <c r="X38" s="25"/>
      <c r="Y38" s="34">
        <v>68605</v>
      </c>
      <c r="Z38" s="52">
        <v>3</v>
      </c>
      <c r="AA38" s="25"/>
    </row>
    <row r="39" spans="24:27" ht="15">
      <c r="X39" s="25"/>
      <c r="Y39" s="34">
        <v>68613</v>
      </c>
      <c r="Z39" s="52">
        <v>5</v>
      </c>
      <c r="AA39" s="25"/>
    </row>
    <row r="40" spans="24:27" ht="15">
      <c r="X40" s="25"/>
      <c r="Y40" s="34">
        <v>68568</v>
      </c>
      <c r="Z40" s="52">
        <v>2</v>
      </c>
      <c r="AA40" s="25"/>
    </row>
    <row r="41" spans="24:27" ht="15">
      <c r="X41" s="25"/>
      <c r="Y41" s="34">
        <v>68583</v>
      </c>
      <c r="Z41" s="52">
        <v>1</v>
      </c>
      <c r="AA41" s="25"/>
    </row>
    <row r="42" spans="24:27" ht="15">
      <c r="X42" s="25"/>
      <c r="Y42" s="34">
        <v>68588</v>
      </c>
      <c r="Z42" s="52">
        <v>5</v>
      </c>
      <c r="AA42" s="25"/>
    </row>
    <row r="43" spans="24:27" ht="15">
      <c r="X43" s="44"/>
      <c r="Y43" s="34">
        <v>68593</v>
      </c>
      <c r="Z43" s="52">
        <v>5</v>
      </c>
      <c r="AA43" s="25"/>
    </row>
    <row r="44" spans="24:27" ht="15">
      <c r="X44" s="25"/>
      <c r="Y44" s="60">
        <v>68598</v>
      </c>
      <c r="Z44" s="65">
        <v>7</v>
      </c>
      <c r="AA44" s="25"/>
    </row>
    <row r="45" spans="24:27" ht="15">
      <c r="X45" s="25"/>
      <c r="Y45" s="61">
        <v>68603</v>
      </c>
      <c r="Z45" s="57">
        <v>3</v>
      </c>
      <c r="AA45" s="43"/>
    </row>
    <row r="46" spans="24:27" ht="15">
      <c r="X46" s="25"/>
      <c r="Y46" s="62">
        <v>68615</v>
      </c>
      <c r="Z46" s="25">
        <v>6</v>
      </c>
      <c r="AA46" s="25"/>
    </row>
    <row r="47" spans="24:27" ht="15">
      <c r="X47" s="25"/>
      <c r="Y47" s="62">
        <v>68578</v>
      </c>
      <c r="Z47" s="25">
        <v>1</v>
      </c>
      <c r="AA47" s="25"/>
    </row>
    <row r="48" spans="24:27" ht="15">
      <c r="X48" s="25"/>
      <c r="Y48" s="63">
        <v>68585</v>
      </c>
      <c r="Z48" s="25">
        <v>1</v>
      </c>
      <c r="AA48" s="25"/>
    </row>
    <row r="49" spans="24:28" ht="15">
      <c r="X49" s="64" t="s">
        <v>228</v>
      </c>
      <c r="Y49" s="55">
        <v>68622</v>
      </c>
      <c r="Z49" s="58">
        <v>3</v>
      </c>
      <c r="AA49" s="25"/>
    </row>
    <row r="50" spans="24:28" ht="15">
      <c r="X50" s="25"/>
      <c r="Y50" s="34">
        <v>68623</v>
      </c>
      <c r="Z50" s="51">
        <v>4</v>
      </c>
      <c r="AA50" s="25"/>
    </row>
    <row r="51" spans="24:28" ht="15">
      <c r="X51" s="25"/>
      <c r="Y51" s="34">
        <v>68624</v>
      </c>
      <c r="Z51" s="51">
        <v>7</v>
      </c>
      <c r="AA51" s="25"/>
    </row>
    <row r="52" spans="24:28" ht="15">
      <c r="X52" s="25"/>
      <c r="Y52" s="34">
        <v>68625</v>
      </c>
      <c r="Z52" s="51">
        <v>1</v>
      </c>
      <c r="AA52" s="25"/>
    </row>
    <row r="53" spans="24:28" ht="15">
      <c r="X53" s="25"/>
      <c r="Y53" s="34">
        <v>68626</v>
      </c>
      <c r="Z53" s="51">
        <v>5</v>
      </c>
      <c r="AA53" s="25"/>
    </row>
    <row r="54" spans="24:28" ht="15">
      <c r="X54" s="25"/>
      <c r="Y54" s="34">
        <v>68627</v>
      </c>
      <c r="Z54" s="51">
        <v>2</v>
      </c>
      <c r="AA54" s="25"/>
    </row>
    <row r="55" spans="24:28" ht="15">
      <c r="X55" s="25"/>
      <c r="Y55" s="34">
        <v>68628</v>
      </c>
      <c r="Z55" s="51">
        <v>2</v>
      </c>
      <c r="AA55" s="25"/>
    </row>
    <row r="56" spans="24:28" ht="15">
      <c r="X56" s="25"/>
      <c r="Y56" s="34">
        <v>68629</v>
      </c>
      <c r="Z56" s="51">
        <v>3</v>
      </c>
      <c r="AA56" s="25"/>
    </row>
    <row r="57" spans="24:28" ht="15">
      <c r="X57" s="25"/>
      <c r="Y57" s="34">
        <v>68630</v>
      </c>
      <c r="Z57" s="51">
        <v>8</v>
      </c>
      <c r="AA57" s="25"/>
    </row>
    <row r="58" spans="24:28" ht="15">
      <c r="X58" s="44"/>
      <c r="Y58" s="54">
        <v>68631</v>
      </c>
      <c r="Z58" s="57">
        <v>3</v>
      </c>
      <c r="AA58" s="44"/>
      <c r="AB58" t="s">
        <v>268</v>
      </c>
    </row>
    <row r="59" spans="24:28" ht="15">
      <c r="X59" s="25"/>
      <c r="Y59" s="34">
        <v>68636</v>
      </c>
      <c r="Z59" s="51">
        <v>5</v>
      </c>
      <c r="AA59" s="25"/>
    </row>
    <row r="60" spans="24:28" ht="15">
      <c r="X60" s="25"/>
      <c r="Y60" s="34">
        <v>64716</v>
      </c>
      <c r="Z60" s="25">
        <v>5</v>
      </c>
      <c r="AA60" s="25"/>
    </row>
    <row r="61" spans="24:28" ht="15">
      <c r="X61" s="59" t="s">
        <v>266</v>
      </c>
      <c r="AA61" s="43"/>
    </row>
    <row r="62" spans="24:28" ht="15">
      <c r="X62" s="25"/>
      <c r="Y62" s="34">
        <v>71027</v>
      </c>
      <c r="Z62" s="51">
        <v>5</v>
      </c>
      <c r="AA62" s="44" t="s">
        <v>267</v>
      </c>
      <c r="AB62" t="s">
        <v>268</v>
      </c>
    </row>
    <row r="63" spans="24:28" ht="15">
      <c r="X63" s="25"/>
      <c r="Y63" s="34">
        <v>71029</v>
      </c>
      <c r="Z63" s="51">
        <v>6</v>
      </c>
      <c r="AA63" s="44" t="s">
        <v>267</v>
      </c>
    </row>
    <row r="64" spans="24:28" ht="15">
      <c r="X64" s="45" t="s">
        <v>269</v>
      </c>
      <c r="Y64" s="34">
        <v>71030</v>
      </c>
      <c r="Z64" s="52">
        <v>5</v>
      </c>
      <c r="AA64" s="44" t="s">
        <v>267</v>
      </c>
      <c r="AB64" t="s">
        <v>268</v>
      </c>
    </row>
    <row r="65" spans="24:28" ht="15">
      <c r="X65" s="25"/>
      <c r="Y65" s="34">
        <v>71032</v>
      </c>
      <c r="Z65" s="52">
        <v>6</v>
      </c>
      <c r="AA65" s="44" t="s">
        <v>267</v>
      </c>
      <c r="AB65" t="s">
        <v>268</v>
      </c>
    </row>
    <row r="66" spans="24:28" ht="15">
      <c r="X66" s="25"/>
      <c r="Y66" s="34">
        <v>71024</v>
      </c>
      <c r="Z66" s="52">
        <v>7</v>
      </c>
      <c r="AA66" s="44" t="s">
        <v>267</v>
      </c>
      <c r="AB66" t="s">
        <v>268</v>
      </c>
    </row>
    <row r="67" spans="24:28" ht="15">
      <c r="X67" s="25"/>
      <c r="Y67" s="34">
        <v>68634</v>
      </c>
      <c r="Z67" s="52">
        <v>5</v>
      </c>
      <c r="AA67" s="25" t="s">
        <v>267</v>
      </c>
      <c r="AB67" t="s">
        <v>268</v>
      </c>
    </row>
    <row r="68" spans="24:28" ht="15">
      <c r="X68" s="25"/>
      <c r="Y68" s="34">
        <v>68620</v>
      </c>
      <c r="Z68" s="52">
        <v>2</v>
      </c>
      <c r="AA68" s="25"/>
      <c r="AB68" t="s">
        <v>270</v>
      </c>
    </row>
    <row r="69" spans="24:28" ht="15">
      <c r="X69" s="25"/>
      <c r="Y69" s="34">
        <v>68632</v>
      </c>
      <c r="Z69" s="50">
        <v>5</v>
      </c>
      <c r="AA69" s="43"/>
    </row>
    <row r="70" spans="24:28" ht="15">
      <c r="X70" s="25"/>
      <c r="Y70" s="34">
        <v>71022</v>
      </c>
      <c r="Z70" s="50">
        <v>7</v>
      </c>
      <c r="AA70" s="25"/>
    </row>
    <row r="71" spans="24:28" ht="15">
      <c r="X71" s="25"/>
      <c r="Y71" s="34">
        <v>71026</v>
      </c>
      <c r="Z71" s="50">
        <v>5</v>
      </c>
      <c r="AA71" s="25"/>
    </row>
    <row r="72" spans="24:28" ht="15">
      <c r="X72" s="25"/>
      <c r="Y72" s="34">
        <v>71028</v>
      </c>
      <c r="Z72" s="50">
        <v>6</v>
      </c>
      <c r="AA72" s="25"/>
    </row>
    <row r="73" spans="24:28" ht="15">
      <c r="X73" t="s">
        <v>271</v>
      </c>
      <c r="Z73">
        <f>SUM(Z19:Z72)</f>
        <v>238</v>
      </c>
    </row>
    <row r="74" spans="24:28" ht="15"/>
    <row r="75" spans="24:28" ht="15"/>
    <row r="76" spans="24:28" ht="15"/>
    <row r="77" spans="24:28" ht="15"/>
    <row r="78" spans="24:28" ht="15"/>
    <row r="79" spans="24:28" ht="15"/>
    <row r="80" spans="24:28"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spans="26:26" ht="15"/>
    <row r="114" spans="26:26" ht="15"/>
    <row r="115" spans="26:26" ht="15"/>
    <row r="116" spans="26:26" ht="15"/>
    <row r="117" spans="26:26" ht="15"/>
    <row r="118" spans="26:26" ht="15"/>
    <row r="119" spans="26:26" ht="15"/>
    <row r="120" spans="26:26" ht="15"/>
    <row r="121" spans="26:26" ht="15"/>
    <row r="122" spans="26:26" ht="15"/>
    <row r="123" spans="26:26" ht="15"/>
    <row r="124" spans="26:26" ht="15"/>
    <row r="125" spans="26:26" ht="15"/>
    <row r="126" spans="26:26" ht="15"/>
    <row r="127" spans="26:26" ht="15"/>
    <row r="128" spans="26:26" ht="15">
      <c r="Z128">
        <f>SUM('No Run'!D2:D27)</f>
        <v>101</v>
      </c>
    </row>
    <row r="136" spans="19:22" ht="15"/>
    <row r="137" spans="19:22" ht="15">
      <c r="S137" s="261" t="s">
        <v>202</v>
      </c>
      <c r="T137" s="262"/>
      <c r="U137" s="262"/>
      <c r="V137" s="262"/>
    </row>
    <row r="138" spans="19:22" ht="15">
      <c r="S138" s="13" t="s">
        <v>203</v>
      </c>
      <c r="T138" s="11" t="s">
        <v>204</v>
      </c>
      <c r="U138" s="11" t="s">
        <v>205</v>
      </c>
      <c r="V138" s="11" t="s">
        <v>206</v>
      </c>
    </row>
    <row r="139" spans="19:22" ht="15">
      <c r="S139" s="1" t="s">
        <v>207</v>
      </c>
      <c r="T139" s="2">
        <v>150</v>
      </c>
      <c r="U139" s="2">
        <v>18</v>
      </c>
      <c r="V139" s="4">
        <f>U139/T139</f>
        <v>0.12</v>
      </c>
    </row>
    <row r="140" spans="19:22" ht="15">
      <c r="S140" s="1" t="s">
        <v>208</v>
      </c>
      <c r="T140" s="2">
        <v>188</v>
      </c>
      <c r="U140" s="2">
        <v>41</v>
      </c>
      <c r="V140" s="4">
        <f t="shared" ref="V140:V141" si="7">U140/T140</f>
        <v>0.21808510638297873</v>
      </c>
    </row>
    <row r="141" spans="19:22" ht="15">
      <c r="S141" s="1" t="s">
        <v>209</v>
      </c>
      <c r="T141" s="2">
        <v>188</v>
      </c>
      <c r="U141" s="2">
        <v>10</v>
      </c>
      <c r="V141" s="4">
        <f t="shared" si="7"/>
        <v>5.3191489361702128E-2</v>
      </c>
    </row>
    <row r="142" spans="19:22" ht="15">
      <c r="S142" s="7" t="s">
        <v>210</v>
      </c>
      <c r="T142" s="8">
        <f>SUM(T139:T141)</f>
        <v>526</v>
      </c>
      <c r="U142" s="8">
        <f>SUM(U139:U141)</f>
        <v>69</v>
      </c>
      <c r="V142" s="9">
        <f>U142/T142</f>
        <v>0.13117870722433461</v>
      </c>
    </row>
    <row r="143" spans="19:22" ht="15">
      <c r="S143" s="261" t="s">
        <v>211</v>
      </c>
      <c r="T143" s="262"/>
      <c r="U143" s="262"/>
      <c r="V143" s="262"/>
    </row>
    <row r="144" spans="19:22" ht="15">
      <c r="S144" s="13" t="s">
        <v>203</v>
      </c>
      <c r="T144" s="11" t="s">
        <v>204</v>
      </c>
      <c r="U144" s="11" t="s">
        <v>205</v>
      </c>
      <c r="V144" s="11" t="s">
        <v>212</v>
      </c>
    </row>
    <row r="145" spans="19:22" ht="15">
      <c r="S145" s="1" t="s">
        <v>228</v>
      </c>
      <c r="T145" s="2">
        <v>299</v>
      </c>
      <c r="U145" s="2">
        <v>26</v>
      </c>
      <c r="V145" s="4">
        <f>U145/T145</f>
        <v>8.6956521739130432E-2</v>
      </c>
    </row>
    <row r="146" spans="19:22" ht="15">
      <c r="S146" s="1" t="s">
        <v>213</v>
      </c>
      <c r="T146" s="2">
        <v>70</v>
      </c>
      <c r="U146" s="2">
        <v>5</v>
      </c>
      <c r="V146" s="4">
        <f t="shared" ref="V146:V147" si="8">U146/T146</f>
        <v>7.1428571428571425E-2</v>
      </c>
    </row>
    <row r="147" spans="19:22" ht="15">
      <c r="S147" s="1" t="s">
        <v>214</v>
      </c>
      <c r="T147" s="2">
        <v>70</v>
      </c>
      <c r="U147" s="2">
        <v>10</v>
      </c>
      <c r="V147" s="4">
        <f t="shared" si="8"/>
        <v>0.14285714285714285</v>
      </c>
    </row>
    <row r="148" spans="19:22" ht="15">
      <c r="S148" s="7" t="s">
        <v>210</v>
      </c>
      <c r="T148" s="8">
        <f>SUM(T145:T147)</f>
        <v>439</v>
      </c>
      <c r="U148" s="8">
        <f>SUM(U145:U147)</f>
        <v>41</v>
      </c>
      <c r="V148" s="9">
        <f>U148/T148</f>
        <v>9.3394077448747156E-2</v>
      </c>
    </row>
    <row r="149" spans="19:22" ht="15">
      <c r="S149" s="26" t="s">
        <v>245</v>
      </c>
    </row>
    <row r="150" spans="19:22" ht="15"/>
  </sheetData>
  <mergeCells count="4">
    <mergeCell ref="AC17:AF17"/>
    <mergeCell ref="S137:V137"/>
    <mergeCell ref="S143:V143"/>
    <mergeCell ref="X17:AA17"/>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510B-CB14-4B37-876B-C0C599C495D2}">
  <dimension ref="B2:H43"/>
  <sheetViews>
    <sheetView workbookViewId="0">
      <selection activeCell="C2" sqref="C2"/>
    </sheetView>
  </sheetViews>
  <sheetFormatPr defaultRowHeight="15"/>
  <cols>
    <col min="2" max="2" width="11.5703125" bestFit="1" customWidth="1"/>
    <col min="3" max="3" width="6.140625" bestFit="1" customWidth="1"/>
    <col min="4" max="4" width="9.140625" style="68"/>
    <col min="5" max="5" width="12.7109375" bestFit="1" customWidth="1"/>
    <col min="6" max="6" width="10.7109375" bestFit="1" customWidth="1"/>
    <col min="7" max="7" width="33.7109375" customWidth="1"/>
    <col min="8" max="8" width="32.28515625" bestFit="1" customWidth="1"/>
  </cols>
  <sheetData>
    <row r="2" spans="2:7">
      <c r="B2" s="25" t="s">
        <v>280</v>
      </c>
      <c r="C2" s="34">
        <v>55361</v>
      </c>
      <c r="D2" s="56">
        <v>7</v>
      </c>
      <c r="E2" s="69" t="s">
        <v>281</v>
      </c>
      <c r="F2" s="83" t="s">
        <v>282</v>
      </c>
    </row>
    <row r="3" spans="2:7">
      <c r="B3" s="25" t="s">
        <v>283</v>
      </c>
      <c r="C3" s="99">
        <v>55328</v>
      </c>
      <c r="D3" s="56">
        <v>1</v>
      </c>
      <c r="E3" s="69" t="s">
        <v>281</v>
      </c>
      <c r="F3" s="43" t="s">
        <v>282</v>
      </c>
      <c r="G3" t="s">
        <v>219</v>
      </c>
    </row>
    <row r="4" spans="2:7">
      <c r="B4" s="25"/>
      <c r="C4" s="99">
        <v>55331</v>
      </c>
      <c r="D4" s="56">
        <v>2</v>
      </c>
      <c r="E4" s="69" t="s">
        <v>281</v>
      </c>
      <c r="F4" s="25" t="s">
        <v>282</v>
      </c>
      <c r="G4" t="s">
        <v>218</v>
      </c>
    </row>
    <row r="5" spans="2:7" ht="27" customHeight="1">
      <c r="B5" s="25"/>
      <c r="C5" s="99">
        <v>59760</v>
      </c>
      <c r="D5" s="56">
        <v>1</v>
      </c>
      <c r="E5" s="69" t="s">
        <v>281</v>
      </c>
      <c r="F5" s="25" t="s">
        <v>282</v>
      </c>
      <c r="G5" s="47" t="s">
        <v>284</v>
      </c>
    </row>
    <row r="6" spans="2:7" ht="30">
      <c r="B6" s="25"/>
      <c r="C6" s="101">
        <v>59762</v>
      </c>
      <c r="D6" s="56">
        <v>1</v>
      </c>
      <c r="E6" s="69" t="s">
        <v>281</v>
      </c>
      <c r="F6" s="25" t="s">
        <v>282</v>
      </c>
      <c r="G6" s="47" t="s">
        <v>284</v>
      </c>
    </row>
    <row r="7" spans="2:7" ht="30">
      <c r="B7" s="25"/>
      <c r="C7" s="99">
        <v>55394</v>
      </c>
      <c r="D7" s="56">
        <v>2</v>
      </c>
      <c r="E7" s="69" t="s">
        <v>281</v>
      </c>
      <c r="F7" s="25" t="s">
        <v>282</v>
      </c>
      <c r="G7" s="47" t="s">
        <v>285</v>
      </c>
    </row>
    <row r="8" spans="2:7">
      <c r="B8" s="25" t="s">
        <v>286</v>
      </c>
      <c r="C8" s="99">
        <v>59488</v>
      </c>
      <c r="D8" s="56">
        <v>12</v>
      </c>
      <c r="E8" s="69" t="s">
        <v>281</v>
      </c>
      <c r="F8" s="25" t="s">
        <v>282</v>
      </c>
      <c r="G8" t="s">
        <v>287</v>
      </c>
    </row>
    <row r="9" spans="2:7">
      <c r="B9" s="85" t="s">
        <v>266</v>
      </c>
      <c r="C9" s="99">
        <v>71023</v>
      </c>
      <c r="D9" s="56">
        <v>7</v>
      </c>
      <c r="E9" s="69" t="s">
        <v>281</v>
      </c>
      <c r="F9" s="25"/>
    </row>
    <row r="10" spans="2:7">
      <c r="B10" s="25"/>
      <c r="C10" s="100">
        <v>68619</v>
      </c>
      <c r="D10" s="56">
        <v>2</v>
      </c>
      <c r="E10" s="25" t="s">
        <v>281</v>
      </c>
      <c r="F10" t="s">
        <v>288</v>
      </c>
    </row>
    <row r="11" spans="2:7">
      <c r="B11" s="43"/>
      <c r="C11" s="101">
        <v>68633</v>
      </c>
      <c r="D11" s="56">
        <v>5</v>
      </c>
      <c r="E11" s="25" t="s">
        <v>281</v>
      </c>
      <c r="F11" t="s">
        <v>288</v>
      </c>
      <c r="G11" t="s">
        <v>289</v>
      </c>
    </row>
    <row r="12" spans="2:7">
      <c r="B12" s="25" t="s">
        <v>290</v>
      </c>
      <c r="C12" s="101">
        <v>68616</v>
      </c>
      <c r="D12" s="56">
        <v>5</v>
      </c>
      <c r="E12" s="25" t="s">
        <v>281</v>
      </c>
      <c r="F12" t="s">
        <v>288</v>
      </c>
    </row>
    <row r="13" spans="2:7">
      <c r="B13" s="25"/>
      <c r="C13" s="99">
        <v>68571</v>
      </c>
      <c r="D13" s="56">
        <v>2</v>
      </c>
      <c r="E13" s="25" t="s">
        <v>281</v>
      </c>
      <c r="F13" t="s">
        <v>288</v>
      </c>
    </row>
    <row r="14" spans="2:7">
      <c r="B14" s="25"/>
      <c r="C14" s="101">
        <v>68576</v>
      </c>
      <c r="D14" s="56">
        <v>4</v>
      </c>
      <c r="E14" s="25" t="s">
        <v>281</v>
      </c>
      <c r="F14" t="s">
        <v>288</v>
      </c>
    </row>
    <row r="15" spans="2:7">
      <c r="B15" s="25"/>
      <c r="C15" s="99">
        <v>68596</v>
      </c>
      <c r="D15" s="56">
        <v>6</v>
      </c>
      <c r="E15" s="25" t="s">
        <v>281</v>
      </c>
      <c r="F15" t="s">
        <v>288</v>
      </c>
    </row>
    <row r="16" spans="2:7">
      <c r="B16" s="25"/>
      <c r="C16" s="101">
        <v>68606</v>
      </c>
      <c r="D16" s="56">
        <v>3</v>
      </c>
      <c r="E16" s="25" t="s">
        <v>281</v>
      </c>
      <c r="F16" t="s">
        <v>291</v>
      </c>
    </row>
    <row r="17" spans="2:8">
      <c r="B17" s="25"/>
      <c r="C17" s="101">
        <v>59763</v>
      </c>
      <c r="D17" s="56">
        <v>1</v>
      </c>
      <c r="E17" s="25" t="s">
        <v>281</v>
      </c>
      <c r="F17" t="s">
        <v>291</v>
      </c>
    </row>
    <row r="18" spans="2:8">
      <c r="B18" s="25"/>
      <c r="C18" s="99">
        <v>68569</v>
      </c>
      <c r="D18" s="56">
        <v>2</v>
      </c>
      <c r="E18" s="25" t="s">
        <v>281</v>
      </c>
      <c r="F18" t="s">
        <v>291</v>
      </c>
    </row>
    <row r="19" spans="2:8">
      <c r="B19" s="25"/>
      <c r="C19" s="99">
        <v>68574</v>
      </c>
      <c r="D19" s="56">
        <v>4</v>
      </c>
      <c r="E19" s="25" t="s">
        <v>281</v>
      </c>
      <c r="F19" t="s">
        <v>291</v>
      </c>
    </row>
    <row r="20" spans="2:8">
      <c r="B20" s="25"/>
      <c r="C20" s="99">
        <v>68579</v>
      </c>
      <c r="D20" s="56">
        <v>6</v>
      </c>
      <c r="E20" s="25" t="s">
        <v>281</v>
      </c>
      <c r="F20" t="s">
        <v>291</v>
      </c>
    </row>
    <row r="21" spans="2:8">
      <c r="B21" s="25"/>
      <c r="C21" s="34">
        <v>68594</v>
      </c>
      <c r="D21" s="56">
        <v>6</v>
      </c>
      <c r="E21" s="83" t="s">
        <v>281</v>
      </c>
      <c r="F21" t="s">
        <v>291</v>
      </c>
    </row>
    <row r="22" spans="2:8">
      <c r="B22" s="25"/>
      <c r="C22" s="34">
        <v>68604</v>
      </c>
      <c r="D22" s="56">
        <v>3</v>
      </c>
      <c r="E22" s="83" t="s">
        <v>281</v>
      </c>
      <c r="F22" t="s">
        <v>292</v>
      </c>
    </row>
    <row r="23" spans="2:8">
      <c r="B23" s="25"/>
      <c r="C23" s="99">
        <v>55574</v>
      </c>
      <c r="D23" s="56">
        <v>7</v>
      </c>
      <c r="E23" s="25" t="s">
        <v>281</v>
      </c>
      <c r="F23" t="s">
        <v>292</v>
      </c>
    </row>
    <row r="24" spans="2:8">
      <c r="B24" s="25"/>
      <c r="C24" s="101">
        <v>68586</v>
      </c>
      <c r="D24" s="67">
        <v>1</v>
      </c>
      <c r="E24" s="25" t="s">
        <v>281</v>
      </c>
      <c r="F24" t="s">
        <v>292</v>
      </c>
    </row>
    <row r="25" spans="2:8">
      <c r="B25" s="25"/>
      <c r="C25" s="101">
        <v>68591</v>
      </c>
      <c r="D25" s="67">
        <v>5</v>
      </c>
      <c r="E25" s="102" t="s">
        <v>281</v>
      </c>
      <c r="F25" t="s">
        <v>292</v>
      </c>
    </row>
    <row r="26" spans="2:8">
      <c r="B26" s="25"/>
      <c r="C26" s="34">
        <v>68584</v>
      </c>
      <c r="D26" s="56">
        <v>1</v>
      </c>
      <c r="E26" s="83" t="s">
        <v>281</v>
      </c>
      <c r="F26" t="s">
        <v>292</v>
      </c>
    </row>
    <row r="27" spans="2:8">
      <c r="B27" s="25"/>
      <c r="C27" s="34">
        <v>68589</v>
      </c>
      <c r="D27" s="56">
        <v>5</v>
      </c>
      <c r="E27" s="83" t="s">
        <v>281</v>
      </c>
      <c r="F27" t="s">
        <v>292</v>
      </c>
      <c r="G27" s="83" t="s">
        <v>293</v>
      </c>
      <c r="H27" s="83" t="s">
        <v>294</v>
      </c>
    </row>
    <row r="29" spans="2:8">
      <c r="C29" s="66">
        <v>55576</v>
      </c>
      <c r="D29" s="56">
        <v>1</v>
      </c>
      <c r="E29" s="25" t="s">
        <v>281</v>
      </c>
    </row>
    <row r="30" spans="2:8">
      <c r="C30" s="66">
        <v>59773</v>
      </c>
      <c r="D30" s="56">
        <v>1</v>
      </c>
      <c r="E30" s="25" t="s">
        <v>281</v>
      </c>
    </row>
    <row r="31" spans="2:8">
      <c r="C31" s="66">
        <v>59672</v>
      </c>
      <c r="D31" s="56">
        <v>1</v>
      </c>
      <c r="E31" s="25" t="s">
        <v>281</v>
      </c>
    </row>
    <row r="32" spans="2:8">
      <c r="C32" s="66">
        <v>55566</v>
      </c>
      <c r="D32" s="56">
        <v>7</v>
      </c>
      <c r="E32" s="25" t="s">
        <v>281</v>
      </c>
    </row>
    <row r="33" spans="3:5">
      <c r="C33" s="66">
        <v>55567</v>
      </c>
      <c r="D33" s="56">
        <v>9</v>
      </c>
      <c r="E33" s="25" t="s">
        <v>281</v>
      </c>
    </row>
    <row r="34" spans="3:5">
      <c r="C34" s="66">
        <v>55571</v>
      </c>
      <c r="D34" s="56">
        <v>5</v>
      </c>
      <c r="E34" s="25" t="s">
        <v>281</v>
      </c>
    </row>
    <row r="35" spans="3:5">
      <c r="C35" s="66">
        <v>55572</v>
      </c>
      <c r="D35" s="56">
        <v>7</v>
      </c>
      <c r="E35" s="25" t="s">
        <v>281</v>
      </c>
    </row>
    <row r="36" spans="3:5">
      <c r="C36" s="66">
        <v>55573</v>
      </c>
      <c r="D36" s="56">
        <v>4</v>
      </c>
      <c r="E36" s="25" t="s">
        <v>281</v>
      </c>
    </row>
    <row r="37" spans="3:5">
      <c r="C37" s="66">
        <v>55575</v>
      </c>
      <c r="D37" s="56">
        <v>7</v>
      </c>
      <c r="E37" s="25" t="s">
        <v>281</v>
      </c>
    </row>
    <row r="38" spans="3:5">
      <c r="C38" s="66">
        <v>55592</v>
      </c>
      <c r="D38" s="56">
        <v>8</v>
      </c>
      <c r="E38" s="25" t="s">
        <v>281</v>
      </c>
    </row>
    <row r="39" spans="3:5">
      <c r="C39" s="66">
        <v>55593</v>
      </c>
      <c r="D39" s="56">
        <v>6</v>
      </c>
      <c r="E39" s="25" t="s">
        <v>281</v>
      </c>
    </row>
    <row r="40" spans="3:5">
      <c r="C40" s="66">
        <v>55596</v>
      </c>
      <c r="D40" s="56">
        <v>6</v>
      </c>
      <c r="E40" s="25" t="s">
        <v>281</v>
      </c>
    </row>
    <row r="41" spans="3:5">
      <c r="C41" s="66">
        <v>55598</v>
      </c>
      <c r="D41" s="56">
        <v>5</v>
      </c>
      <c r="E41" s="25" t="s">
        <v>281</v>
      </c>
    </row>
    <row r="42" spans="3:5">
      <c r="C42" s="66">
        <v>68614</v>
      </c>
      <c r="D42" s="56">
        <v>5</v>
      </c>
      <c r="E42" s="25" t="s">
        <v>281</v>
      </c>
    </row>
    <row r="43" spans="3:5">
      <c r="C43" s="66">
        <v>59767</v>
      </c>
      <c r="D43" s="56">
        <v>3</v>
      </c>
      <c r="E43" s="25" t="s">
        <v>281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44A68-A6AC-4FC0-95D2-AD0B0F3D40C2}">
  <dimension ref="B3:G18"/>
  <sheetViews>
    <sheetView showGridLines="0" topLeftCell="A7" workbookViewId="0">
      <selection activeCell="E8" sqref="E8:E9"/>
    </sheetView>
  </sheetViews>
  <sheetFormatPr defaultRowHeight="15"/>
  <cols>
    <col min="1" max="1" width="9.140625" style="137"/>
    <col min="2" max="2" width="5.28515625" style="137" bestFit="1" customWidth="1"/>
    <col min="3" max="3" width="9.42578125" style="137" customWidth="1"/>
    <col min="4" max="4" width="41.140625" style="137" customWidth="1"/>
    <col min="5" max="5" width="68.7109375" style="137" customWidth="1"/>
    <col min="6" max="6" width="9.140625" style="137"/>
    <col min="7" max="7" width="35" style="137" customWidth="1"/>
    <col min="8" max="16384" width="9.140625" style="137"/>
  </cols>
  <sheetData>
    <row r="3" spans="2:7" ht="12.75">
      <c r="B3" s="138" t="s">
        <v>147</v>
      </c>
      <c r="C3" s="263" t="s">
        <v>295</v>
      </c>
      <c r="D3" s="264"/>
      <c r="E3" s="138" t="s">
        <v>296</v>
      </c>
      <c r="F3" s="138" t="s">
        <v>297</v>
      </c>
      <c r="G3" s="138" t="s">
        <v>298</v>
      </c>
    </row>
    <row r="4" spans="2:7" ht="57" customHeight="1">
      <c r="B4" s="139">
        <v>1</v>
      </c>
      <c r="C4" s="139"/>
      <c r="D4" s="140" t="s">
        <v>299</v>
      </c>
      <c r="E4" s="136" t="s">
        <v>300</v>
      </c>
      <c r="F4" s="141" t="s">
        <v>301</v>
      </c>
      <c r="G4" s="142"/>
    </row>
    <row r="5" spans="2:7" ht="72" customHeight="1">
      <c r="B5" s="139">
        <v>2</v>
      </c>
      <c r="C5" s="139"/>
      <c r="D5" s="140" t="s">
        <v>299</v>
      </c>
      <c r="E5" s="136" t="s">
        <v>302</v>
      </c>
      <c r="F5" s="141" t="s">
        <v>301</v>
      </c>
      <c r="G5" s="142"/>
    </row>
    <row r="6" spans="2:7" ht="63" customHeight="1">
      <c r="B6" s="139">
        <v>3</v>
      </c>
      <c r="C6" s="139"/>
      <c r="D6" s="140" t="s">
        <v>299</v>
      </c>
      <c r="E6" s="136" t="s">
        <v>303</v>
      </c>
      <c r="F6" s="141" t="s">
        <v>301</v>
      </c>
      <c r="G6" s="142"/>
    </row>
    <row r="7" spans="2:7" ht="102">
      <c r="B7" s="139">
        <v>4</v>
      </c>
      <c r="C7" s="266">
        <v>68633</v>
      </c>
      <c r="D7" s="265" t="s">
        <v>304</v>
      </c>
      <c r="E7" s="143" t="s">
        <v>305</v>
      </c>
      <c r="F7" s="141" t="s">
        <v>301</v>
      </c>
      <c r="G7" s="142"/>
    </row>
    <row r="8" spans="2:7" ht="70.5" customHeight="1">
      <c r="B8" s="139">
        <v>5</v>
      </c>
      <c r="C8" s="266"/>
      <c r="D8" s="265"/>
      <c r="E8" s="205" t="s">
        <v>306</v>
      </c>
      <c r="F8" s="141" t="s">
        <v>301</v>
      </c>
      <c r="G8" s="142"/>
    </row>
    <row r="9" spans="2:7" ht="84" customHeight="1">
      <c r="B9" s="139">
        <v>6</v>
      </c>
      <c r="C9" s="266"/>
      <c r="D9" s="265"/>
      <c r="E9" s="205" t="s">
        <v>307</v>
      </c>
      <c r="F9" s="141" t="s">
        <v>301</v>
      </c>
      <c r="G9" s="142"/>
    </row>
    <row r="10" spans="2:7" ht="80.25" customHeight="1">
      <c r="B10" s="139">
        <v>7</v>
      </c>
      <c r="C10" s="139">
        <v>68584</v>
      </c>
      <c r="D10" s="140" t="s">
        <v>308</v>
      </c>
      <c r="E10" s="143" t="s">
        <v>309</v>
      </c>
      <c r="F10" s="141" t="s">
        <v>301</v>
      </c>
      <c r="G10" s="142"/>
    </row>
    <row r="11" spans="2:7" ht="70.5" customHeight="1">
      <c r="B11" s="139">
        <v>8</v>
      </c>
      <c r="C11" s="139">
        <v>68589</v>
      </c>
      <c r="D11" s="140" t="s">
        <v>310</v>
      </c>
      <c r="E11" s="143" t="s">
        <v>311</v>
      </c>
      <c r="F11" s="141" t="s">
        <v>301</v>
      </c>
      <c r="G11" s="142"/>
    </row>
    <row r="12" spans="2:7" ht="12.75"/>
    <row r="13" spans="2:7" ht="12.75"/>
    <row r="14" spans="2:7" ht="12.75"/>
    <row r="15" spans="2:7" ht="12.75"/>
    <row r="16" spans="2:7" ht="12.75"/>
    <row r="17" ht="12.75"/>
    <row r="18" ht="12.75"/>
  </sheetData>
  <mergeCells count="3">
    <mergeCell ref="C3:D3"/>
    <mergeCell ref="D7:D9"/>
    <mergeCell ref="C7:C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C551E-8146-4ACD-B854-054DA68BD152}">
  <dimension ref="B2:H113"/>
  <sheetViews>
    <sheetView topLeftCell="E68" workbookViewId="0">
      <selection activeCell="H68" sqref="H68"/>
    </sheetView>
  </sheetViews>
  <sheetFormatPr defaultRowHeight="15"/>
  <cols>
    <col min="2" max="2" width="21.28515625" style="41" bestFit="1" customWidth="1"/>
    <col min="3" max="3" width="21" style="41" bestFit="1" customWidth="1"/>
    <col min="4" max="4" width="21" style="41" customWidth="1"/>
    <col min="5" max="5" width="67.28515625" style="47" customWidth="1"/>
    <col min="6" max="6" width="23.28515625" style="41" bestFit="1" customWidth="1"/>
    <col min="7" max="7" width="41.85546875" style="41" bestFit="1" customWidth="1"/>
    <col min="8" max="8" width="61" customWidth="1"/>
  </cols>
  <sheetData>
    <row r="2" spans="2:8" ht="15.75">
      <c r="B2" s="42" t="s">
        <v>312</v>
      </c>
      <c r="C2" s="42" t="s">
        <v>313</v>
      </c>
      <c r="D2" s="42"/>
      <c r="E2" s="48" t="s">
        <v>314</v>
      </c>
      <c r="F2" s="42" t="s">
        <v>315</v>
      </c>
      <c r="G2" s="42"/>
      <c r="H2" s="42" t="s">
        <v>316</v>
      </c>
    </row>
    <row r="3" spans="2:8" ht="30">
      <c r="B3" s="40" t="s">
        <v>317</v>
      </c>
      <c r="C3" s="40">
        <v>59656</v>
      </c>
      <c r="D3" s="40"/>
      <c r="E3" s="49" t="s">
        <v>318</v>
      </c>
      <c r="F3" s="40">
        <v>1</v>
      </c>
      <c r="G3" s="40" t="s">
        <v>319</v>
      </c>
      <c r="H3" s="49" t="s">
        <v>320</v>
      </c>
    </row>
    <row r="4" spans="2:8" ht="45">
      <c r="B4" s="40"/>
      <c r="C4" s="40">
        <v>59668</v>
      </c>
      <c r="D4" s="82" t="s">
        <v>292</v>
      </c>
      <c r="E4" s="71" t="s">
        <v>321</v>
      </c>
      <c r="F4" s="40">
        <v>1</v>
      </c>
      <c r="G4" s="40"/>
      <c r="H4" s="25" t="s">
        <v>322</v>
      </c>
    </row>
    <row r="5" spans="2:8" ht="30">
      <c r="B5" s="40"/>
      <c r="C5" s="40">
        <v>59680</v>
      </c>
      <c r="D5" s="110" t="s">
        <v>292</v>
      </c>
      <c r="E5" s="71" t="s">
        <v>323</v>
      </c>
      <c r="F5" s="40">
        <v>1</v>
      </c>
      <c r="G5" s="40"/>
      <c r="H5" s="25" t="s">
        <v>324</v>
      </c>
    </row>
    <row r="6" spans="2:8" ht="45">
      <c r="B6" s="40"/>
      <c r="C6" s="40">
        <v>55322</v>
      </c>
      <c r="D6" s="40"/>
      <c r="E6" s="49" t="s">
        <v>325</v>
      </c>
      <c r="F6" s="40">
        <v>2</v>
      </c>
      <c r="G6" s="40" t="s">
        <v>326</v>
      </c>
      <c r="H6" s="25" t="s">
        <v>327</v>
      </c>
    </row>
    <row r="7" spans="2:8" ht="30">
      <c r="B7" s="40"/>
      <c r="C7" s="40">
        <v>55323</v>
      </c>
      <c r="D7" s="110" t="s">
        <v>292</v>
      </c>
      <c r="E7" s="71" t="s">
        <v>328</v>
      </c>
      <c r="F7" s="40">
        <v>1</v>
      </c>
      <c r="G7" s="40"/>
      <c r="H7" s="25" t="s">
        <v>324</v>
      </c>
    </row>
    <row r="8" spans="2:8" ht="45">
      <c r="B8" s="40"/>
      <c r="C8" s="40">
        <v>55326</v>
      </c>
      <c r="D8" s="82" t="s">
        <v>292</v>
      </c>
      <c r="E8" s="71" t="s">
        <v>329</v>
      </c>
      <c r="F8" s="40">
        <v>3</v>
      </c>
      <c r="G8" s="40"/>
      <c r="H8" s="25" t="s">
        <v>330</v>
      </c>
    </row>
    <row r="9" spans="2:8" ht="45">
      <c r="B9" s="40"/>
      <c r="C9" s="40">
        <v>55327</v>
      </c>
      <c r="D9" s="40"/>
      <c r="E9" s="49" t="s">
        <v>331</v>
      </c>
      <c r="F9" s="40">
        <v>1</v>
      </c>
      <c r="G9" s="40" t="s">
        <v>319</v>
      </c>
      <c r="H9" s="25" t="s">
        <v>332</v>
      </c>
    </row>
    <row r="10" spans="2:8" ht="45">
      <c r="B10" s="40"/>
      <c r="C10" s="40">
        <v>55328</v>
      </c>
      <c r="D10" s="40"/>
      <c r="E10" s="49" t="s">
        <v>333</v>
      </c>
      <c r="F10" s="40">
        <v>2</v>
      </c>
      <c r="G10" s="40" t="s">
        <v>319</v>
      </c>
      <c r="H10" s="49" t="s">
        <v>334</v>
      </c>
    </row>
    <row r="11" spans="2:8" ht="30">
      <c r="B11" s="40"/>
      <c r="C11" s="40">
        <v>59760</v>
      </c>
      <c r="D11" s="82" t="s">
        <v>292</v>
      </c>
      <c r="E11" s="71" t="s">
        <v>335</v>
      </c>
      <c r="F11" s="40">
        <v>3</v>
      </c>
      <c r="G11" s="40"/>
      <c r="H11" s="25" t="s">
        <v>336</v>
      </c>
    </row>
    <row r="12" spans="2:8" ht="30">
      <c r="B12" s="40"/>
      <c r="C12" s="40">
        <v>55404</v>
      </c>
      <c r="D12" s="110" t="s">
        <v>292</v>
      </c>
      <c r="E12" s="71" t="s">
        <v>337</v>
      </c>
      <c r="F12" s="40">
        <v>1</v>
      </c>
      <c r="G12" s="40"/>
      <c r="H12" s="25" t="s">
        <v>338</v>
      </c>
    </row>
    <row r="13" spans="2:8" ht="30">
      <c r="B13" s="40"/>
      <c r="C13" s="40">
        <v>59764</v>
      </c>
      <c r="D13" s="82" t="s">
        <v>292</v>
      </c>
      <c r="E13" s="71" t="s">
        <v>339</v>
      </c>
      <c r="F13" s="40">
        <v>1</v>
      </c>
      <c r="G13" s="40"/>
      <c r="H13" s="25" t="s">
        <v>322</v>
      </c>
    </row>
    <row r="14" spans="2:8">
      <c r="B14" s="40" t="s">
        <v>340</v>
      </c>
      <c r="C14" s="40"/>
      <c r="D14" s="40"/>
      <c r="E14" s="49"/>
      <c r="F14" s="40"/>
      <c r="G14" s="40"/>
      <c r="H14" s="25"/>
    </row>
    <row r="15" spans="2:8">
      <c r="B15" s="40"/>
      <c r="C15" s="40">
        <v>59761</v>
      </c>
      <c r="D15" s="40"/>
      <c r="E15" s="49"/>
      <c r="F15" s="40">
        <v>1</v>
      </c>
      <c r="G15" s="40"/>
      <c r="H15" s="25"/>
    </row>
    <row r="16" spans="2:8">
      <c r="B16" s="40" t="s">
        <v>341</v>
      </c>
      <c r="C16" s="40"/>
      <c r="D16" s="76"/>
      <c r="E16" s="74"/>
      <c r="F16" s="40"/>
      <c r="G16" s="40"/>
      <c r="H16" s="25"/>
    </row>
    <row r="17" spans="2:8" ht="30">
      <c r="B17" s="40"/>
      <c r="C17" s="72">
        <v>55599</v>
      </c>
      <c r="D17" s="107"/>
      <c r="E17" s="74" t="s">
        <v>342</v>
      </c>
      <c r="F17" s="73">
        <v>1</v>
      </c>
      <c r="G17" s="76" t="s">
        <v>319</v>
      </c>
      <c r="H17" s="25" t="s">
        <v>343</v>
      </c>
    </row>
    <row r="18" spans="2:8" ht="45">
      <c r="B18" s="40"/>
      <c r="C18" s="72">
        <v>55594</v>
      </c>
      <c r="D18" s="111" t="s">
        <v>288</v>
      </c>
      <c r="E18" s="71" t="s">
        <v>344</v>
      </c>
      <c r="F18" s="75">
        <v>1</v>
      </c>
      <c r="G18" s="40"/>
      <c r="H18" s="46"/>
    </row>
    <row r="19" spans="2:8" ht="30">
      <c r="B19" s="40"/>
      <c r="C19" s="40">
        <v>55583</v>
      </c>
      <c r="E19" s="80" t="s">
        <v>345</v>
      </c>
      <c r="F19" s="40">
        <v>8</v>
      </c>
      <c r="G19" s="77"/>
      <c r="H19" s="25" t="s">
        <v>346</v>
      </c>
    </row>
    <row r="20" spans="2:8" ht="45">
      <c r="B20" s="40"/>
      <c r="C20" s="40">
        <v>55584</v>
      </c>
      <c r="D20" s="111" t="s">
        <v>288</v>
      </c>
      <c r="E20" s="78" t="s">
        <v>347</v>
      </c>
      <c r="F20" s="40">
        <v>1</v>
      </c>
      <c r="G20" s="40" t="s">
        <v>348</v>
      </c>
      <c r="H20" s="25" t="s">
        <v>349</v>
      </c>
    </row>
    <row r="21" spans="2:8" ht="60">
      <c r="B21" s="40"/>
      <c r="C21" s="40">
        <v>55585</v>
      </c>
      <c r="D21" s="111" t="s">
        <v>288</v>
      </c>
      <c r="E21" s="78" t="s">
        <v>350</v>
      </c>
      <c r="F21" s="40">
        <v>1</v>
      </c>
      <c r="G21" s="40"/>
      <c r="H21" s="25"/>
    </row>
    <row r="22" spans="2:8" ht="45">
      <c r="B22" s="40"/>
      <c r="C22" s="40">
        <v>55586</v>
      </c>
      <c r="D22" s="109" t="s">
        <v>288</v>
      </c>
      <c r="E22" s="78" t="s">
        <v>351</v>
      </c>
      <c r="F22" s="40">
        <v>1</v>
      </c>
      <c r="G22" s="40"/>
      <c r="H22" s="25" t="s">
        <v>352</v>
      </c>
    </row>
    <row r="23" spans="2:8" ht="45">
      <c r="B23" s="40"/>
      <c r="C23" s="40">
        <v>55587</v>
      </c>
      <c r="E23" s="47" t="s">
        <v>353</v>
      </c>
      <c r="F23" s="40">
        <v>2</v>
      </c>
      <c r="G23" s="40" t="s">
        <v>319</v>
      </c>
      <c r="H23" s="25" t="s">
        <v>343</v>
      </c>
    </row>
    <row r="24" spans="2:8" ht="45">
      <c r="B24" s="40"/>
      <c r="C24" s="40">
        <v>55588</v>
      </c>
      <c r="E24" s="79" t="s">
        <v>354</v>
      </c>
      <c r="F24" s="40">
        <v>6</v>
      </c>
      <c r="G24" s="40" t="s">
        <v>319</v>
      </c>
      <c r="H24" s="25" t="s">
        <v>343</v>
      </c>
    </row>
    <row r="25" spans="2:8" ht="30">
      <c r="B25" s="40"/>
      <c r="C25" s="40">
        <v>55589</v>
      </c>
      <c r="D25" s="109" t="s">
        <v>288</v>
      </c>
      <c r="E25" s="78" t="s">
        <v>355</v>
      </c>
      <c r="F25" s="40">
        <v>3</v>
      </c>
      <c r="G25" s="40"/>
      <c r="H25" s="49" t="s">
        <v>356</v>
      </c>
    </row>
    <row r="26" spans="2:8" ht="45">
      <c r="B26" s="40"/>
      <c r="C26" s="40">
        <v>55590</v>
      </c>
      <c r="E26" s="47" t="s">
        <v>357</v>
      </c>
      <c r="F26" s="40">
        <v>1</v>
      </c>
      <c r="G26" s="40" t="s">
        <v>319</v>
      </c>
      <c r="H26" s="25" t="s">
        <v>343</v>
      </c>
    </row>
    <row r="27" spans="2:8" ht="45">
      <c r="B27" s="40"/>
      <c r="C27" s="40">
        <v>55591</v>
      </c>
      <c r="D27" s="109" t="s">
        <v>288</v>
      </c>
      <c r="E27" s="78" t="s">
        <v>358</v>
      </c>
      <c r="F27" s="40">
        <v>5</v>
      </c>
      <c r="G27" s="40"/>
      <c r="H27" s="25" t="s">
        <v>359</v>
      </c>
    </row>
    <row r="28" spans="2:8" ht="45">
      <c r="B28" s="40"/>
      <c r="C28" s="40">
        <v>59735</v>
      </c>
      <c r="D28" s="111" t="s">
        <v>288</v>
      </c>
      <c r="E28" s="78" t="s">
        <v>360</v>
      </c>
      <c r="F28" s="40">
        <v>3</v>
      </c>
      <c r="G28" s="40"/>
      <c r="H28" s="25" t="s">
        <v>361</v>
      </c>
    </row>
    <row r="29" spans="2:8" ht="30">
      <c r="B29" s="40"/>
      <c r="C29" s="40">
        <v>59757</v>
      </c>
      <c r="D29" s="109" t="s">
        <v>288</v>
      </c>
      <c r="E29" s="78" t="s">
        <v>362</v>
      </c>
      <c r="F29" s="40">
        <v>7</v>
      </c>
      <c r="G29" s="40"/>
      <c r="H29" s="49" t="s">
        <v>363</v>
      </c>
    </row>
    <row r="30" spans="2:8" ht="30">
      <c r="B30" s="40"/>
      <c r="C30" s="40">
        <v>59759</v>
      </c>
      <c r="D30" s="109" t="s">
        <v>288</v>
      </c>
      <c r="E30" s="78" t="s">
        <v>364</v>
      </c>
      <c r="F30" s="40">
        <v>9</v>
      </c>
      <c r="G30" s="40"/>
      <c r="H30" s="49" t="s">
        <v>365</v>
      </c>
    </row>
    <row r="31" spans="2:8" ht="30">
      <c r="B31" s="40"/>
      <c r="C31" s="40">
        <v>59763</v>
      </c>
      <c r="E31" s="80" t="s">
        <v>366</v>
      </c>
      <c r="F31" s="40">
        <v>2</v>
      </c>
      <c r="G31" s="40" t="s">
        <v>319</v>
      </c>
      <c r="H31" s="25" t="s">
        <v>343</v>
      </c>
    </row>
    <row r="32" spans="2:8">
      <c r="B32" s="40" t="s">
        <v>367</v>
      </c>
      <c r="C32" s="40"/>
      <c r="D32" s="40"/>
      <c r="E32" s="49"/>
      <c r="F32" s="40"/>
      <c r="G32" s="40"/>
      <c r="H32" s="25"/>
    </row>
    <row r="33" spans="2:8" ht="30.75" customHeight="1">
      <c r="B33" s="40"/>
      <c r="C33" s="40">
        <v>55347</v>
      </c>
      <c r="D33" s="40"/>
      <c r="E33" s="81" t="s">
        <v>368</v>
      </c>
      <c r="F33" s="40">
        <v>1</v>
      </c>
      <c r="G33" s="40" t="s">
        <v>326</v>
      </c>
      <c r="H33" s="25" t="s">
        <v>369</v>
      </c>
    </row>
    <row r="34" spans="2:8" ht="45">
      <c r="B34" s="40"/>
      <c r="C34" s="40">
        <v>55333</v>
      </c>
      <c r="D34" s="40"/>
      <c r="E34" s="49" t="s">
        <v>370</v>
      </c>
      <c r="F34" s="40">
        <v>1</v>
      </c>
      <c r="G34" s="40" t="s">
        <v>326</v>
      </c>
      <c r="H34" s="25" t="s">
        <v>327</v>
      </c>
    </row>
    <row r="35" spans="2:8" ht="33" customHeight="1">
      <c r="B35" s="40"/>
      <c r="C35" s="40">
        <v>55338</v>
      </c>
      <c r="D35" s="40"/>
      <c r="E35" s="49" t="s">
        <v>371</v>
      </c>
      <c r="F35" s="40">
        <v>3</v>
      </c>
      <c r="G35" s="40" t="s">
        <v>326</v>
      </c>
      <c r="H35" s="25" t="s">
        <v>327</v>
      </c>
    </row>
    <row r="36" spans="2:8" ht="30">
      <c r="B36" s="40"/>
      <c r="C36" s="40">
        <v>55339</v>
      </c>
      <c r="D36" s="110" t="s">
        <v>372</v>
      </c>
      <c r="E36" s="71" t="s">
        <v>373</v>
      </c>
      <c r="F36" s="40">
        <v>8</v>
      </c>
      <c r="G36" s="40"/>
      <c r="H36" s="25" t="s">
        <v>374</v>
      </c>
    </row>
    <row r="37" spans="2:8" ht="45">
      <c r="B37" s="40"/>
      <c r="C37" s="40">
        <v>55342</v>
      </c>
      <c r="D37" s="40"/>
      <c r="E37" s="81" t="s">
        <v>375</v>
      </c>
      <c r="F37" s="40">
        <v>2</v>
      </c>
      <c r="G37" s="40" t="s">
        <v>348</v>
      </c>
      <c r="H37" s="25" t="s">
        <v>330</v>
      </c>
    </row>
    <row r="38" spans="2:8" ht="45">
      <c r="B38" s="40"/>
      <c r="C38" s="82">
        <v>55344</v>
      </c>
      <c r="D38" s="82"/>
      <c r="E38" s="49" t="s">
        <v>376</v>
      </c>
      <c r="F38" s="40">
        <v>1</v>
      </c>
      <c r="G38" s="40"/>
      <c r="H38" s="25" t="s">
        <v>377</v>
      </c>
    </row>
    <row r="39" spans="2:8" ht="30">
      <c r="B39" s="40"/>
      <c r="C39" s="40">
        <v>59756</v>
      </c>
      <c r="D39" s="110" t="s">
        <v>372</v>
      </c>
      <c r="E39" s="71" t="s">
        <v>378</v>
      </c>
      <c r="F39" s="40">
        <v>8</v>
      </c>
      <c r="G39" s="40"/>
      <c r="H39" s="25" t="s">
        <v>374</v>
      </c>
    </row>
    <row r="40" spans="2:8" ht="30">
      <c r="B40" s="40"/>
      <c r="C40" s="40">
        <v>59758</v>
      </c>
      <c r="D40" s="131" t="s">
        <v>372</v>
      </c>
      <c r="E40" s="71" t="s">
        <v>379</v>
      </c>
      <c r="F40" s="40">
        <v>8</v>
      </c>
      <c r="G40" s="40" t="s">
        <v>326</v>
      </c>
      <c r="H40" s="25" t="s">
        <v>380</v>
      </c>
    </row>
    <row r="41" spans="2:8" ht="30">
      <c r="B41" s="40"/>
      <c r="C41" s="40">
        <v>59762</v>
      </c>
      <c r="D41" s="40"/>
      <c r="E41" s="49" t="s">
        <v>381</v>
      </c>
      <c r="F41" s="40">
        <v>2</v>
      </c>
      <c r="G41" s="40" t="s">
        <v>319</v>
      </c>
      <c r="H41" s="25" t="s">
        <v>382</v>
      </c>
    </row>
    <row r="42" spans="2:8" ht="30">
      <c r="B42" s="40"/>
      <c r="C42" s="40">
        <v>59770</v>
      </c>
      <c r="D42" s="40"/>
      <c r="E42" s="49" t="s">
        <v>383</v>
      </c>
      <c r="F42" s="40">
        <v>2</v>
      </c>
      <c r="G42" s="40"/>
      <c r="H42" s="83" t="s">
        <v>322</v>
      </c>
    </row>
    <row r="43" spans="2:8">
      <c r="B43" s="40" t="s">
        <v>384</v>
      </c>
      <c r="C43" s="40"/>
      <c r="D43" s="40"/>
      <c r="E43" s="49"/>
      <c r="F43" s="40"/>
      <c r="G43" s="40"/>
      <c r="H43" s="25"/>
    </row>
    <row r="44" spans="2:8" ht="30">
      <c r="B44" s="40"/>
      <c r="C44" s="40">
        <v>55412</v>
      </c>
      <c r="D44" s="40" t="s">
        <v>385</v>
      </c>
      <c r="E44" s="71" t="s">
        <v>386</v>
      </c>
      <c r="F44" s="40">
        <v>14</v>
      </c>
      <c r="G44" s="40"/>
      <c r="H44" s="25" t="s">
        <v>153</v>
      </c>
    </row>
    <row r="45" spans="2:8" ht="30">
      <c r="B45" s="40"/>
      <c r="C45" s="40">
        <v>55406</v>
      </c>
      <c r="D45" s="40" t="s">
        <v>385</v>
      </c>
      <c r="E45" s="71" t="s">
        <v>387</v>
      </c>
      <c r="F45" s="40">
        <v>12</v>
      </c>
      <c r="G45" s="40"/>
      <c r="H45" s="25" t="s">
        <v>388</v>
      </c>
    </row>
    <row r="46" spans="2:8" ht="45">
      <c r="B46" s="40"/>
      <c r="C46" s="40">
        <v>55397</v>
      </c>
      <c r="D46" s="40" t="s">
        <v>385</v>
      </c>
      <c r="E46" s="71" t="s">
        <v>389</v>
      </c>
      <c r="F46" s="40">
        <v>5</v>
      </c>
      <c r="G46" s="40"/>
      <c r="H46" s="25" t="s">
        <v>390</v>
      </c>
    </row>
    <row r="47" spans="2:8" ht="30">
      <c r="B47" s="40"/>
      <c r="C47" s="40">
        <v>55398</v>
      </c>
      <c r="D47" s="40" t="s">
        <v>385</v>
      </c>
      <c r="E47" s="71" t="s">
        <v>391</v>
      </c>
      <c r="F47" s="40">
        <v>5</v>
      </c>
      <c r="G47" s="40"/>
      <c r="H47" s="25" t="s">
        <v>390</v>
      </c>
    </row>
    <row r="48" spans="2:8" ht="45">
      <c r="B48" s="40"/>
      <c r="C48" s="40">
        <v>68597</v>
      </c>
      <c r="D48" s="40" t="s">
        <v>385</v>
      </c>
      <c r="E48" s="71" t="s">
        <v>392</v>
      </c>
      <c r="F48" s="40">
        <v>1</v>
      </c>
      <c r="G48" s="40"/>
      <c r="H48" s="25" t="s">
        <v>393</v>
      </c>
    </row>
    <row r="49" spans="2:8" ht="45">
      <c r="B49" s="40"/>
      <c r="C49" s="40">
        <v>55349</v>
      </c>
      <c r="D49" s="40"/>
      <c r="E49" s="49" t="s">
        <v>394</v>
      </c>
      <c r="F49" s="40">
        <v>11</v>
      </c>
      <c r="G49" s="40" t="s">
        <v>395</v>
      </c>
      <c r="H49" s="25" t="s">
        <v>153</v>
      </c>
    </row>
    <row r="50" spans="2:8" ht="45">
      <c r="B50" s="40"/>
      <c r="C50" s="40">
        <v>55350</v>
      </c>
      <c r="D50" s="40"/>
      <c r="E50" s="49" t="s">
        <v>396</v>
      </c>
      <c r="F50" s="40">
        <v>9</v>
      </c>
      <c r="G50" s="40" t="s">
        <v>397</v>
      </c>
      <c r="H50" s="49" t="s">
        <v>398</v>
      </c>
    </row>
    <row r="51" spans="2:8" ht="45">
      <c r="B51" s="40"/>
      <c r="C51" s="40">
        <v>55353</v>
      </c>
      <c r="D51" s="40"/>
      <c r="E51" s="49" t="s">
        <v>399</v>
      </c>
      <c r="F51" s="40">
        <v>6</v>
      </c>
      <c r="G51" s="40" t="s">
        <v>395</v>
      </c>
      <c r="H51" s="25" t="s">
        <v>153</v>
      </c>
    </row>
    <row r="52" spans="2:8" ht="30">
      <c r="B52" s="40"/>
      <c r="C52" s="40">
        <v>55354</v>
      </c>
      <c r="D52" s="40"/>
      <c r="E52" s="49" t="s">
        <v>400</v>
      </c>
      <c r="F52" s="40">
        <v>6</v>
      </c>
      <c r="G52" s="40" t="s">
        <v>395</v>
      </c>
      <c r="H52" s="25" t="s">
        <v>401</v>
      </c>
    </row>
    <row r="53" spans="2:8" ht="45">
      <c r="B53" s="40"/>
      <c r="C53" s="40">
        <v>55355</v>
      </c>
      <c r="D53" s="40"/>
      <c r="E53" s="49" t="s">
        <v>402</v>
      </c>
      <c r="F53" s="40">
        <v>6</v>
      </c>
      <c r="G53" s="40" t="s">
        <v>395</v>
      </c>
      <c r="H53" s="25" t="s">
        <v>401</v>
      </c>
    </row>
    <row r="54" spans="2:8" ht="45">
      <c r="B54" s="40"/>
      <c r="C54" s="40">
        <v>55356</v>
      </c>
      <c r="D54" s="40"/>
      <c r="E54" s="49" t="s">
        <v>403</v>
      </c>
      <c r="F54" s="40">
        <v>3</v>
      </c>
      <c r="G54" s="40" t="s">
        <v>395</v>
      </c>
      <c r="H54" s="25" t="s">
        <v>404</v>
      </c>
    </row>
    <row r="55" spans="2:8" ht="45">
      <c r="B55" s="40"/>
      <c r="C55" s="40">
        <v>55358</v>
      </c>
      <c r="D55" s="40"/>
      <c r="E55" s="49" t="s">
        <v>405</v>
      </c>
      <c r="F55" s="40">
        <v>6</v>
      </c>
      <c r="G55" s="40" t="s">
        <v>395</v>
      </c>
      <c r="H55" s="49" t="s">
        <v>406</v>
      </c>
    </row>
    <row r="56" spans="2:8" ht="45">
      <c r="B56" s="40"/>
      <c r="C56" s="40">
        <v>55359</v>
      </c>
      <c r="D56" s="40"/>
      <c r="E56" s="49" t="s">
        <v>407</v>
      </c>
      <c r="F56" s="40">
        <v>8</v>
      </c>
      <c r="G56" s="40" t="s">
        <v>395</v>
      </c>
      <c r="H56" s="25" t="s">
        <v>408</v>
      </c>
    </row>
    <row r="57" spans="2:8" ht="45">
      <c r="B57" s="40"/>
      <c r="C57" s="40">
        <v>55360</v>
      </c>
      <c r="D57" s="40"/>
      <c r="E57" s="49" t="s">
        <v>409</v>
      </c>
      <c r="F57" s="40">
        <v>5</v>
      </c>
      <c r="G57" s="40" t="s">
        <v>397</v>
      </c>
      <c r="H57" s="25" t="s">
        <v>410</v>
      </c>
    </row>
    <row r="58" spans="2:8" ht="60">
      <c r="B58" s="40"/>
      <c r="C58" s="40">
        <v>55312</v>
      </c>
      <c r="D58" s="40"/>
      <c r="E58" s="49" t="s">
        <v>411</v>
      </c>
      <c r="F58" s="40">
        <v>3</v>
      </c>
      <c r="G58" s="40" t="s">
        <v>395</v>
      </c>
      <c r="H58" s="49" t="s">
        <v>412</v>
      </c>
    </row>
    <row r="59" spans="2:8">
      <c r="B59" s="40" t="s">
        <v>413</v>
      </c>
      <c r="C59" s="40"/>
      <c r="D59" s="40"/>
      <c r="E59" s="49"/>
      <c r="F59" s="40"/>
      <c r="G59" s="40"/>
      <c r="H59" s="25"/>
    </row>
    <row r="60" spans="2:8" ht="30">
      <c r="B60" s="40"/>
      <c r="C60" s="40">
        <v>58891</v>
      </c>
      <c r="D60" s="82" t="s">
        <v>292</v>
      </c>
      <c r="E60" s="71" t="s">
        <v>414</v>
      </c>
      <c r="F60" s="40">
        <v>6</v>
      </c>
      <c r="G60" s="40" t="s">
        <v>395</v>
      </c>
      <c r="H60" s="25" t="s">
        <v>343</v>
      </c>
    </row>
    <row r="61" spans="2:8" ht="30">
      <c r="B61" s="40"/>
      <c r="C61" s="40">
        <v>59167</v>
      </c>
      <c r="D61" s="82" t="s">
        <v>292</v>
      </c>
      <c r="E61" s="71" t="s">
        <v>415</v>
      </c>
      <c r="F61" s="40">
        <v>1</v>
      </c>
      <c r="G61" s="40"/>
      <c r="H61" s="25"/>
    </row>
    <row r="62" spans="2:8" ht="60">
      <c r="B62" s="40"/>
      <c r="C62" s="40">
        <v>68618</v>
      </c>
      <c r="D62" s="82" t="s">
        <v>292</v>
      </c>
      <c r="E62" s="71" t="s">
        <v>416</v>
      </c>
      <c r="F62" s="40">
        <v>1</v>
      </c>
      <c r="G62" s="40"/>
      <c r="H62" s="25"/>
    </row>
    <row r="63" spans="2:8" ht="30">
      <c r="B63" s="40"/>
      <c r="C63" s="40">
        <v>59560</v>
      </c>
      <c r="D63" s="82" t="s">
        <v>292</v>
      </c>
      <c r="E63" s="71" t="s">
        <v>417</v>
      </c>
      <c r="F63" s="40">
        <v>1</v>
      </c>
      <c r="G63" s="40"/>
      <c r="H63" s="25"/>
    </row>
    <row r="64" spans="2:8">
      <c r="B64" s="40" t="s">
        <v>418</v>
      </c>
      <c r="C64" s="40"/>
      <c r="D64" s="40"/>
      <c r="E64" s="49"/>
      <c r="F64" s="40"/>
      <c r="G64" s="40"/>
      <c r="H64" s="25"/>
    </row>
    <row r="65" spans="2:8" ht="30">
      <c r="B65" s="40"/>
      <c r="C65" s="40">
        <v>71031</v>
      </c>
      <c r="D65" s="82" t="s">
        <v>288</v>
      </c>
      <c r="E65" s="71" t="s">
        <v>419</v>
      </c>
      <c r="F65" s="40">
        <v>2</v>
      </c>
      <c r="G65" s="40"/>
      <c r="H65" s="49" t="s">
        <v>420</v>
      </c>
    </row>
    <row r="66" spans="2:8" ht="45">
      <c r="B66" s="40"/>
      <c r="C66" s="40">
        <v>71033</v>
      </c>
      <c r="D66" s="109" t="s">
        <v>288</v>
      </c>
      <c r="E66" s="78" t="s">
        <v>421</v>
      </c>
      <c r="F66" s="40">
        <v>2</v>
      </c>
      <c r="G66" s="40"/>
      <c r="H66" s="49" t="s">
        <v>420</v>
      </c>
    </row>
    <row r="67" spans="2:8" ht="45">
      <c r="B67" s="40"/>
      <c r="C67" s="82">
        <v>68635</v>
      </c>
      <c r="D67" s="108"/>
      <c r="E67" s="47" t="s">
        <v>422</v>
      </c>
      <c r="F67" s="40">
        <v>5</v>
      </c>
      <c r="G67" s="40"/>
      <c r="H67" s="25"/>
    </row>
    <row r="68" spans="2:8" ht="45">
      <c r="B68" s="40"/>
      <c r="C68" s="40">
        <v>71033</v>
      </c>
      <c r="D68" s="109" t="s">
        <v>288</v>
      </c>
      <c r="E68" s="78" t="s">
        <v>421</v>
      </c>
      <c r="F68" s="40">
        <v>2</v>
      </c>
      <c r="G68" s="40"/>
      <c r="H68" s="25" t="s">
        <v>423</v>
      </c>
    </row>
    <row r="69" spans="2:8" ht="45">
      <c r="B69" s="40"/>
      <c r="C69" s="82">
        <v>68635</v>
      </c>
      <c r="D69" s="108"/>
      <c r="E69" s="47" t="s">
        <v>422</v>
      </c>
      <c r="F69" s="40">
        <v>5</v>
      </c>
      <c r="G69" s="40"/>
      <c r="H69" s="25"/>
    </row>
    <row r="70" spans="2:8" ht="30">
      <c r="B70" s="40"/>
      <c r="C70" s="40">
        <v>71025</v>
      </c>
      <c r="D70" s="109" t="s">
        <v>288</v>
      </c>
      <c r="E70" s="78" t="s">
        <v>424</v>
      </c>
      <c r="F70" s="40">
        <v>7</v>
      </c>
      <c r="G70" s="40" t="s">
        <v>348</v>
      </c>
      <c r="H70" s="25" t="s">
        <v>423</v>
      </c>
    </row>
    <row r="71" spans="2:8" ht="30">
      <c r="B71" s="40"/>
      <c r="C71" s="72">
        <v>59524</v>
      </c>
      <c r="D71" s="109" t="s">
        <v>288</v>
      </c>
      <c r="E71" s="71" t="s">
        <v>425</v>
      </c>
      <c r="F71" s="73">
        <v>9</v>
      </c>
      <c r="G71" s="40"/>
      <c r="H71" s="25" t="s">
        <v>423</v>
      </c>
    </row>
    <row r="72" spans="2:8" ht="30">
      <c r="B72" s="40"/>
      <c r="C72" s="72">
        <v>59605</v>
      </c>
      <c r="D72" s="109" t="s">
        <v>288</v>
      </c>
      <c r="E72" s="84" t="s">
        <v>426</v>
      </c>
      <c r="F72" s="73">
        <v>8</v>
      </c>
      <c r="G72" s="40"/>
      <c r="H72" s="25" t="s">
        <v>423</v>
      </c>
    </row>
    <row r="73" spans="2:8" ht="30">
      <c r="B73" s="40"/>
      <c r="C73" s="72">
        <v>59098</v>
      </c>
      <c r="D73" s="109" t="s">
        <v>288</v>
      </c>
      <c r="E73" s="84" t="s">
        <v>427</v>
      </c>
      <c r="F73" s="73">
        <v>6</v>
      </c>
      <c r="G73" s="40"/>
      <c r="H73" s="25" t="s">
        <v>423</v>
      </c>
    </row>
    <row r="74" spans="2:8" ht="30">
      <c r="B74" s="40"/>
      <c r="C74" s="72">
        <v>59263</v>
      </c>
      <c r="D74" s="109" t="s">
        <v>288</v>
      </c>
      <c r="E74" s="84" t="s">
        <v>428</v>
      </c>
      <c r="F74" s="73">
        <v>11</v>
      </c>
      <c r="G74" s="40"/>
      <c r="H74" s="25" t="s">
        <v>423</v>
      </c>
    </row>
    <row r="75" spans="2:8" ht="30">
      <c r="B75" s="40"/>
      <c r="C75" s="72">
        <v>59386</v>
      </c>
      <c r="D75" s="109" t="s">
        <v>288</v>
      </c>
      <c r="E75" s="84" t="s">
        <v>429</v>
      </c>
      <c r="F75" s="73">
        <v>3</v>
      </c>
      <c r="G75" s="40"/>
      <c r="H75" s="25" t="s">
        <v>423</v>
      </c>
    </row>
    <row r="76" spans="2:8">
      <c r="B76" s="40"/>
      <c r="C76" s="40">
        <v>68621</v>
      </c>
      <c r="D76" s="40"/>
      <c r="E76" s="49"/>
      <c r="F76" s="40">
        <v>2</v>
      </c>
      <c r="G76" s="40" t="s">
        <v>430</v>
      </c>
      <c r="H76" s="25"/>
    </row>
    <row r="77" spans="2:8">
      <c r="B77" s="40" t="s">
        <v>431</v>
      </c>
      <c r="C77" s="40"/>
      <c r="D77" s="40"/>
      <c r="E77" s="49"/>
      <c r="F77" s="40"/>
      <c r="G77" s="40"/>
      <c r="H77" s="25"/>
    </row>
    <row r="78" spans="2:8" ht="30">
      <c r="B78" s="40"/>
      <c r="C78" s="40">
        <v>58960</v>
      </c>
      <c r="D78" s="82" t="s">
        <v>44</v>
      </c>
      <c r="E78" s="71" t="s">
        <v>432</v>
      </c>
      <c r="F78" s="40">
        <v>3</v>
      </c>
      <c r="G78" s="40"/>
      <c r="H78" s="25"/>
    </row>
    <row r="79" spans="2:8" ht="30">
      <c r="B79" s="40"/>
      <c r="C79" s="40">
        <v>59200</v>
      </c>
      <c r="D79" s="82" t="s">
        <v>44</v>
      </c>
      <c r="E79" s="71" t="s">
        <v>433</v>
      </c>
      <c r="F79" s="40">
        <v>1</v>
      </c>
      <c r="G79" s="40"/>
      <c r="H79" s="25"/>
    </row>
    <row r="80" spans="2:8" ht="30">
      <c r="B80" s="40"/>
      <c r="C80" s="40">
        <v>59326</v>
      </c>
      <c r="D80" s="82" t="s">
        <v>44</v>
      </c>
      <c r="E80" s="71" t="s">
        <v>434</v>
      </c>
      <c r="F80" s="40">
        <v>1</v>
      </c>
      <c r="G80" s="40"/>
      <c r="H80" s="25"/>
    </row>
    <row r="81" spans="2:8" ht="30">
      <c r="B81" s="40"/>
      <c r="C81" s="40">
        <v>59452</v>
      </c>
      <c r="D81" s="82" t="s">
        <v>44</v>
      </c>
      <c r="E81" s="71" t="s">
        <v>435</v>
      </c>
      <c r="F81" s="40">
        <v>11</v>
      </c>
      <c r="G81" s="40"/>
      <c r="H81" s="25"/>
    </row>
    <row r="82" spans="2:8" ht="30">
      <c r="B82" s="40"/>
      <c r="C82" s="40">
        <v>59575</v>
      </c>
      <c r="D82" s="82" t="s">
        <v>44</v>
      </c>
      <c r="E82" s="71" t="s">
        <v>436</v>
      </c>
      <c r="F82" s="40">
        <v>7</v>
      </c>
      <c r="G82" s="40"/>
      <c r="H82" s="25"/>
    </row>
    <row r="83" spans="2:8" ht="45">
      <c r="B83" s="40"/>
      <c r="C83" s="40">
        <v>71027</v>
      </c>
      <c r="D83" s="82" t="s">
        <v>44</v>
      </c>
      <c r="E83" s="71" t="s">
        <v>437</v>
      </c>
      <c r="F83" s="40">
        <v>4</v>
      </c>
      <c r="G83" s="40"/>
      <c r="H83" s="25"/>
    </row>
    <row r="84" spans="2:8">
      <c r="B84" s="40" t="s">
        <v>438</v>
      </c>
      <c r="C84" s="40"/>
      <c r="D84" s="40"/>
      <c r="E84" s="49"/>
      <c r="F84" s="40"/>
      <c r="G84" s="40"/>
      <c r="H84" s="25"/>
    </row>
    <row r="85" spans="2:8" ht="45">
      <c r="B85" s="40"/>
      <c r="C85" s="40">
        <v>71030</v>
      </c>
      <c r="D85" s="40" t="s">
        <v>372</v>
      </c>
      <c r="E85" s="71" t="s">
        <v>439</v>
      </c>
      <c r="F85" s="40">
        <v>1</v>
      </c>
      <c r="G85" s="40"/>
      <c r="H85" s="25"/>
    </row>
    <row r="86" spans="2:8" ht="45">
      <c r="B86" s="40"/>
      <c r="C86" s="40">
        <v>71032</v>
      </c>
      <c r="D86" s="40" t="s">
        <v>372</v>
      </c>
      <c r="E86" s="71" t="s">
        <v>440</v>
      </c>
      <c r="F86" s="40">
        <v>2</v>
      </c>
      <c r="G86" s="40"/>
      <c r="H86" s="25"/>
    </row>
    <row r="87" spans="2:8" ht="45">
      <c r="B87" s="40"/>
      <c r="C87" s="40">
        <v>68634</v>
      </c>
      <c r="D87" s="40" t="s">
        <v>372</v>
      </c>
      <c r="E87" s="71" t="s">
        <v>441</v>
      </c>
      <c r="F87" s="40">
        <v>4</v>
      </c>
      <c r="G87" s="40"/>
      <c r="H87" s="25"/>
    </row>
    <row r="88" spans="2:8" ht="30">
      <c r="B88" s="40"/>
      <c r="C88" s="40">
        <v>71024</v>
      </c>
      <c r="D88" s="40" t="s">
        <v>372</v>
      </c>
      <c r="E88" s="71" t="s">
        <v>442</v>
      </c>
      <c r="F88" s="40">
        <v>2</v>
      </c>
      <c r="G88" s="40"/>
      <c r="H88" s="25"/>
    </row>
    <row r="89" spans="2:8" ht="30">
      <c r="B89" s="40"/>
      <c r="C89" s="40">
        <v>59029</v>
      </c>
      <c r="D89" s="40" t="s">
        <v>372</v>
      </c>
      <c r="E89" s="71" t="s">
        <v>443</v>
      </c>
      <c r="F89" s="40">
        <v>3</v>
      </c>
      <c r="G89" s="40"/>
      <c r="H89" s="25"/>
    </row>
    <row r="90" spans="2:8" ht="30">
      <c r="B90" s="40"/>
      <c r="C90" s="40">
        <v>59231</v>
      </c>
      <c r="D90" s="40" t="s">
        <v>372</v>
      </c>
      <c r="E90" s="71" t="s">
        <v>444</v>
      </c>
      <c r="F90" s="40">
        <v>1</v>
      </c>
      <c r="G90" s="40"/>
      <c r="H90" s="25"/>
    </row>
    <row r="91" spans="2:8" ht="30">
      <c r="B91" s="40"/>
      <c r="C91" s="40">
        <v>59356</v>
      </c>
      <c r="D91" s="40" t="s">
        <v>372</v>
      </c>
      <c r="E91" s="71" t="s">
        <v>445</v>
      </c>
      <c r="F91" s="40">
        <v>3</v>
      </c>
      <c r="G91" s="40"/>
      <c r="H91" s="25"/>
    </row>
    <row r="92" spans="2:8" ht="60">
      <c r="B92" s="40"/>
      <c r="C92" s="40">
        <v>68620</v>
      </c>
      <c r="D92" s="40" t="s">
        <v>372</v>
      </c>
      <c r="E92" s="71" t="s">
        <v>446</v>
      </c>
      <c r="F92" s="40">
        <v>2</v>
      </c>
      <c r="G92" s="40"/>
      <c r="H92" s="25"/>
    </row>
    <row r="93" spans="2:8">
      <c r="B93" s="40" t="s">
        <v>447</v>
      </c>
      <c r="C93" s="40"/>
      <c r="D93" s="40"/>
      <c r="E93" s="49"/>
      <c r="F93" s="40"/>
      <c r="G93" s="40"/>
      <c r="H93" s="25"/>
    </row>
    <row r="94" spans="2:8" ht="56.25" customHeight="1">
      <c r="B94" s="40"/>
      <c r="C94" s="40">
        <v>64683</v>
      </c>
      <c r="D94" s="40" t="s">
        <v>448</v>
      </c>
      <c r="E94" s="71" t="s">
        <v>449</v>
      </c>
      <c r="F94" s="40">
        <v>6</v>
      </c>
      <c r="G94" s="40" t="s">
        <v>395</v>
      </c>
      <c r="H94" s="49" t="s">
        <v>450</v>
      </c>
    </row>
    <row r="95" spans="2:8" ht="45">
      <c r="B95" s="40"/>
      <c r="C95" s="40">
        <v>64699</v>
      </c>
      <c r="D95" s="40"/>
      <c r="E95" s="49" t="s">
        <v>451</v>
      </c>
      <c r="F95" s="40">
        <v>2</v>
      </c>
      <c r="G95" s="40" t="s">
        <v>395</v>
      </c>
      <c r="H95" s="49" t="s">
        <v>452</v>
      </c>
    </row>
    <row r="96" spans="2:8" ht="45">
      <c r="B96" s="40"/>
      <c r="C96" s="40">
        <v>64687</v>
      </c>
      <c r="D96" s="40"/>
      <c r="E96" s="49" t="s">
        <v>453</v>
      </c>
      <c r="F96" s="40">
        <v>3</v>
      </c>
      <c r="G96" s="40" t="s">
        <v>395</v>
      </c>
      <c r="H96" s="49" t="s">
        <v>454</v>
      </c>
    </row>
    <row r="97" spans="2:8" ht="45">
      <c r="B97" s="40"/>
      <c r="C97" s="40">
        <v>64693</v>
      </c>
      <c r="D97" s="40"/>
      <c r="E97" s="49" t="s">
        <v>455</v>
      </c>
      <c r="F97" s="40">
        <v>1</v>
      </c>
      <c r="G97" s="40" t="s">
        <v>395</v>
      </c>
      <c r="H97" s="25" t="s">
        <v>456</v>
      </c>
    </row>
    <row r="98" spans="2:8" ht="45">
      <c r="B98" s="40"/>
      <c r="C98" s="40">
        <v>64696</v>
      </c>
      <c r="D98" s="40"/>
      <c r="E98" s="49" t="s">
        <v>457</v>
      </c>
      <c r="F98" s="40">
        <v>1</v>
      </c>
      <c r="G98" s="40" t="s">
        <v>395</v>
      </c>
      <c r="H98" s="25" t="s">
        <v>458</v>
      </c>
    </row>
    <row r="99" spans="2:8" ht="45">
      <c r="B99" s="40"/>
      <c r="C99" s="40">
        <v>64697</v>
      </c>
      <c r="D99" s="40"/>
      <c r="E99" s="49" t="s">
        <v>459</v>
      </c>
      <c r="F99" s="40">
        <v>2</v>
      </c>
      <c r="G99" s="40" t="s">
        <v>395</v>
      </c>
      <c r="H99" s="49" t="s">
        <v>460</v>
      </c>
    </row>
    <row r="100" spans="2:8" ht="30">
      <c r="B100" s="40"/>
      <c r="C100" s="40">
        <v>64701</v>
      </c>
      <c r="D100" s="40" t="s">
        <v>448</v>
      </c>
      <c r="E100" s="71" t="s">
        <v>461</v>
      </c>
      <c r="F100" s="40">
        <v>1</v>
      </c>
      <c r="G100" s="40"/>
      <c r="H100" s="25" t="s">
        <v>462</v>
      </c>
    </row>
    <row r="101" spans="2:8" ht="48" customHeight="1">
      <c r="B101" s="40"/>
      <c r="C101" s="40">
        <v>64702</v>
      </c>
      <c r="D101" s="40"/>
      <c r="E101" s="49" t="s">
        <v>463</v>
      </c>
      <c r="F101" s="40">
        <v>3</v>
      </c>
      <c r="G101" s="40" t="s">
        <v>395</v>
      </c>
      <c r="H101" s="49" t="s">
        <v>464</v>
      </c>
    </row>
    <row r="102" spans="2:8" ht="30">
      <c r="B102" s="40"/>
      <c r="C102" s="40">
        <v>64704</v>
      </c>
      <c r="D102" s="40"/>
      <c r="E102" s="49" t="s">
        <v>465</v>
      </c>
      <c r="F102" s="40">
        <v>1</v>
      </c>
      <c r="G102" s="40" t="s">
        <v>395</v>
      </c>
      <c r="H102" s="25" t="s">
        <v>466</v>
      </c>
    </row>
    <row r="103" spans="2:8" ht="42" customHeight="1">
      <c r="B103" s="40"/>
      <c r="C103" s="40">
        <v>64705</v>
      </c>
      <c r="D103" s="40"/>
      <c r="E103" s="49" t="s">
        <v>467</v>
      </c>
      <c r="F103" s="40">
        <v>5</v>
      </c>
      <c r="G103" s="40" t="s">
        <v>395</v>
      </c>
      <c r="H103" s="49" t="s">
        <v>468</v>
      </c>
    </row>
    <row r="104" spans="2:8" ht="51.75" customHeight="1">
      <c r="B104" s="40"/>
      <c r="C104" s="40">
        <v>64706</v>
      </c>
      <c r="D104" s="40"/>
      <c r="E104" s="49" t="s">
        <v>469</v>
      </c>
      <c r="F104" s="40">
        <v>4</v>
      </c>
      <c r="G104" s="40" t="s">
        <v>395</v>
      </c>
      <c r="H104" s="49" t="s">
        <v>470</v>
      </c>
    </row>
    <row r="105" spans="2:8" ht="45">
      <c r="B105" s="40"/>
      <c r="C105" s="40">
        <v>64707</v>
      </c>
      <c r="D105" s="40"/>
      <c r="E105" s="49" t="s">
        <v>471</v>
      </c>
      <c r="F105" s="40">
        <v>10</v>
      </c>
      <c r="G105" s="40" t="s">
        <v>395</v>
      </c>
      <c r="H105" s="25" t="s">
        <v>153</v>
      </c>
    </row>
    <row r="106" spans="2:8" ht="45">
      <c r="B106" s="40"/>
      <c r="C106" s="40">
        <v>64708</v>
      </c>
      <c r="D106" s="40"/>
      <c r="E106" s="49" t="s">
        <v>472</v>
      </c>
      <c r="F106" s="40">
        <v>5</v>
      </c>
      <c r="G106" s="40" t="s">
        <v>395</v>
      </c>
      <c r="H106" s="49" t="s">
        <v>473</v>
      </c>
    </row>
    <row r="107" spans="2:8" ht="45">
      <c r="B107" s="40"/>
      <c r="C107" s="40">
        <v>64709</v>
      </c>
      <c r="D107" s="40"/>
      <c r="E107" s="49" t="s">
        <v>474</v>
      </c>
      <c r="F107" s="40">
        <v>12</v>
      </c>
      <c r="G107" s="40" t="s">
        <v>395</v>
      </c>
      <c r="H107" s="25" t="s">
        <v>153</v>
      </c>
    </row>
    <row r="108" spans="2:8" ht="30">
      <c r="B108" s="40"/>
      <c r="C108" s="40">
        <v>64710</v>
      </c>
      <c r="D108" s="40"/>
      <c r="E108" s="49" t="s">
        <v>475</v>
      </c>
      <c r="F108" s="40">
        <v>10</v>
      </c>
      <c r="G108" s="40" t="s">
        <v>395</v>
      </c>
      <c r="H108" s="25" t="s">
        <v>153</v>
      </c>
    </row>
    <row r="109" spans="2:8" ht="45" customHeight="1">
      <c r="B109" s="40"/>
      <c r="C109" s="40">
        <v>64711</v>
      </c>
      <c r="D109" s="40" t="s">
        <v>448</v>
      </c>
      <c r="E109" s="71" t="s">
        <v>476</v>
      </c>
      <c r="F109" s="40">
        <v>4</v>
      </c>
      <c r="G109" s="40"/>
      <c r="H109" s="49" t="s">
        <v>477</v>
      </c>
    </row>
    <row r="110" spans="2:8" ht="45">
      <c r="B110" s="40"/>
      <c r="C110" s="40">
        <v>64712</v>
      </c>
      <c r="D110" s="40" t="s">
        <v>448</v>
      </c>
      <c r="E110" s="71" t="s">
        <v>478</v>
      </c>
      <c r="F110" s="40">
        <v>3</v>
      </c>
      <c r="G110" s="40"/>
      <c r="H110" s="49" t="s">
        <v>479</v>
      </c>
    </row>
    <row r="111" spans="2:8" ht="45">
      <c r="B111" s="40"/>
      <c r="C111" s="40">
        <v>64713</v>
      </c>
      <c r="D111" s="40"/>
      <c r="E111" s="49" t="s">
        <v>480</v>
      </c>
      <c r="F111" s="40">
        <v>3</v>
      </c>
      <c r="G111" s="40"/>
      <c r="H111" s="49" t="s">
        <v>481</v>
      </c>
    </row>
    <row r="112" spans="2:8" ht="45">
      <c r="B112" s="40"/>
      <c r="C112" s="40">
        <v>64714</v>
      </c>
      <c r="D112" s="40"/>
      <c r="E112" s="49" t="s">
        <v>482</v>
      </c>
      <c r="F112" s="40">
        <v>8</v>
      </c>
      <c r="G112" s="40" t="s">
        <v>395</v>
      </c>
      <c r="H112" s="25" t="s">
        <v>153</v>
      </c>
    </row>
    <row r="113" spans="2:8" ht="45">
      <c r="B113" s="40"/>
      <c r="C113" s="40">
        <v>64715</v>
      </c>
      <c r="D113" s="40"/>
      <c r="E113" s="49" t="s">
        <v>483</v>
      </c>
      <c r="F113" s="40">
        <v>6</v>
      </c>
      <c r="G113" s="40" t="s">
        <v>395</v>
      </c>
      <c r="H113" s="25" t="s">
        <v>153</v>
      </c>
    </row>
  </sheetData>
  <autoFilter ref="B2:H2" xr:uid="{47F15021-47CC-45C3-9A1A-7D536AC284B4}"/>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1D3D1-6EF1-4EEE-9AC9-ACDD5BD7BEB2}">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CB5C3-E088-4BE9-8347-DC0E6AE0E63C}">
  <dimension ref="B2:E65"/>
  <sheetViews>
    <sheetView workbookViewId="0">
      <selection activeCell="E46" sqref="E46"/>
    </sheetView>
  </sheetViews>
  <sheetFormatPr defaultRowHeight="15"/>
  <cols>
    <col min="2" max="2" width="10.85546875" bestFit="1" customWidth="1"/>
    <col min="5" max="5" width="121.28515625" customWidth="1"/>
  </cols>
  <sheetData>
    <row r="2" spans="2:5">
      <c r="B2" t="s">
        <v>78</v>
      </c>
    </row>
    <row r="3" spans="2:5">
      <c r="C3">
        <v>59656</v>
      </c>
      <c r="D3">
        <v>1</v>
      </c>
      <c r="E3" t="s">
        <v>79</v>
      </c>
    </row>
    <row r="4" spans="2:5">
      <c r="C4">
        <v>55326</v>
      </c>
      <c r="D4" s="176">
        <v>2</v>
      </c>
      <c r="E4" t="s">
        <v>80</v>
      </c>
    </row>
    <row r="5" spans="2:5">
      <c r="C5">
        <v>55328</v>
      </c>
      <c r="D5" s="176">
        <v>1</v>
      </c>
      <c r="E5" t="s">
        <v>81</v>
      </c>
    </row>
    <row r="6" spans="2:5">
      <c r="C6">
        <v>68578</v>
      </c>
      <c r="D6" s="176">
        <v>2</v>
      </c>
      <c r="E6" t="s">
        <v>81</v>
      </c>
    </row>
    <row r="7" spans="2:5">
      <c r="C7">
        <v>68613</v>
      </c>
      <c r="D7">
        <v>4</v>
      </c>
      <c r="E7" t="s">
        <v>82</v>
      </c>
    </row>
    <row r="8" spans="2:5">
      <c r="E8" t="s">
        <v>83</v>
      </c>
    </row>
    <row r="9" spans="2:5">
      <c r="E9" t="s">
        <v>84</v>
      </c>
    </row>
    <row r="10" spans="2:5">
      <c r="E10" t="s">
        <v>85</v>
      </c>
    </row>
    <row r="11" spans="2:5">
      <c r="C11">
        <v>55394</v>
      </c>
      <c r="D11">
        <v>1</v>
      </c>
      <c r="E11" t="s">
        <v>86</v>
      </c>
    </row>
    <row r="13" spans="2:5">
      <c r="B13" t="s">
        <v>87</v>
      </c>
      <c r="C13">
        <v>68605</v>
      </c>
      <c r="D13" s="176">
        <v>1</v>
      </c>
      <c r="E13" t="s">
        <v>88</v>
      </c>
    </row>
    <row r="14" spans="2:5">
      <c r="C14">
        <v>68580</v>
      </c>
      <c r="D14">
        <v>2</v>
      </c>
      <c r="E14" t="s">
        <v>89</v>
      </c>
    </row>
    <row r="15" spans="2:5">
      <c r="C15">
        <v>68585</v>
      </c>
      <c r="D15">
        <v>1</v>
      </c>
      <c r="E15" t="s">
        <v>88</v>
      </c>
    </row>
    <row r="16" spans="2:5">
      <c r="C16">
        <v>68615</v>
      </c>
      <c r="D16">
        <v>4</v>
      </c>
      <c r="E16" t="s">
        <v>82</v>
      </c>
    </row>
    <row r="17" spans="2:5">
      <c r="E17" t="s">
        <v>83</v>
      </c>
    </row>
    <row r="18" spans="2:5">
      <c r="E18" t="s">
        <v>84</v>
      </c>
    </row>
    <row r="19" spans="2:5">
      <c r="E19" t="s">
        <v>85</v>
      </c>
    </row>
    <row r="20" spans="2:5">
      <c r="C20">
        <v>68600</v>
      </c>
      <c r="D20" s="176">
        <v>6</v>
      </c>
      <c r="E20" t="s">
        <v>90</v>
      </c>
    </row>
    <row r="21" spans="2:5">
      <c r="C21">
        <v>68590</v>
      </c>
      <c r="D21">
        <v>4</v>
      </c>
      <c r="E21" t="s">
        <v>91</v>
      </c>
    </row>
    <row r="22" spans="2:5">
      <c r="E22" t="s">
        <v>83</v>
      </c>
    </row>
    <row r="23" spans="2:5">
      <c r="E23" t="s">
        <v>92</v>
      </c>
    </row>
    <row r="24" spans="2:5">
      <c r="E24" t="s">
        <v>93</v>
      </c>
    </row>
    <row r="26" spans="2:5">
      <c r="B26" t="s">
        <v>94</v>
      </c>
      <c r="C26">
        <v>55412</v>
      </c>
      <c r="D26">
        <v>15</v>
      </c>
      <c r="E26" t="s">
        <v>95</v>
      </c>
    </row>
    <row r="27" spans="2:5">
      <c r="C27">
        <v>55398</v>
      </c>
      <c r="D27">
        <v>6</v>
      </c>
      <c r="E27" t="s">
        <v>96</v>
      </c>
    </row>
    <row r="28" spans="2:5">
      <c r="C28">
        <v>55361</v>
      </c>
      <c r="D28">
        <v>1</v>
      </c>
      <c r="E28" t="s">
        <v>97</v>
      </c>
    </row>
    <row r="29" spans="2:5">
      <c r="D29">
        <v>1</v>
      </c>
      <c r="E29" t="s">
        <v>98</v>
      </c>
    </row>
    <row r="30" spans="2:5">
      <c r="C30">
        <v>55359</v>
      </c>
      <c r="E30" t="s">
        <v>99</v>
      </c>
    </row>
    <row r="31" spans="2:5">
      <c r="C31">
        <v>55361</v>
      </c>
      <c r="D31">
        <v>1</v>
      </c>
      <c r="E31" t="s">
        <v>79</v>
      </c>
    </row>
    <row r="32" spans="2:5">
      <c r="C32">
        <v>55350</v>
      </c>
      <c r="D32">
        <v>1</v>
      </c>
      <c r="E32" t="s">
        <v>100</v>
      </c>
    </row>
    <row r="33" spans="2:5">
      <c r="C33">
        <v>68607</v>
      </c>
      <c r="D33">
        <v>1</v>
      </c>
      <c r="E33" t="s">
        <v>101</v>
      </c>
    </row>
    <row r="34" spans="2:5">
      <c r="D34">
        <v>1</v>
      </c>
      <c r="E34" t="s">
        <v>102</v>
      </c>
    </row>
    <row r="35" spans="2:5">
      <c r="D35">
        <v>1</v>
      </c>
      <c r="E35" t="s">
        <v>103</v>
      </c>
    </row>
    <row r="36" spans="2:5">
      <c r="C36">
        <v>55312</v>
      </c>
      <c r="D36">
        <v>2</v>
      </c>
      <c r="E36" t="s">
        <v>104</v>
      </c>
    </row>
    <row r="37" spans="2:5">
      <c r="D37">
        <v>1</v>
      </c>
      <c r="E37" t="s">
        <v>105</v>
      </c>
    </row>
    <row r="39" spans="2:5">
      <c r="B39" t="s">
        <v>106</v>
      </c>
      <c r="C39">
        <v>64683</v>
      </c>
      <c r="D39">
        <v>5</v>
      </c>
      <c r="E39" t="s">
        <v>79</v>
      </c>
    </row>
    <row r="40" spans="2:5">
      <c r="C40">
        <v>64699</v>
      </c>
      <c r="D40">
        <v>1</v>
      </c>
      <c r="E40" t="s">
        <v>107</v>
      </c>
    </row>
    <row r="41" spans="2:5">
      <c r="C41">
        <v>64707</v>
      </c>
      <c r="D41">
        <v>1</v>
      </c>
      <c r="E41" t="s">
        <v>108</v>
      </c>
    </row>
    <row r="42" spans="2:5">
      <c r="D42">
        <v>1</v>
      </c>
      <c r="E42" t="s">
        <v>107</v>
      </c>
    </row>
    <row r="43" spans="2:5">
      <c r="C43">
        <v>64706</v>
      </c>
      <c r="D43">
        <v>1</v>
      </c>
      <c r="E43" t="s">
        <v>109</v>
      </c>
    </row>
    <row r="44" spans="2:5">
      <c r="D44">
        <v>1</v>
      </c>
      <c r="E44" t="s">
        <v>79</v>
      </c>
    </row>
    <row r="45" spans="2:5">
      <c r="D45">
        <v>1</v>
      </c>
      <c r="E45" t="s">
        <v>110</v>
      </c>
    </row>
    <row r="46" spans="2:5">
      <c r="D46">
        <v>1</v>
      </c>
      <c r="E46" t="s">
        <v>111</v>
      </c>
    </row>
    <row r="47" spans="2:5">
      <c r="C47">
        <v>64705</v>
      </c>
    </row>
    <row r="65" spans="4:4">
      <c r="D65">
        <f>SUM(D3:D19)</f>
        <v>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913FD-3D50-4D5A-8F83-EACAC3D8C910}">
  <dimension ref="C4:AC72"/>
  <sheetViews>
    <sheetView showGridLines="0" topLeftCell="M1" workbookViewId="0">
      <selection activeCell="R13" sqref="R13"/>
    </sheetView>
  </sheetViews>
  <sheetFormatPr defaultRowHeight="14.45"/>
  <cols>
    <col min="3" max="3" width="33.28515625" bestFit="1" customWidth="1"/>
    <col min="4" max="4" width="18.85546875" bestFit="1" customWidth="1"/>
    <col min="5" max="5" width="5.28515625" bestFit="1" customWidth="1"/>
    <col min="6" max="6" width="4.5703125" bestFit="1" customWidth="1"/>
    <col min="7" max="7" width="7.7109375" bestFit="1" customWidth="1"/>
    <col min="8" max="8" width="7.7109375" customWidth="1"/>
    <col min="9" max="9" width="13" bestFit="1" customWidth="1"/>
    <col min="10" max="10" width="7.28515625" bestFit="1" customWidth="1"/>
    <col min="11" max="11" width="6.5703125" bestFit="1" customWidth="1"/>
    <col min="12" max="12" width="9.7109375" bestFit="1" customWidth="1"/>
    <col min="13" max="13" width="38.5703125" customWidth="1"/>
    <col min="16" max="16" width="38.42578125" bestFit="1" customWidth="1"/>
    <col min="17" max="17" width="23.5703125" bestFit="1" customWidth="1"/>
    <col min="18" max="18" width="11.5703125" bestFit="1" customWidth="1"/>
    <col min="19" max="19" width="12.7109375" bestFit="1" customWidth="1"/>
    <col min="21" max="21" width="24.28515625" bestFit="1" customWidth="1"/>
    <col min="22" max="22" width="13.5703125" style="12" bestFit="1" customWidth="1"/>
    <col min="26" max="26" width="24.28515625" bestFit="1" customWidth="1"/>
    <col min="28" max="28" width="3.140625" bestFit="1" customWidth="1"/>
    <col min="29" max="29" width="35.28515625" bestFit="1" customWidth="1"/>
  </cols>
  <sheetData>
    <row r="4" spans="3:19" ht="14.45" customHeight="1">
      <c r="C4" s="261" t="s">
        <v>484</v>
      </c>
      <c r="D4" s="262"/>
      <c r="E4" s="262"/>
      <c r="F4" s="262"/>
      <c r="G4" s="262"/>
      <c r="H4" s="262"/>
      <c r="I4" s="262"/>
      <c r="J4" s="262"/>
      <c r="K4" s="262"/>
      <c r="L4" s="262"/>
      <c r="M4" s="267"/>
      <c r="P4" s="261" t="s">
        <v>202</v>
      </c>
      <c r="Q4" s="262"/>
      <c r="R4" s="262"/>
      <c r="S4" s="262"/>
    </row>
    <row r="5" spans="3:19" ht="15">
      <c r="C5" s="13" t="s">
        <v>203</v>
      </c>
      <c r="D5" s="11" t="s">
        <v>215</v>
      </c>
      <c r="E5" s="11" t="s">
        <v>218</v>
      </c>
      <c r="F5" s="11" t="s">
        <v>219</v>
      </c>
      <c r="G5" s="11" t="s">
        <v>41</v>
      </c>
      <c r="H5" s="11" t="s">
        <v>220</v>
      </c>
      <c r="I5" s="11" t="s">
        <v>206</v>
      </c>
      <c r="J5" s="11" t="s">
        <v>221</v>
      </c>
      <c r="K5" s="11" t="s">
        <v>222</v>
      </c>
      <c r="L5" s="11" t="s">
        <v>224</v>
      </c>
      <c r="M5" s="31" t="s">
        <v>114</v>
      </c>
      <c r="P5" s="13" t="s">
        <v>203</v>
      </c>
      <c r="Q5" s="11" t="s">
        <v>204</v>
      </c>
      <c r="R5" s="11" t="s">
        <v>205</v>
      </c>
      <c r="S5" s="11" t="s">
        <v>206</v>
      </c>
    </row>
    <row r="6" spans="3:19" ht="38.25">
      <c r="C6" s="1" t="s">
        <v>207</v>
      </c>
      <c r="D6" s="2">
        <v>198</v>
      </c>
      <c r="E6" s="2">
        <v>34</v>
      </c>
      <c r="F6" s="2">
        <v>6</v>
      </c>
      <c r="G6" s="2">
        <v>65</v>
      </c>
      <c r="H6" s="2">
        <f>D6-(E6+F6+G6)</f>
        <v>93</v>
      </c>
      <c r="I6" s="4">
        <f>(E6+F6)/D6</f>
        <v>0.20202020202020202</v>
      </c>
      <c r="J6" s="4">
        <f>E6/D6</f>
        <v>0.17171717171717171</v>
      </c>
      <c r="K6" s="4">
        <f>F6/D6</f>
        <v>3.0303030303030304E-2</v>
      </c>
      <c r="L6" s="32">
        <f>H6/D6</f>
        <v>0.46969696969696972</v>
      </c>
      <c r="M6" s="16" t="s">
        <v>485</v>
      </c>
      <c r="P6" s="1" t="s">
        <v>207</v>
      </c>
      <c r="Q6" s="2">
        <v>150</v>
      </c>
      <c r="R6" s="2">
        <v>18</v>
      </c>
      <c r="S6" s="4">
        <f>R6/Q6</f>
        <v>0.12</v>
      </c>
    </row>
    <row r="7" spans="3:19" ht="15">
      <c r="C7" s="1" t="s">
        <v>208</v>
      </c>
      <c r="D7" s="2">
        <v>472</v>
      </c>
      <c r="E7" s="2">
        <v>57</v>
      </c>
      <c r="F7" s="2">
        <v>20</v>
      </c>
      <c r="G7" s="2">
        <v>23</v>
      </c>
      <c r="H7" s="3">
        <f>D7-(E7+F7+G7)</f>
        <v>372</v>
      </c>
      <c r="I7" s="4">
        <f>(E7+F7)/D7</f>
        <v>0.16313559322033899</v>
      </c>
      <c r="J7" s="4">
        <f>E7/D7</f>
        <v>0.12076271186440678</v>
      </c>
      <c r="K7" s="4">
        <f>F7/D7</f>
        <v>4.2372881355932202E-2</v>
      </c>
      <c r="L7" s="32">
        <f>H7/D7</f>
        <v>0.78813559322033899</v>
      </c>
      <c r="M7" s="16" t="s">
        <v>486</v>
      </c>
      <c r="P7" s="1" t="s">
        <v>208</v>
      </c>
      <c r="Q7" s="2">
        <v>188</v>
      </c>
      <c r="R7" s="2">
        <v>41</v>
      </c>
      <c r="S7" s="4">
        <f t="shared" ref="S7:S8" si="0">R7/Q7</f>
        <v>0.21808510638297873</v>
      </c>
    </row>
    <row r="8" spans="3:19" ht="15">
      <c r="C8" s="1" t="s">
        <v>209</v>
      </c>
      <c r="D8" s="2">
        <v>476</v>
      </c>
      <c r="E8" s="2">
        <v>272</v>
      </c>
      <c r="F8" s="2">
        <v>72</v>
      </c>
      <c r="G8" s="2">
        <v>53</v>
      </c>
      <c r="H8" s="3">
        <f>D8-(E8+F8+G8)</f>
        <v>79</v>
      </c>
      <c r="I8" s="4">
        <f>(E8+F8)/D8</f>
        <v>0.72268907563025209</v>
      </c>
      <c r="J8" s="4">
        <f>E8/D8</f>
        <v>0.5714285714285714</v>
      </c>
      <c r="K8" s="4">
        <f>F8/D8</f>
        <v>0.15126050420168066</v>
      </c>
      <c r="L8" s="32">
        <f>H8/D8</f>
        <v>0.16596638655462184</v>
      </c>
      <c r="M8" s="16" t="s">
        <v>487</v>
      </c>
      <c r="P8" s="1" t="s">
        <v>209</v>
      </c>
      <c r="Q8" s="2">
        <v>188</v>
      </c>
      <c r="R8" s="2">
        <v>10</v>
      </c>
      <c r="S8" s="4">
        <f t="shared" si="0"/>
        <v>5.3191489361702128E-2</v>
      </c>
    </row>
    <row r="9" spans="3:19" ht="15">
      <c r="C9" s="7" t="s">
        <v>210</v>
      </c>
      <c r="D9" s="8">
        <f>SUM(D6:D8)</f>
        <v>1146</v>
      </c>
      <c r="E9" s="8">
        <f>SUM(E6:E8)</f>
        <v>363</v>
      </c>
      <c r="F9" s="8">
        <f>SUM(F6:F8)</f>
        <v>98</v>
      </c>
      <c r="G9" s="8">
        <f>SUM(G6:G8)</f>
        <v>141</v>
      </c>
      <c r="H9" s="8">
        <f>SUM(H6:H8)</f>
        <v>544</v>
      </c>
      <c r="I9" s="9">
        <f>(E9+F9)/D9</f>
        <v>0.40226876090750435</v>
      </c>
      <c r="J9" s="9">
        <f>E9/D9</f>
        <v>0.31675392670157065</v>
      </c>
      <c r="K9" s="9">
        <f>F9/D9</f>
        <v>8.5514834205933685E-2</v>
      </c>
      <c r="L9" s="9">
        <f>H9/D9</f>
        <v>0.47469458987783597</v>
      </c>
      <c r="M9" s="33"/>
      <c r="P9" s="7" t="s">
        <v>210</v>
      </c>
      <c r="Q9" s="8">
        <f>SUM(Q6:Q8)</f>
        <v>526</v>
      </c>
      <c r="R9" s="8">
        <f>SUM(R6:R8)</f>
        <v>69</v>
      </c>
      <c r="S9" s="9">
        <f>R9/Q9</f>
        <v>0.13117870722433461</v>
      </c>
    </row>
    <row r="10" spans="3:19" ht="15">
      <c r="C10" s="268" t="s">
        <v>227</v>
      </c>
      <c r="D10" s="268"/>
      <c r="E10" s="268"/>
      <c r="F10" s="268"/>
      <c r="G10" s="268"/>
      <c r="H10" s="268"/>
      <c r="I10" s="268"/>
      <c r="J10" s="268"/>
      <c r="K10" s="268"/>
      <c r="L10" s="268"/>
      <c r="M10" s="268"/>
      <c r="P10" s="261" t="s">
        <v>211</v>
      </c>
      <c r="Q10" s="262"/>
      <c r="R10" s="262"/>
      <c r="S10" s="262"/>
    </row>
    <row r="11" spans="3:19" ht="15">
      <c r="C11" s="13" t="s">
        <v>203</v>
      </c>
      <c r="D11" s="11" t="s">
        <v>215</v>
      </c>
      <c r="E11" s="11" t="s">
        <v>218</v>
      </c>
      <c r="F11" s="11" t="s">
        <v>219</v>
      </c>
      <c r="G11" s="11" t="s">
        <v>41</v>
      </c>
      <c r="H11" s="11" t="s">
        <v>220</v>
      </c>
      <c r="I11" s="11" t="s">
        <v>206</v>
      </c>
      <c r="J11" s="11" t="s">
        <v>221</v>
      </c>
      <c r="K11" s="11" t="s">
        <v>222</v>
      </c>
      <c r="L11" s="11" t="s">
        <v>224</v>
      </c>
      <c r="M11" s="11" t="s">
        <v>114</v>
      </c>
      <c r="P11" s="13" t="s">
        <v>203</v>
      </c>
      <c r="Q11" s="11" t="s">
        <v>204</v>
      </c>
      <c r="R11" s="11" t="s">
        <v>205</v>
      </c>
      <c r="S11" s="11" t="s">
        <v>212</v>
      </c>
    </row>
    <row r="12" spans="3:19" ht="15">
      <c r="C12" s="1" t="s">
        <v>228</v>
      </c>
      <c r="D12" s="2">
        <v>374</v>
      </c>
      <c r="E12" s="2">
        <v>188</v>
      </c>
      <c r="F12" s="2">
        <v>44</v>
      </c>
      <c r="G12" s="2">
        <v>91</v>
      </c>
      <c r="H12" s="3">
        <f>D12-(E12+F12+G12)</f>
        <v>51</v>
      </c>
      <c r="I12" s="4">
        <f>(E12+F12)/D12</f>
        <v>0.6203208556149733</v>
      </c>
      <c r="J12" s="4">
        <f>E12/D12</f>
        <v>0.50267379679144386</v>
      </c>
      <c r="K12" s="4">
        <f>F12/D12</f>
        <v>0.11764705882352941</v>
      </c>
      <c r="L12" s="4">
        <f>H12/D12</f>
        <v>0.13636363636363635</v>
      </c>
      <c r="M12" s="6" t="s">
        <v>488</v>
      </c>
      <c r="P12" s="1" t="s">
        <v>228</v>
      </c>
      <c r="Q12" s="2">
        <v>299</v>
      </c>
      <c r="R12" s="2">
        <v>26</v>
      </c>
      <c r="S12" s="4">
        <f>R12/Q12</f>
        <v>8.6956521739130432E-2</v>
      </c>
    </row>
    <row r="13" spans="3:19" ht="15">
      <c r="C13" s="1" t="s">
        <v>213</v>
      </c>
      <c r="D13" s="2">
        <v>171</v>
      </c>
      <c r="E13" s="2">
        <v>28</v>
      </c>
      <c r="F13" s="2">
        <v>11</v>
      </c>
      <c r="G13" s="2">
        <v>74</v>
      </c>
      <c r="H13" s="3">
        <f>D13-(E13+F13+G13)</f>
        <v>58</v>
      </c>
      <c r="I13" s="4">
        <f>(E13+F13)/D13</f>
        <v>0.22807017543859648</v>
      </c>
      <c r="J13" s="4">
        <f>E13/D13</f>
        <v>0.16374269005847952</v>
      </c>
      <c r="K13" s="4">
        <f>F13/D13</f>
        <v>6.4327485380116955E-2</v>
      </c>
      <c r="L13" s="4">
        <f>H13/D13</f>
        <v>0.33918128654970758</v>
      </c>
      <c r="M13" s="5" t="s">
        <v>489</v>
      </c>
      <c r="P13" s="1" t="s">
        <v>213</v>
      </c>
      <c r="Q13" s="2">
        <v>70</v>
      </c>
      <c r="R13" s="2">
        <v>5</v>
      </c>
      <c r="S13" s="4">
        <f t="shared" ref="S13:S14" si="1">R13/Q13</f>
        <v>7.1428571428571425E-2</v>
      </c>
    </row>
    <row r="14" spans="3:19" ht="15">
      <c r="C14" s="1" t="s">
        <v>214</v>
      </c>
      <c r="D14" s="2">
        <v>171</v>
      </c>
      <c r="E14" s="2">
        <v>91</v>
      </c>
      <c r="F14" s="2">
        <v>21</v>
      </c>
      <c r="G14" s="2">
        <v>7</v>
      </c>
      <c r="H14" s="3">
        <f>D14-(E14+F14+G14)</f>
        <v>52</v>
      </c>
      <c r="I14" s="4">
        <f>(E14+F14)/D14</f>
        <v>0.65497076023391809</v>
      </c>
      <c r="J14" s="4">
        <f>E14/D14</f>
        <v>0.53216374269005851</v>
      </c>
      <c r="K14" s="4">
        <f>F14/D14</f>
        <v>0.12280701754385964</v>
      </c>
      <c r="L14" s="4">
        <f>H14/D14</f>
        <v>0.30409356725146197</v>
      </c>
      <c r="M14" s="6" t="s">
        <v>490</v>
      </c>
      <c r="P14" s="1" t="s">
        <v>214</v>
      </c>
      <c r="Q14" s="2">
        <v>70</v>
      </c>
      <c r="R14" s="2">
        <v>10</v>
      </c>
      <c r="S14" s="4">
        <f t="shared" si="1"/>
        <v>0.14285714285714285</v>
      </c>
    </row>
    <row r="15" spans="3:19" ht="15">
      <c r="C15" s="7" t="s">
        <v>210</v>
      </c>
      <c r="D15" s="8">
        <f>SUM(D12:D14)</f>
        <v>716</v>
      </c>
      <c r="E15" s="8">
        <f t="shared" ref="E15:H15" si="2">SUM(E12:E14)</f>
        <v>307</v>
      </c>
      <c r="F15" s="8">
        <f t="shared" si="2"/>
        <v>76</v>
      </c>
      <c r="G15" s="8">
        <f t="shared" si="2"/>
        <v>172</v>
      </c>
      <c r="H15" s="8">
        <f t="shared" si="2"/>
        <v>161</v>
      </c>
      <c r="I15" s="9">
        <f>(E15+F15)/D15</f>
        <v>0.53491620111731841</v>
      </c>
      <c r="J15" s="9">
        <f>E15/D15</f>
        <v>0.42877094972067037</v>
      </c>
      <c r="K15" s="9">
        <f>F15/D15</f>
        <v>0.10614525139664804</v>
      </c>
      <c r="L15" s="9">
        <f>H15/D15</f>
        <v>0.22486033519553073</v>
      </c>
      <c r="M15" s="10"/>
      <c r="P15" s="7" t="s">
        <v>210</v>
      </c>
      <c r="Q15" s="8">
        <f>SUM(Q12:Q14)</f>
        <v>439</v>
      </c>
      <c r="R15" s="8">
        <f>SUM(R12:R14)</f>
        <v>41</v>
      </c>
      <c r="S15" s="9">
        <f>R15/Q15</f>
        <v>9.3394077448747156E-2</v>
      </c>
    </row>
    <row r="16" spans="3:19" ht="15">
      <c r="P16" s="26" t="s">
        <v>245</v>
      </c>
    </row>
    <row r="17" spans="21:29" ht="15">
      <c r="U17" s="261" t="s">
        <v>254</v>
      </c>
      <c r="V17" s="262"/>
      <c r="W17" s="262"/>
      <c r="X17" s="262"/>
      <c r="Z17" s="261" t="s">
        <v>255</v>
      </c>
      <c r="AA17" s="262"/>
      <c r="AB17" s="262"/>
      <c r="AC17" s="262"/>
    </row>
    <row r="18" spans="21:29" ht="15">
      <c r="U18" s="13"/>
      <c r="V18" s="30" t="s">
        <v>216</v>
      </c>
      <c r="W18" s="31"/>
      <c r="X18" s="11"/>
      <c r="Z18" s="13"/>
      <c r="AA18" s="30" t="s">
        <v>216</v>
      </c>
      <c r="AB18" s="31"/>
      <c r="AC18" s="11"/>
    </row>
    <row r="19" spans="21:29" ht="15.75" customHeight="1">
      <c r="U19" s="28" t="s">
        <v>207</v>
      </c>
      <c r="V19" s="16">
        <v>68572</v>
      </c>
      <c r="W19" s="2">
        <v>2</v>
      </c>
      <c r="X19" s="29"/>
      <c r="Z19" s="28" t="s">
        <v>207</v>
      </c>
      <c r="AA19" s="16">
        <v>55354</v>
      </c>
      <c r="AB19">
        <v>6</v>
      </c>
      <c r="AC19" s="2" t="s">
        <v>256</v>
      </c>
    </row>
    <row r="20" spans="21:29" ht="14.25">
      <c r="V20" s="27">
        <v>68577</v>
      </c>
      <c r="W20" s="25">
        <v>4</v>
      </c>
      <c r="AA20" s="27">
        <v>55355</v>
      </c>
      <c r="AB20" s="25">
        <v>6</v>
      </c>
      <c r="AC20" t="s">
        <v>256</v>
      </c>
    </row>
    <row r="21" spans="21:29" ht="14.25">
      <c r="V21" s="27" t="s">
        <v>257</v>
      </c>
      <c r="W21" s="25">
        <v>6</v>
      </c>
      <c r="AA21" s="27">
        <v>55356</v>
      </c>
      <c r="AB21" s="25">
        <v>3</v>
      </c>
      <c r="AC21" t="s">
        <v>258</v>
      </c>
    </row>
    <row r="22" spans="21:29" ht="14.25">
      <c r="V22" s="27">
        <v>68587</v>
      </c>
      <c r="W22" s="25">
        <v>1</v>
      </c>
      <c r="AA22" s="27">
        <v>55357</v>
      </c>
      <c r="AB22" s="25">
        <v>2</v>
      </c>
      <c r="AC22" t="s">
        <v>260</v>
      </c>
    </row>
    <row r="23" spans="21:29" ht="14.25">
      <c r="V23" s="27">
        <v>68592</v>
      </c>
      <c r="W23" s="25">
        <v>5</v>
      </c>
      <c r="AA23" s="27">
        <v>55358</v>
      </c>
      <c r="AB23" s="25">
        <v>6</v>
      </c>
      <c r="AC23" t="s">
        <v>261</v>
      </c>
    </row>
    <row r="24" spans="21:29" ht="14.25">
      <c r="V24" s="27">
        <v>68602</v>
      </c>
      <c r="W24" s="25">
        <v>7</v>
      </c>
      <c r="AA24" s="27"/>
      <c r="AB24" s="25"/>
    </row>
    <row r="25" spans="21:29" ht="14.25">
      <c r="V25" s="27">
        <v>68607</v>
      </c>
      <c r="W25" s="25">
        <v>3</v>
      </c>
      <c r="AA25" s="27">
        <v>55349</v>
      </c>
      <c r="AB25" s="25">
        <v>11</v>
      </c>
      <c r="AC25" t="s">
        <v>262</v>
      </c>
    </row>
    <row r="26" spans="21:29" ht="15">
      <c r="V26" s="34">
        <v>71021</v>
      </c>
      <c r="W26" s="25">
        <v>8</v>
      </c>
      <c r="AA26" s="12">
        <v>55350</v>
      </c>
      <c r="AB26">
        <v>9</v>
      </c>
      <c r="AC26" t="s">
        <v>262</v>
      </c>
    </row>
    <row r="27" spans="21:29" ht="15">
      <c r="V27" s="34">
        <v>68617</v>
      </c>
      <c r="W27" s="25">
        <v>5</v>
      </c>
      <c r="AA27" s="12">
        <v>55353</v>
      </c>
      <c r="AB27">
        <v>6</v>
      </c>
      <c r="AC27" t="s">
        <v>256</v>
      </c>
    </row>
    <row r="28" spans="21:29">
      <c r="V28" s="34">
        <v>68612</v>
      </c>
      <c r="W28" s="25">
        <v>2</v>
      </c>
    </row>
    <row r="29" spans="21:29" ht="15">
      <c r="U29" s="1" t="s">
        <v>208</v>
      </c>
      <c r="V29" s="12">
        <v>68581</v>
      </c>
      <c r="W29">
        <v>6</v>
      </c>
      <c r="AA29">
        <v>55359</v>
      </c>
      <c r="AB29">
        <v>8</v>
      </c>
      <c r="AC29" t="s">
        <v>256</v>
      </c>
    </row>
    <row r="30" spans="21:29" ht="15">
      <c r="V30" s="12">
        <v>68586</v>
      </c>
      <c r="W30">
        <v>1</v>
      </c>
      <c r="AA30">
        <v>55360</v>
      </c>
      <c r="AB30" s="25">
        <v>5</v>
      </c>
      <c r="AC30" t="s">
        <v>262</v>
      </c>
    </row>
    <row r="31" spans="21:29" ht="15">
      <c r="V31" s="12">
        <v>68591</v>
      </c>
      <c r="W31">
        <v>5</v>
      </c>
      <c r="Z31" s="1" t="s">
        <v>208</v>
      </c>
      <c r="AA31">
        <v>55587</v>
      </c>
      <c r="AB31">
        <v>2</v>
      </c>
    </row>
    <row r="32" spans="21:29" ht="15">
      <c r="V32" s="12">
        <v>68601</v>
      </c>
      <c r="W32">
        <v>7</v>
      </c>
      <c r="Z32" s="1" t="s">
        <v>209</v>
      </c>
    </row>
    <row r="33" spans="21:23">
      <c r="V33" s="12">
        <v>68584</v>
      </c>
      <c r="W33">
        <v>1</v>
      </c>
    </row>
    <row r="34" spans="21:23">
      <c r="V34" s="12">
        <v>68589</v>
      </c>
      <c r="W34">
        <v>5</v>
      </c>
    </row>
    <row r="35" spans="21:23">
      <c r="V35" s="12">
        <v>68599</v>
      </c>
      <c r="W35">
        <v>7</v>
      </c>
    </row>
    <row r="36" spans="21:23" ht="15">
      <c r="U36" s="1" t="s">
        <v>209</v>
      </c>
      <c r="V36" s="12">
        <v>68570</v>
      </c>
      <c r="W36">
        <v>2</v>
      </c>
    </row>
    <row r="37" spans="21:23">
      <c r="V37" s="12">
        <v>68575</v>
      </c>
      <c r="W37">
        <v>4</v>
      </c>
    </row>
    <row r="38" spans="21:23">
      <c r="V38" s="12">
        <v>68580</v>
      </c>
      <c r="W38">
        <v>6</v>
      </c>
    </row>
    <row r="39" spans="21:23">
      <c r="V39" s="12">
        <v>68590</v>
      </c>
      <c r="W39">
        <v>5</v>
      </c>
    </row>
    <row r="40" spans="21:23">
      <c r="V40" s="12">
        <v>68595</v>
      </c>
      <c r="W40">
        <v>5</v>
      </c>
    </row>
    <row r="41" spans="21:23">
      <c r="V41" s="12">
        <v>68600</v>
      </c>
      <c r="W41">
        <v>7</v>
      </c>
    </row>
    <row r="42" spans="21:23">
      <c r="V42" s="12">
        <v>68605</v>
      </c>
      <c r="W42">
        <v>3</v>
      </c>
    </row>
    <row r="43" spans="21:23">
      <c r="V43" s="12">
        <v>68613</v>
      </c>
      <c r="W43">
        <v>5</v>
      </c>
    </row>
    <row r="44" spans="21:23">
      <c r="V44" s="12">
        <v>68568</v>
      </c>
      <c r="W44">
        <v>2</v>
      </c>
    </row>
    <row r="45" spans="21:23">
      <c r="V45" s="12">
        <v>68583</v>
      </c>
      <c r="W45">
        <v>1</v>
      </c>
    </row>
    <row r="46" spans="21:23">
      <c r="V46" s="12">
        <v>68588</v>
      </c>
      <c r="W46">
        <v>5</v>
      </c>
    </row>
    <row r="47" spans="21:23">
      <c r="V47" s="12">
        <v>68593</v>
      </c>
      <c r="W47">
        <v>5</v>
      </c>
    </row>
    <row r="48" spans="21:23">
      <c r="V48" s="12">
        <v>68598</v>
      </c>
      <c r="W48">
        <v>7</v>
      </c>
    </row>
    <row r="49" spans="21:23">
      <c r="V49" s="12">
        <v>68603</v>
      </c>
      <c r="W49">
        <v>3</v>
      </c>
    </row>
    <row r="50" spans="21:23" ht="15">
      <c r="U50" s="1" t="s">
        <v>228</v>
      </c>
      <c r="V50" s="12">
        <v>68622</v>
      </c>
      <c r="W50">
        <v>3</v>
      </c>
    </row>
    <row r="51" spans="21:23">
      <c r="V51" s="12">
        <v>68623</v>
      </c>
      <c r="W51">
        <v>4</v>
      </c>
    </row>
    <row r="52" spans="21:23">
      <c r="V52" s="12">
        <v>68624</v>
      </c>
      <c r="W52">
        <v>7</v>
      </c>
    </row>
    <row r="53" spans="21:23">
      <c r="V53" s="12">
        <v>68625</v>
      </c>
      <c r="W53">
        <v>1</v>
      </c>
    </row>
    <row r="54" spans="21:23">
      <c r="V54" s="12">
        <v>68626</v>
      </c>
      <c r="W54">
        <v>5</v>
      </c>
    </row>
    <row r="55" spans="21:23">
      <c r="V55" s="12">
        <v>68627</v>
      </c>
      <c r="W55">
        <v>2</v>
      </c>
    </row>
    <row r="56" spans="21:23">
      <c r="V56" s="12">
        <v>68628</v>
      </c>
      <c r="W56">
        <v>2</v>
      </c>
    </row>
    <row r="57" spans="21:23">
      <c r="V57" s="12">
        <v>68629</v>
      </c>
      <c r="W57">
        <v>3</v>
      </c>
    </row>
    <row r="58" spans="21:23">
      <c r="V58" s="12">
        <v>68630</v>
      </c>
      <c r="W58">
        <v>8</v>
      </c>
    </row>
    <row r="59" spans="21:23">
      <c r="V59" s="12">
        <v>68631</v>
      </c>
      <c r="W59">
        <v>3</v>
      </c>
    </row>
    <row r="60" spans="21:23">
      <c r="V60" s="12">
        <v>68636</v>
      </c>
      <c r="W60">
        <v>5</v>
      </c>
    </row>
    <row r="61" spans="21:23">
      <c r="U61" t="s">
        <v>266</v>
      </c>
      <c r="V61" s="12">
        <v>71023</v>
      </c>
      <c r="W61">
        <v>7</v>
      </c>
    </row>
    <row r="62" spans="21:23">
      <c r="V62" s="12">
        <v>71027</v>
      </c>
      <c r="W62">
        <v>5</v>
      </c>
    </row>
    <row r="63" spans="21:23">
      <c r="V63" s="12">
        <v>71029</v>
      </c>
      <c r="W63">
        <v>6</v>
      </c>
    </row>
    <row r="64" spans="21:23">
      <c r="U64" t="s">
        <v>269</v>
      </c>
      <c r="V64" s="12">
        <v>71030</v>
      </c>
      <c r="W64">
        <v>5</v>
      </c>
    </row>
    <row r="65" spans="22:23">
      <c r="V65" s="12">
        <v>71032</v>
      </c>
      <c r="W65">
        <v>6</v>
      </c>
    </row>
    <row r="66" spans="22:23">
      <c r="V66" s="12">
        <v>71024</v>
      </c>
      <c r="W66">
        <v>7</v>
      </c>
    </row>
    <row r="67" spans="22:23">
      <c r="V67" s="12">
        <v>68634</v>
      </c>
      <c r="W67">
        <v>5</v>
      </c>
    </row>
    <row r="68" spans="22:23">
      <c r="V68" s="12">
        <v>68620</v>
      </c>
      <c r="W68">
        <v>2</v>
      </c>
    </row>
    <row r="69" spans="22:23">
      <c r="V69" s="12">
        <v>68632</v>
      </c>
      <c r="W69">
        <v>5</v>
      </c>
    </row>
    <row r="70" spans="22:23">
      <c r="V70" s="12">
        <v>71022</v>
      </c>
      <c r="W70">
        <v>7</v>
      </c>
    </row>
    <row r="71" spans="22:23">
      <c r="V71" s="12">
        <v>71026</v>
      </c>
      <c r="W71">
        <v>5</v>
      </c>
    </row>
    <row r="72" spans="22:23">
      <c r="V72" s="12">
        <v>71028</v>
      </c>
      <c r="W72">
        <v>6</v>
      </c>
    </row>
  </sheetData>
  <mergeCells count="6">
    <mergeCell ref="Z17:AC17"/>
    <mergeCell ref="C4:M4"/>
    <mergeCell ref="P4:S4"/>
    <mergeCell ref="C10:M10"/>
    <mergeCell ref="P10:S10"/>
    <mergeCell ref="U17:X17"/>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7F969-418A-4DEA-B0CC-8CE7A6F20EFD}">
  <dimension ref="A1"/>
  <sheetViews>
    <sheetView workbookViewId="0"/>
  </sheetViews>
  <sheetFormatPr defaultRowHeight="1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144CE-F1D6-4A5E-9C90-749AA9C70C67}">
  <dimension ref="C4:S24"/>
  <sheetViews>
    <sheetView showGridLines="0" workbookViewId="0">
      <selection activeCell="U7" sqref="A1:XFD1048576"/>
    </sheetView>
  </sheetViews>
  <sheetFormatPr defaultRowHeight="14.45"/>
  <cols>
    <col min="3" max="3" width="33.28515625" bestFit="1" customWidth="1"/>
    <col min="4" max="4" width="5.28515625" bestFit="1" customWidth="1"/>
    <col min="5" max="5" width="4.5703125" bestFit="1" customWidth="1"/>
    <col min="6" max="6" width="7.7109375" bestFit="1" customWidth="1"/>
    <col min="7" max="7" width="7.7109375" customWidth="1"/>
    <col min="8" max="8" width="18.85546875" bestFit="1" customWidth="1"/>
    <col min="9" max="9" width="13" bestFit="1" customWidth="1"/>
    <col min="10" max="10" width="7.28515625" bestFit="1" customWidth="1"/>
    <col min="11" max="11" width="6.5703125" bestFit="1" customWidth="1"/>
    <col min="12" max="12" width="9.7109375" bestFit="1" customWidth="1"/>
    <col min="13" max="13" width="38.5703125" customWidth="1"/>
    <col min="16" max="16" width="38.42578125" bestFit="1" customWidth="1"/>
    <col min="17" max="17" width="23.5703125" bestFit="1" customWidth="1"/>
    <col min="18" max="18" width="11.5703125" bestFit="1" customWidth="1"/>
    <col min="19" max="19" width="12.7109375" bestFit="1" customWidth="1"/>
  </cols>
  <sheetData>
    <row r="4" spans="3:19" ht="14.45" customHeight="1">
      <c r="C4" s="261" t="s">
        <v>225</v>
      </c>
      <c r="D4" s="262"/>
      <c r="E4" s="262"/>
      <c r="F4" s="262"/>
      <c r="G4" s="262"/>
      <c r="H4" s="262"/>
      <c r="I4" s="262"/>
      <c r="J4" s="262"/>
      <c r="K4" s="262"/>
      <c r="L4" s="262"/>
      <c r="M4" s="267"/>
      <c r="P4" s="261" t="s">
        <v>202</v>
      </c>
      <c r="Q4" s="262"/>
      <c r="R4" s="262"/>
      <c r="S4" s="262"/>
    </row>
    <row r="5" spans="3:19" ht="15">
      <c r="C5" s="13" t="s">
        <v>203</v>
      </c>
      <c r="D5" s="11" t="s">
        <v>218</v>
      </c>
      <c r="E5" s="11" t="s">
        <v>219</v>
      </c>
      <c r="F5" s="11" t="s">
        <v>41</v>
      </c>
      <c r="G5" s="11" t="s">
        <v>220</v>
      </c>
      <c r="H5" s="11" t="s">
        <v>215</v>
      </c>
      <c r="I5" s="11" t="s">
        <v>206</v>
      </c>
      <c r="J5" s="11" t="s">
        <v>221</v>
      </c>
      <c r="K5" s="11" t="s">
        <v>222</v>
      </c>
      <c r="L5" s="11" t="s">
        <v>224</v>
      </c>
      <c r="M5" s="11" t="s">
        <v>114</v>
      </c>
      <c r="P5" s="13" t="s">
        <v>203</v>
      </c>
      <c r="Q5" s="11" t="s">
        <v>204</v>
      </c>
      <c r="R5" s="11" t="s">
        <v>205</v>
      </c>
      <c r="S5" s="11" t="s">
        <v>206</v>
      </c>
    </row>
    <row r="6" spans="3:19" ht="15">
      <c r="C6" s="1" t="s">
        <v>207</v>
      </c>
      <c r="D6" s="2">
        <v>82</v>
      </c>
      <c r="E6" s="2">
        <v>43</v>
      </c>
      <c r="F6" s="2">
        <v>17</v>
      </c>
      <c r="G6" s="3">
        <f>H6-(D6+E6+F6)</f>
        <v>56</v>
      </c>
      <c r="H6" s="2">
        <v>198</v>
      </c>
      <c r="I6" s="4">
        <f>(D6+E6)/H6</f>
        <v>0.63131313131313127</v>
      </c>
      <c r="J6" s="4">
        <f>D6/H6</f>
        <v>0.41414141414141414</v>
      </c>
      <c r="K6" s="4">
        <f>E6/H6</f>
        <v>0.21717171717171718</v>
      </c>
      <c r="L6" s="4">
        <f>G6/H6</f>
        <v>0.28282828282828282</v>
      </c>
      <c r="M6" s="269" t="s">
        <v>491</v>
      </c>
      <c r="P6" s="1" t="s">
        <v>207</v>
      </c>
      <c r="Q6" s="2">
        <v>150</v>
      </c>
      <c r="R6" s="2">
        <v>8</v>
      </c>
      <c r="S6" s="4">
        <f>R6/Q6</f>
        <v>5.3333333333333337E-2</v>
      </c>
    </row>
    <row r="7" spans="3:19" ht="15">
      <c r="C7" s="1" t="s">
        <v>208</v>
      </c>
      <c r="D7" s="2">
        <v>228</v>
      </c>
      <c r="E7" s="2">
        <v>94</v>
      </c>
      <c r="F7" s="2">
        <v>69</v>
      </c>
      <c r="G7" s="3">
        <f t="shared" ref="G7:G8" si="0">H7-(D7+E7+F7)</f>
        <v>101</v>
      </c>
      <c r="H7" s="2">
        <v>492</v>
      </c>
      <c r="I7" s="4">
        <f>(D7+E7)/H7</f>
        <v>0.65447154471544711</v>
      </c>
      <c r="J7" s="4">
        <f>D7/H7</f>
        <v>0.46341463414634149</v>
      </c>
      <c r="K7" s="4">
        <f>E7/H7</f>
        <v>0.1910569105691057</v>
      </c>
      <c r="L7" s="4">
        <f>G7/H7</f>
        <v>0.20528455284552846</v>
      </c>
      <c r="M7" s="270"/>
      <c r="P7" s="1" t="s">
        <v>208</v>
      </c>
      <c r="Q7" s="2">
        <v>188</v>
      </c>
      <c r="R7" s="2">
        <v>41</v>
      </c>
      <c r="S7" s="4">
        <f t="shared" ref="S7:S8" si="1">R7/Q7</f>
        <v>0.21808510638297873</v>
      </c>
    </row>
    <row r="8" spans="3:19" ht="15">
      <c r="C8" s="1" t="s">
        <v>209</v>
      </c>
      <c r="D8" s="2">
        <v>234</v>
      </c>
      <c r="E8" s="2">
        <v>100</v>
      </c>
      <c r="F8" s="2">
        <v>41</v>
      </c>
      <c r="G8" s="3">
        <f t="shared" si="0"/>
        <v>117</v>
      </c>
      <c r="H8" s="2">
        <v>492</v>
      </c>
      <c r="I8" s="4">
        <f>(D8+E8)/H8</f>
        <v>0.67886178861788615</v>
      </c>
      <c r="J8" s="4">
        <f>D8/H8</f>
        <v>0.47560975609756095</v>
      </c>
      <c r="K8" s="4">
        <f>E8/H8</f>
        <v>0.2032520325203252</v>
      </c>
      <c r="L8" s="4">
        <f>G8/H8</f>
        <v>0.23780487804878048</v>
      </c>
      <c r="M8" s="271"/>
      <c r="P8" s="1" t="s">
        <v>209</v>
      </c>
      <c r="Q8" s="2">
        <v>188</v>
      </c>
      <c r="R8" s="2">
        <v>10</v>
      </c>
      <c r="S8" s="4">
        <f t="shared" si="1"/>
        <v>5.3191489361702128E-2</v>
      </c>
    </row>
    <row r="9" spans="3:19" ht="15">
      <c r="C9" s="7" t="s">
        <v>210</v>
      </c>
      <c r="D9" s="8">
        <f>SUM(D6:D8)</f>
        <v>544</v>
      </c>
      <c r="E9" s="8">
        <f>SUM(E6:E8)</f>
        <v>237</v>
      </c>
      <c r="F9" s="8">
        <f>SUM(F6:F8)</f>
        <v>127</v>
      </c>
      <c r="G9" s="8">
        <f>SUM(G6:G8)</f>
        <v>274</v>
      </c>
      <c r="H9" s="8">
        <f>SUM(H6:H8)</f>
        <v>1182</v>
      </c>
      <c r="I9" s="9">
        <f>(D9+E9)/H9</f>
        <v>0.66074450084602365</v>
      </c>
      <c r="J9" s="9">
        <f>D9/H9</f>
        <v>0.46023688663282569</v>
      </c>
      <c r="K9" s="9">
        <f>E9/H9</f>
        <v>0.20050761421319796</v>
      </c>
      <c r="L9" s="9">
        <f>G9/H9</f>
        <v>0.23181049069373943</v>
      </c>
      <c r="M9" s="10"/>
      <c r="P9" s="7" t="s">
        <v>210</v>
      </c>
      <c r="Q9" s="8">
        <f>SUM(Q6:Q8)</f>
        <v>526</v>
      </c>
      <c r="R9" s="8">
        <f>SUM(R6:R8)</f>
        <v>59</v>
      </c>
      <c r="S9" s="9">
        <f>R9/Q9</f>
        <v>0.11216730038022814</v>
      </c>
    </row>
    <row r="10" spans="3:19" ht="15">
      <c r="C10" s="268" t="s">
        <v>227</v>
      </c>
      <c r="D10" s="268"/>
      <c r="E10" s="268"/>
      <c r="F10" s="268"/>
      <c r="G10" s="268"/>
      <c r="H10" s="268"/>
      <c r="I10" s="268"/>
      <c r="J10" s="268"/>
      <c r="K10" s="268"/>
      <c r="L10" s="268"/>
      <c r="M10" s="268"/>
      <c r="P10" s="261" t="s">
        <v>211</v>
      </c>
      <c r="Q10" s="262"/>
      <c r="R10" s="262"/>
      <c r="S10" s="262"/>
    </row>
    <row r="11" spans="3:19" ht="15">
      <c r="C11" s="13" t="s">
        <v>203</v>
      </c>
      <c r="D11" s="11" t="s">
        <v>218</v>
      </c>
      <c r="E11" s="11" t="s">
        <v>219</v>
      </c>
      <c r="F11" s="11" t="s">
        <v>41</v>
      </c>
      <c r="G11" s="11" t="s">
        <v>220</v>
      </c>
      <c r="H11" s="11" t="s">
        <v>215</v>
      </c>
      <c r="I11" s="11" t="s">
        <v>206</v>
      </c>
      <c r="J11" s="11" t="s">
        <v>221</v>
      </c>
      <c r="K11" s="11" t="s">
        <v>222</v>
      </c>
      <c r="L11" s="11" t="s">
        <v>224</v>
      </c>
      <c r="M11" s="11" t="s">
        <v>114</v>
      </c>
      <c r="P11" s="13" t="s">
        <v>203</v>
      </c>
      <c r="Q11" s="11" t="s">
        <v>204</v>
      </c>
      <c r="R11" s="11" t="s">
        <v>205</v>
      </c>
      <c r="S11" s="11" t="s">
        <v>212</v>
      </c>
    </row>
    <row r="12" spans="3:19" ht="15">
      <c r="C12" s="1" t="s">
        <v>228</v>
      </c>
      <c r="D12" s="2">
        <v>121</v>
      </c>
      <c r="E12" s="2">
        <v>60</v>
      </c>
      <c r="F12" s="2">
        <v>125</v>
      </c>
      <c r="G12" s="3">
        <f t="shared" ref="G12:G14" si="2">H12-(D12+E12+F12)</f>
        <v>68</v>
      </c>
      <c r="H12" s="2">
        <v>374</v>
      </c>
      <c r="I12" s="4">
        <f>(D12+E12)/H12</f>
        <v>0.48395721925133689</v>
      </c>
      <c r="J12" s="4">
        <f>D12/H12</f>
        <v>0.3235294117647059</v>
      </c>
      <c r="K12" s="4">
        <f>E12/H12</f>
        <v>0.16042780748663102</v>
      </c>
      <c r="L12" s="4">
        <f>G12/H12</f>
        <v>0.18181818181818182</v>
      </c>
      <c r="M12" s="6"/>
      <c r="P12" s="1" t="s">
        <v>228</v>
      </c>
      <c r="Q12" s="2">
        <v>299</v>
      </c>
      <c r="R12" s="2">
        <v>16</v>
      </c>
      <c r="S12" s="4">
        <f>R12/Q12</f>
        <v>5.3511705685618728E-2</v>
      </c>
    </row>
    <row r="13" spans="3:19" ht="15">
      <c r="C13" s="1" t="s">
        <v>213</v>
      </c>
      <c r="D13" s="2">
        <v>38</v>
      </c>
      <c r="E13" s="2">
        <v>3</v>
      </c>
      <c r="F13" s="2">
        <v>82</v>
      </c>
      <c r="G13" s="3">
        <f t="shared" si="2"/>
        <v>48</v>
      </c>
      <c r="H13" s="2">
        <v>171</v>
      </c>
      <c r="I13" s="4">
        <f>(D13+E13)/H13</f>
        <v>0.23976608187134502</v>
      </c>
      <c r="J13" s="4">
        <f>D13/H13</f>
        <v>0.22222222222222221</v>
      </c>
      <c r="K13" s="4">
        <f>E13/H13</f>
        <v>1.7543859649122806E-2</v>
      </c>
      <c r="L13" s="4">
        <f>G13/H13</f>
        <v>0.2807017543859649</v>
      </c>
      <c r="M13" s="5"/>
      <c r="P13" s="1" t="s">
        <v>213</v>
      </c>
      <c r="Q13" s="2">
        <v>70</v>
      </c>
      <c r="R13" s="2">
        <v>5</v>
      </c>
      <c r="S13" s="4">
        <f t="shared" ref="S13:S14" si="3">R13/Q13</f>
        <v>7.1428571428571425E-2</v>
      </c>
    </row>
    <row r="14" spans="3:19" ht="15">
      <c r="C14" s="1" t="s">
        <v>214</v>
      </c>
      <c r="D14" s="2">
        <v>52</v>
      </c>
      <c r="E14" s="2">
        <v>8</v>
      </c>
      <c r="F14" s="2">
        <v>61</v>
      </c>
      <c r="G14" s="3">
        <f t="shared" si="2"/>
        <v>50</v>
      </c>
      <c r="H14" s="2">
        <v>171</v>
      </c>
      <c r="I14" s="4">
        <f>(D14+E14)/H14</f>
        <v>0.35087719298245612</v>
      </c>
      <c r="J14" s="4">
        <f>D14/H14</f>
        <v>0.30409356725146197</v>
      </c>
      <c r="K14" s="4">
        <f>E14/H14</f>
        <v>4.6783625730994149E-2</v>
      </c>
      <c r="L14" s="4">
        <f>G14/H14</f>
        <v>0.29239766081871343</v>
      </c>
      <c r="M14" s="5"/>
      <c r="P14" s="1" t="s">
        <v>214</v>
      </c>
      <c r="Q14" s="2">
        <v>70</v>
      </c>
      <c r="R14" s="2">
        <v>10</v>
      </c>
      <c r="S14" s="4">
        <f t="shared" si="3"/>
        <v>0.14285714285714285</v>
      </c>
    </row>
    <row r="15" spans="3:19" ht="15">
      <c r="C15" s="7" t="s">
        <v>210</v>
      </c>
      <c r="D15" s="8">
        <f t="shared" ref="D15:G15" si="4">SUM(D12:D14)</f>
        <v>211</v>
      </c>
      <c r="E15" s="8">
        <f t="shared" si="4"/>
        <v>71</v>
      </c>
      <c r="F15" s="8">
        <f t="shared" si="4"/>
        <v>268</v>
      </c>
      <c r="G15" s="8">
        <f t="shared" si="4"/>
        <v>166</v>
      </c>
      <c r="H15" s="8">
        <f>SUM(H12:H14)</f>
        <v>716</v>
      </c>
      <c r="I15" s="9">
        <f>(D15+E15)/H15</f>
        <v>0.39385474860335196</v>
      </c>
      <c r="J15" s="9">
        <f>D15/H15</f>
        <v>0.29469273743016761</v>
      </c>
      <c r="K15" s="9">
        <f>E15/H15</f>
        <v>9.9162011173184364E-2</v>
      </c>
      <c r="L15" s="9">
        <f>G15/H15</f>
        <v>0.23184357541899442</v>
      </c>
      <c r="M15" s="10"/>
      <c r="P15" s="7" t="s">
        <v>210</v>
      </c>
      <c r="Q15" s="8">
        <f>SUM(Q12:Q14)</f>
        <v>439</v>
      </c>
      <c r="R15" s="8">
        <f>SUM(R12:R14)</f>
        <v>31</v>
      </c>
      <c r="S15" s="9">
        <f>R15/Q15</f>
        <v>7.0615034168564919E-2</v>
      </c>
    </row>
    <row r="16" spans="3:19" ht="15">
      <c r="P16" s="26" t="s">
        <v>245</v>
      </c>
    </row>
    <row r="17" customFormat="1" ht="15"/>
    <row r="19" customFormat="1" ht="15"/>
    <row r="20" customFormat="1" ht="15"/>
    <row r="21" customFormat="1" ht="15"/>
    <row r="22" customFormat="1" ht="15"/>
    <row r="23" customFormat="1" ht="15"/>
    <row r="24" customFormat="1" ht="15"/>
  </sheetData>
  <mergeCells count="5">
    <mergeCell ref="C4:M4"/>
    <mergeCell ref="C10:M10"/>
    <mergeCell ref="P4:S4"/>
    <mergeCell ref="P10:S10"/>
    <mergeCell ref="M6:M8"/>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CDAB4-24B4-4DE6-919F-E660F2144C9E}">
  <dimension ref="C4:S24"/>
  <sheetViews>
    <sheetView topLeftCell="M1" workbookViewId="0">
      <selection activeCell="R8" sqref="R8"/>
    </sheetView>
  </sheetViews>
  <sheetFormatPr defaultRowHeight="15"/>
  <cols>
    <col min="3" max="3" width="33.28515625" bestFit="1" customWidth="1"/>
    <col min="4" max="4" width="5.28515625" bestFit="1" customWidth="1"/>
    <col min="5" max="5" width="4.5703125" bestFit="1" customWidth="1"/>
    <col min="6" max="6" width="7.7109375" bestFit="1" customWidth="1"/>
    <col min="7" max="7" width="7.7109375" customWidth="1"/>
    <col min="8" max="8" width="18.85546875" bestFit="1" customWidth="1"/>
    <col min="9" max="9" width="13" bestFit="1" customWidth="1"/>
    <col min="10" max="10" width="7.28515625" bestFit="1" customWidth="1"/>
    <col min="11" max="11" width="6.5703125" bestFit="1" customWidth="1"/>
    <col min="12" max="12" width="9.7109375" bestFit="1" customWidth="1"/>
    <col min="13" max="13" width="38.5703125" customWidth="1"/>
    <col min="16" max="16" width="38.42578125" bestFit="1" customWidth="1"/>
    <col min="17" max="17" width="23.5703125" bestFit="1" customWidth="1"/>
    <col min="18" max="18" width="11.5703125" bestFit="1" customWidth="1"/>
    <col min="19" max="19" width="12.7109375" bestFit="1" customWidth="1"/>
  </cols>
  <sheetData>
    <row r="4" spans="3:19" ht="14.45" customHeight="1">
      <c r="C4" s="261" t="s">
        <v>225</v>
      </c>
      <c r="D4" s="262"/>
      <c r="E4" s="262"/>
      <c r="F4" s="262"/>
      <c r="G4" s="262"/>
      <c r="H4" s="262"/>
      <c r="I4" s="262"/>
      <c r="J4" s="262"/>
      <c r="K4" s="262"/>
      <c r="L4" s="262"/>
      <c r="M4" s="267"/>
      <c r="P4" s="261" t="s">
        <v>202</v>
      </c>
      <c r="Q4" s="262"/>
      <c r="R4" s="262"/>
      <c r="S4" s="262"/>
    </row>
    <row r="5" spans="3:19">
      <c r="C5" s="13" t="s">
        <v>203</v>
      </c>
      <c r="D5" s="11" t="s">
        <v>218</v>
      </c>
      <c r="E5" s="11" t="s">
        <v>219</v>
      </c>
      <c r="F5" s="11" t="s">
        <v>41</v>
      </c>
      <c r="G5" s="11" t="s">
        <v>220</v>
      </c>
      <c r="H5" s="11" t="s">
        <v>215</v>
      </c>
      <c r="I5" s="11" t="s">
        <v>206</v>
      </c>
      <c r="J5" s="11" t="s">
        <v>221</v>
      </c>
      <c r="K5" s="11" t="s">
        <v>222</v>
      </c>
      <c r="L5" s="11" t="s">
        <v>224</v>
      </c>
      <c r="M5" s="11" t="s">
        <v>114</v>
      </c>
      <c r="P5" s="13" t="s">
        <v>203</v>
      </c>
      <c r="Q5" s="11" t="s">
        <v>204</v>
      </c>
      <c r="R5" s="11" t="s">
        <v>205</v>
      </c>
      <c r="S5" s="11" t="s">
        <v>206</v>
      </c>
    </row>
    <row r="6" spans="3:19">
      <c r="C6" s="1" t="s">
        <v>207</v>
      </c>
      <c r="D6" s="2">
        <v>82</v>
      </c>
      <c r="E6" s="2">
        <v>43</v>
      </c>
      <c r="F6" s="2">
        <v>17</v>
      </c>
      <c r="G6" s="3">
        <f>H6-(D6+E6+F6)</f>
        <v>56</v>
      </c>
      <c r="H6" s="2">
        <v>198</v>
      </c>
      <c r="I6" s="4">
        <f>(D6+E6)/H6</f>
        <v>0.63131313131313127</v>
      </c>
      <c r="J6" s="4">
        <f>D6/H6</f>
        <v>0.41414141414141414</v>
      </c>
      <c r="K6" s="4">
        <f>E6/H6</f>
        <v>0.21717171717171718</v>
      </c>
      <c r="L6" s="4">
        <f>G6/H6</f>
        <v>0.28282828282828282</v>
      </c>
      <c r="M6" s="269" t="s">
        <v>491</v>
      </c>
      <c r="P6" s="1" t="s">
        <v>207</v>
      </c>
      <c r="Q6" s="2">
        <v>150</v>
      </c>
      <c r="R6" s="2">
        <v>42</v>
      </c>
      <c r="S6" s="4">
        <f>R6/Q6</f>
        <v>0.28000000000000003</v>
      </c>
    </row>
    <row r="7" spans="3:19">
      <c r="C7" s="1" t="s">
        <v>208</v>
      </c>
      <c r="D7" s="2">
        <v>228</v>
      </c>
      <c r="E7" s="2">
        <v>94</v>
      </c>
      <c r="F7" s="2">
        <v>69</v>
      </c>
      <c r="G7" s="3">
        <f t="shared" ref="G7:G8" si="0">H7-(D7+E7+F7)</f>
        <v>101</v>
      </c>
      <c r="H7" s="2">
        <v>492</v>
      </c>
      <c r="I7" s="4">
        <f>(D7+E7)/H7</f>
        <v>0.65447154471544711</v>
      </c>
      <c r="J7" s="4">
        <f>D7/H7</f>
        <v>0.46341463414634149</v>
      </c>
      <c r="K7" s="4">
        <f>E7/H7</f>
        <v>0.1910569105691057</v>
      </c>
      <c r="L7" s="4">
        <f>G7/H7</f>
        <v>0.20528455284552846</v>
      </c>
      <c r="M7" s="270"/>
      <c r="P7" s="1" t="s">
        <v>208</v>
      </c>
      <c r="Q7" s="2">
        <v>188</v>
      </c>
      <c r="R7" s="2">
        <v>75</v>
      </c>
      <c r="S7" s="4">
        <f t="shared" ref="S7:S8" si="1">R7/Q7</f>
        <v>0.39893617021276595</v>
      </c>
    </row>
    <row r="8" spans="3:19">
      <c r="C8" s="1" t="s">
        <v>209</v>
      </c>
      <c r="D8" s="2">
        <v>234</v>
      </c>
      <c r="E8" s="2">
        <v>100</v>
      </c>
      <c r="F8" s="2">
        <v>41</v>
      </c>
      <c r="G8" s="3">
        <f t="shared" si="0"/>
        <v>117</v>
      </c>
      <c r="H8" s="2">
        <v>492</v>
      </c>
      <c r="I8" s="4">
        <f>(D8+E8)/H8</f>
        <v>0.67886178861788615</v>
      </c>
      <c r="J8" s="4">
        <f>D8/H8</f>
        <v>0.47560975609756095</v>
      </c>
      <c r="K8" s="4">
        <f>E8/H8</f>
        <v>0.2032520325203252</v>
      </c>
      <c r="L8" s="4">
        <f>G8/H8</f>
        <v>0.23780487804878048</v>
      </c>
      <c r="M8" s="271"/>
      <c r="P8" s="1" t="s">
        <v>209</v>
      </c>
      <c r="Q8" s="2">
        <v>188</v>
      </c>
      <c r="R8" s="2">
        <v>72</v>
      </c>
      <c r="S8" s="4">
        <f t="shared" si="1"/>
        <v>0.38297872340425532</v>
      </c>
    </row>
    <row r="9" spans="3:19">
      <c r="C9" s="7" t="s">
        <v>210</v>
      </c>
      <c r="D9" s="8">
        <f>SUM(D6:D8)</f>
        <v>544</v>
      </c>
      <c r="E9" s="8">
        <f>SUM(E6:E8)</f>
        <v>237</v>
      </c>
      <c r="F9" s="8">
        <f>SUM(F6:F8)</f>
        <v>127</v>
      </c>
      <c r="G9" s="8">
        <f>SUM(G6:G8)</f>
        <v>274</v>
      </c>
      <c r="H9" s="8">
        <f>SUM(H6:H8)</f>
        <v>1182</v>
      </c>
      <c r="I9" s="9">
        <f>(D9+E9)/H9</f>
        <v>0.66074450084602365</v>
      </c>
      <c r="J9" s="9">
        <f>D9/H9</f>
        <v>0.46023688663282569</v>
      </c>
      <c r="K9" s="9">
        <f>E9/H9</f>
        <v>0.20050761421319796</v>
      </c>
      <c r="L9" s="9">
        <f>G9/H9</f>
        <v>0.23181049069373943</v>
      </c>
      <c r="M9" s="10"/>
      <c r="P9" s="7" t="s">
        <v>210</v>
      </c>
      <c r="Q9" s="8">
        <f>SUM(Q6:Q8)</f>
        <v>526</v>
      </c>
      <c r="R9" s="8">
        <f>SUM(R6:R8)</f>
        <v>189</v>
      </c>
      <c r="S9" s="9">
        <f>R9/Q9</f>
        <v>0.35931558935361219</v>
      </c>
    </row>
    <row r="10" spans="3:19">
      <c r="C10" s="268" t="s">
        <v>227</v>
      </c>
      <c r="D10" s="268"/>
      <c r="E10" s="268"/>
      <c r="F10" s="268"/>
      <c r="G10" s="268"/>
      <c r="H10" s="268"/>
      <c r="I10" s="268"/>
      <c r="J10" s="268"/>
      <c r="K10" s="268"/>
      <c r="L10" s="268"/>
      <c r="M10" s="268"/>
      <c r="P10" s="261" t="s">
        <v>211</v>
      </c>
      <c r="Q10" s="262"/>
      <c r="R10" s="262"/>
      <c r="S10" s="262"/>
    </row>
    <row r="11" spans="3:19">
      <c r="C11" s="13" t="s">
        <v>203</v>
      </c>
      <c r="D11" s="11" t="s">
        <v>218</v>
      </c>
      <c r="E11" s="11" t="s">
        <v>219</v>
      </c>
      <c r="F11" s="11" t="s">
        <v>41</v>
      </c>
      <c r="G11" s="11" t="s">
        <v>220</v>
      </c>
      <c r="H11" s="11" t="s">
        <v>215</v>
      </c>
      <c r="I11" s="11" t="s">
        <v>206</v>
      </c>
      <c r="J11" s="11" t="s">
        <v>221</v>
      </c>
      <c r="K11" s="11" t="s">
        <v>222</v>
      </c>
      <c r="L11" s="11" t="s">
        <v>224</v>
      </c>
      <c r="M11" s="11" t="s">
        <v>114</v>
      </c>
      <c r="P11" s="13" t="s">
        <v>203</v>
      </c>
      <c r="Q11" s="11" t="s">
        <v>204</v>
      </c>
      <c r="R11" s="11" t="s">
        <v>205</v>
      </c>
      <c r="S11" s="11" t="s">
        <v>212</v>
      </c>
    </row>
    <row r="12" spans="3:19">
      <c r="C12" s="1" t="s">
        <v>228</v>
      </c>
      <c r="D12" s="2">
        <v>121</v>
      </c>
      <c r="E12" s="2">
        <v>60</v>
      </c>
      <c r="F12" s="2">
        <v>125</v>
      </c>
      <c r="G12" s="3">
        <f t="shared" ref="G12:G14" si="2">H12-(D12+E12+F12)</f>
        <v>68</v>
      </c>
      <c r="H12" s="2">
        <v>374</v>
      </c>
      <c r="I12" s="4">
        <f>(D12+E12)/H12</f>
        <v>0.48395721925133689</v>
      </c>
      <c r="J12" s="4">
        <f>D12/H12</f>
        <v>0.3235294117647059</v>
      </c>
      <c r="K12" s="4">
        <f>E12/H12</f>
        <v>0.16042780748663102</v>
      </c>
      <c r="L12" s="4">
        <f>G12/H12</f>
        <v>0.18181818181818182</v>
      </c>
      <c r="M12" s="6"/>
      <c r="P12" s="1" t="s">
        <v>228</v>
      </c>
      <c r="Q12" s="2">
        <v>299</v>
      </c>
      <c r="R12" s="2">
        <v>44</v>
      </c>
      <c r="S12" s="4">
        <f>R12/Q12</f>
        <v>0.14715719063545152</v>
      </c>
    </row>
    <row r="13" spans="3:19">
      <c r="C13" s="1" t="s">
        <v>213</v>
      </c>
      <c r="D13" s="2">
        <v>38</v>
      </c>
      <c r="E13" s="2">
        <v>3</v>
      </c>
      <c r="F13" s="2">
        <v>82</v>
      </c>
      <c r="G13" s="3">
        <f t="shared" si="2"/>
        <v>48</v>
      </c>
      <c r="H13" s="2">
        <v>171</v>
      </c>
      <c r="I13" s="4">
        <f>(D13+E13)/H13</f>
        <v>0.23976608187134502</v>
      </c>
      <c r="J13" s="4">
        <f>D13/H13</f>
        <v>0.22222222222222221</v>
      </c>
      <c r="K13" s="4">
        <f>E13/H13</f>
        <v>1.7543859649122806E-2</v>
      </c>
      <c r="L13" s="4">
        <f>G13/H13</f>
        <v>0.2807017543859649</v>
      </c>
      <c r="M13" s="5"/>
      <c r="P13" s="1" t="s">
        <v>213</v>
      </c>
      <c r="Q13" s="2">
        <v>70</v>
      </c>
      <c r="R13" s="2">
        <v>5</v>
      </c>
      <c r="S13" s="4">
        <f t="shared" ref="S13:S14" si="3">R13/Q13</f>
        <v>7.1428571428571425E-2</v>
      </c>
    </row>
    <row r="14" spans="3:19">
      <c r="C14" s="1" t="s">
        <v>214</v>
      </c>
      <c r="D14" s="2">
        <v>52</v>
      </c>
      <c r="E14" s="2">
        <v>8</v>
      </c>
      <c r="F14" s="2">
        <v>61</v>
      </c>
      <c r="G14" s="3">
        <f t="shared" si="2"/>
        <v>50</v>
      </c>
      <c r="H14" s="2">
        <v>171</v>
      </c>
      <c r="I14" s="4">
        <f>(D14+E14)/H14</f>
        <v>0.35087719298245612</v>
      </c>
      <c r="J14" s="4">
        <f>D14/H14</f>
        <v>0.30409356725146197</v>
      </c>
      <c r="K14" s="4">
        <f>E14/H14</f>
        <v>4.6783625730994149E-2</v>
      </c>
      <c r="L14" s="4">
        <f>G14/H14</f>
        <v>0.29239766081871343</v>
      </c>
      <c r="M14" s="5"/>
      <c r="P14" s="1" t="s">
        <v>214</v>
      </c>
      <c r="Q14" s="2">
        <v>70</v>
      </c>
      <c r="R14" s="2">
        <v>10</v>
      </c>
      <c r="S14" s="4">
        <f t="shared" si="3"/>
        <v>0.14285714285714285</v>
      </c>
    </row>
    <row r="15" spans="3:19">
      <c r="C15" s="7" t="s">
        <v>210</v>
      </c>
      <c r="D15" s="8">
        <f t="shared" ref="D15:G15" si="4">SUM(D12:D14)</f>
        <v>211</v>
      </c>
      <c r="E15" s="8">
        <f t="shared" si="4"/>
        <v>71</v>
      </c>
      <c r="F15" s="8">
        <f t="shared" si="4"/>
        <v>268</v>
      </c>
      <c r="G15" s="8">
        <f t="shared" si="4"/>
        <v>166</v>
      </c>
      <c r="H15" s="8">
        <f>SUM(H12:H14)</f>
        <v>716</v>
      </c>
      <c r="I15" s="9">
        <f>(D15+E15)/H15</f>
        <v>0.39385474860335196</v>
      </c>
      <c r="J15" s="9">
        <f>D15/H15</f>
        <v>0.29469273743016761</v>
      </c>
      <c r="K15" s="9">
        <f>E15/H15</f>
        <v>9.9162011173184364E-2</v>
      </c>
      <c r="L15" s="9">
        <f>G15/H15</f>
        <v>0.23184357541899442</v>
      </c>
      <c r="M15" s="10"/>
      <c r="P15" s="7" t="s">
        <v>210</v>
      </c>
      <c r="Q15" s="8">
        <f>SUM(Q12:Q14)</f>
        <v>439</v>
      </c>
      <c r="R15" s="8">
        <f>SUM(R12:R14)</f>
        <v>59</v>
      </c>
      <c r="S15" s="9">
        <f>R15/Q15</f>
        <v>0.13439635535307518</v>
      </c>
    </row>
    <row r="16" spans="3:19">
      <c r="P16" s="26" t="s">
        <v>245</v>
      </c>
    </row>
    <row r="17" customFormat="1"/>
    <row r="19" customFormat="1"/>
    <row r="20" customFormat="1"/>
    <row r="21" customFormat="1"/>
    <row r="22" customFormat="1"/>
    <row r="23" customFormat="1"/>
    <row r="24" customFormat="1"/>
  </sheetData>
  <mergeCells count="5">
    <mergeCell ref="C4:M4"/>
    <mergeCell ref="P4:S4"/>
    <mergeCell ref="M6:M8"/>
    <mergeCell ref="C10:M10"/>
    <mergeCell ref="P10:S10"/>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A60D0-6E00-440C-A930-E57B460C3AE1}">
  <dimension ref="A1:C35"/>
  <sheetViews>
    <sheetView topLeftCell="A13" workbookViewId="0">
      <selection activeCell="B28" sqref="B28"/>
    </sheetView>
  </sheetViews>
  <sheetFormatPr defaultRowHeight="15"/>
  <cols>
    <col min="1" max="1" width="15.140625" style="68" customWidth="1"/>
    <col min="2" max="2" width="89.5703125" style="97" customWidth="1"/>
    <col min="3" max="3" width="18.42578125" style="68" customWidth="1"/>
  </cols>
  <sheetData>
    <row r="1" spans="1:3">
      <c r="A1" s="88" t="s">
        <v>492</v>
      </c>
      <c r="B1" s="92" t="s">
        <v>493</v>
      </c>
      <c r="C1" s="86" t="s">
        <v>494</v>
      </c>
    </row>
    <row r="2" spans="1:3">
      <c r="A2" s="86"/>
      <c r="B2" s="93" t="s">
        <v>495</v>
      </c>
      <c r="C2" s="86"/>
    </row>
    <row r="3" spans="1:3">
      <c r="A3" s="90">
        <v>63947</v>
      </c>
      <c r="B3" s="94" t="s">
        <v>496</v>
      </c>
      <c r="C3" s="98" t="s">
        <v>497</v>
      </c>
    </row>
    <row r="4" spans="1:3">
      <c r="A4" s="90">
        <v>63948</v>
      </c>
      <c r="B4" s="94" t="s">
        <v>498</v>
      </c>
      <c r="C4" s="98" t="s">
        <v>499</v>
      </c>
    </row>
    <row r="5" spans="1:3" ht="30">
      <c r="A5" s="90">
        <v>63954</v>
      </c>
      <c r="B5" s="94" t="s">
        <v>500</v>
      </c>
      <c r="C5" s="98" t="s">
        <v>501</v>
      </c>
    </row>
    <row r="6" spans="1:3" ht="30">
      <c r="A6" s="90">
        <v>63955</v>
      </c>
      <c r="B6" s="94" t="s">
        <v>502</v>
      </c>
      <c r="C6" s="98" t="s">
        <v>503</v>
      </c>
    </row>
    <row r="7" spans="1:3" ht="30">
      <c r="A7" s="90">
        <v>63956</v>
      </c>
      <c r="B7" s="94" t="s">
        <v>504</v>
      </c>
      <c r="C7" s="98" t="s">
        <v>505</v>
      </c>
    </row>
    <row r="8" spans="1:3" ht="30">
      <c r="A8" s="90">
        <v>63957</v>
      </c>
      <c r="B8" s="94" t="s">
        <v>506</v>
      </c>
      <c r="C8" s="98" t="s">
        <v>507</v>
      </c>
    </row>
    <row r="10" spans="1:3">
      <c r="A10" s="88" t="s">
        <v>492</v>
      </c>
      <c r="B10" s="93" t="s">
        <v>78</v>
      </c>
      <c r="C10" s="86"/>
    </row>
    <row r="11" spans="1:3" ht="30">
      <c r="A11" s="95">
        <v>63223</v>
      </c>
      <c r="B11" s="95" t="s">
        <v>508</v>
      </c>
      <c r="C11" s="98" t="s">
        <v>509</v>
      </c>
    </row>
    <row r="12" spans="1:3" ht="30">
      <c r="A12" s="95">
        <v>63224</v>
      </c>
      <c r="B12" s="95" t="s">
        <v>510</v>
      </c>
      <c r="C12" s="105" t="s">
        <v>511</v>
      </c>
    </row>
    <row r="13" spans="1:3" ht="30">
      <c r="A13" s="95">
        <v>63225</v>
      </c>
      <c r="B13" s="95" t="s">
        <v>512</v>
      </c>
      <c r="C13" s="105" t="s">
        <v>513</v>
      </c>
    </row>
    <row r="14" spans="1:3" ht="30">
      <c r="A14" s="95">
        <v>63229</v>
      </c>
      <c r="B14" s="95" t="s">
        <v>514</v>
      </c>
      <c r="C14" s="105" t="s">
        <v>515</v>
      </c>
    </row>
    <row r="15" spans="1:3" ht="30">
      <c r="A15" s="95">
        <v>63230</v>
      </c>
      <c r="B15" s="95" t="s">
        <v>516</v>
      </c>
      <c r="C15" s="105" t="s">
        <v>517</v>
      </c>
    </row>
    <row r="16" spans="1:3" ht="30">
      <c r="A16" s="104">
        <v>63075</v>
      </c>
      <c r="B16" s="104" t="s">
        <v>518</v>
      </c>
      <c r="C16" s="105" t="s">
        <v>519</v>
      </c>
    </row>
    <row r="17" spans="1:3" ht="30">
      <c r="A17" s="104">
        <v>63078</v>
      </c>
      <c r="B17" s="104" t="s">
        <v>520</v>
      </c>
      <c r="C17" s="106" t="s">
        <v>521</v>
      </c>
    </row>
    <row r="18" spans="1:3">
      <c r="A18" s="104">
        <v>63189</v>
      </c>
      <c r="B18" s="104" t="s">
        <v>522</v>
      </c>
      <c r="C18" s="106" t="s">
        <v>523</v>
      </c>
    </row>
    <row r="19" spans="1:3" ht="30">
      <c r="A19" s="104">
        <v>63194</v>
      </c>
      <c r="B19" s="104" t="s">
        <v>524</v>
      </c>
      <c r="C19" s="106" t="s">
        <v>525</v>
      </c>
    </row>
    <row r="20" spans="1:3">
      <c r="A20" s="95">
        <v>63466</v>
      </c>
      <c r="B20" s="95" t="s">
        <v>526</v>
      </c>
      <c r="C20" s="106" t="s">
        <v>527</v>
      </c>
    </row>
    <row r="21" spans="1:3" ht="30">
      <c r="A21" s="95">
        <v>63467</v>
      </c>
      <c r="B21" s="95" t="s">
        <v>528</v>
      </c>
      <c r="C21" s="106" t="s">
        <v>529</v>
      </c>
    </row>
    <row r="22" spans="1:3" ht="30">
      <c r="A22" s="95">
        <v>63470</v>
      </c>
      <c r="B22" s="95" t="s">
        <v>530</v>
      </c>
      <c r="C22" s="106" t="s">
        <v>531</v>
      </c>
    </row>
    <row r="23" spans="1:3">
      <c r="A23" s="95">
        <v>63471</v>
      </c>
      <c r="B23" s="95" t="s">
        <v>532</v>
      </c>
      <c r="C23" s="106" t="s">
        <v>533</v>
      </c>
    </row>
    <row r="24" spans="1:3">
      <c r="A24" s="95">
        <v>63472</v>
      </c>
      <c r="B24" s="95" t="s">
        <v>534</v>
      </c>
      <c r="C24" s="106" t="s">
        <v>535</v>
      </c>
    </row>
    <row r="25" spans="1:3">
      <c r="A25" s="104"/>
      <c r="B25" s="95"/>
      <c r="C25" s="103"/>
    </row>
    <row r="26" spans="1:3">
      <c r="A26" s="88" t="s">
        <v>492</v>
      </c>
      <c r="B26" s="96" t="s">
        <v>536</v>
      </c>
      <c r="C26" s="87"/>
    </row>
    <row r="27" spans="1:3" ht="18.75" customHeight="1">
      <c r="A27" s="91">
        <v>63316</v>
      </c>
      <c r="B27" s="89" t="s">
        <v>537</v>
      </c>
      <c r="C27" s="98" t="s">
        <v>538</v>
      </c>
    </row>
    <row r="28" spans="1:3">
      <c r="A28" s="91">
        <v>63317</v>
      </c>
      <c r="B28" s="89" t="s">
        <v>539</v>
      </c>
      <c r="C28" s="98" t="s">
        <v>540</v>
      </c>
    </row>
    <row r="29" spans="1:3" ht="16.5" customHeight="1">
      <c r="A29" s="91">
        <v>63318</v>
      </c>
      <c r="B29" s="89" t="s">
        <v>541</v>
      </c>
      <c r="C29" s="98" t="s">
        <v>542</v>
      </c>
    </row>
    <row r="30" spans="1:3" ht="27">
      <c r="A30" s="91">
        <v>63321</v>
      </c>
      <c r="B30" s="89" t="s">
        <v>543</v>
      </c>
      <c r="C30" s="98" t="s">
        <v>544</v>
      </c>
    </row>
    <row r="31" spans="1:3" ht="27">
      <c r="A31" s="91">
        <v>63322</v>
      </c>
      <c r="B31" s="89" t="s">
        <v>545</v>
      </c>
      <c r="C31" s="98" t="s">
        <v>519</v>
      </c>
    </row>
    <row r="32" spans="1:3" ht="27">
      <c r="A32" s="91">
        <v>63323</v>
      </c>
      <c r="B32" s="89" t="s">
        <v>546</v>
      </c>
      <c r="C32" s="98" t="s">
        <v>547</v>
      </c>
    </row>
    <row r="33" spans="1:3" ht="18" customHeight="1">
      <c r="A33" s="91">
        <v>63324</v>
      </c>
      <c r="B33" s="89" t="s">
        <v>548</v>
      </c>
      <c r="C33" s="98" t="s">
        <v>549</v>
      </c>
    </row>
    <row r="34" spans="1:3" ht="27">
      <c r="A34" s="91">
        <v>63325</v>
      </c>
      <c r="B34" s="89" t="s">
        <v>550</v>
      </c>
      <c r="C34" s="98" t="s">
        <v>521</v>
      </c>
    </row>
    <row r="35" spans="1:3" ht="15" customHeight="1">
      <c r="A35" s="91">
        <v>63326</v>
      </c>
      <c r="B35" s="89" t="s">
        <v>551</v>
      </c>
      <c r="C35" s="98" t="s">
        <v>552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M25"/>
  <sheetViews>
    <sheetView showGridLines="0" workbookViewId="0">
      <selection activeCell="C14" sqref="C14"/>
    </sheetView>
  </sheetViews>
  <sheetFormatPr defaultRowHeight="14.45"/>
  <cols>
    <col min="3" max="3" width="33.28515625" bestFit="1" customWidth="1"/>
    <col min="4" max="4" width="5.28515625" bestFit="1" customWidth="1"/>
    <col min="5" max="5" width="4.5703125" bestFit="1" customWidth="1"/>
    <col min="6" max="6" width="7.7109375" bestFit="1" customWidth="1"/>
    <col min="7" max="7" width="8.42578125" bestFit="1" customWidth="1"/>
    <col min="8" max="8" width="18.85546875" bestFit="1" customWidth="1"/>
    <col min="9" max="9" width="13" bestFit="1" customWidth="1"/>
    <col min="10" max="10" width="7.28515625" bestFit="1" customWidth="1"/>
    <col min="11" max="11" width="6.5703125" bestFit="1" customWidth="1"/>
    <col min="12" max="12" width="9.7109375" bestFit="1" customWidth="1"/>
    <col min="13" max="13" width="38.5703125" customWidth="1"/>
  </cols>
  <sheetData>
    <row r="4" spans="3:13" ht="14.45" customHeight="1">
      <c r="C4" s="261" t="s">
        <v>553</v>
      </c>
      <c r="D4" s="262"/>
      <c r="E4" s="262"/>
      <c r="F4" s="262"/>
      <c r="G4" s="262"/>
      <c r="H4" s="262"/>
      <c r="I4" s="262"/>
      <c r="J4" s="262"/>
      <c r="K4" s="262"/>
      <c r="L4" s="262"/>
      <c r="M4" s="267"/>
    </row>
    <row r="5" spans="3:13" ht="15">
      <c r="C5" s="13" t="s">
        <v>203</v>
      </c>
      <c r="D5" s="11" t="s">
        <v>218</v>
      </c>
      <c r="E5" s="11" t="s">
        <v>219</v>
      </c>
      <c r="F5" s="11" t="s">
        <v>220</v>
      </c>
      <c r="G5" s="11" t="s">
        <v>41</v>
      </c>
      <c r="H5" s="11" t="s">
        <v>215</v>
      </c>
      <c r="I5" s="11" t="s">
        <v>206</v>
      </c>
      <c r="J5" s="11" t="s">
        <v>221</v>
      </c>
      <c r="K5" s="11" t="s">
        <v>222</v>
      </c>
      <c r="L5" s="11" t="s">
        <v>224</v>
      </c>
      <c r="M5" s="11" t="s">
        <v>114</v>
      </c>
    </row>
    <row r="6" spans="3:13" ht="15">
      <c r="C6" s="1" t="s">
        <v>554</v>
      </c>
      <c r="D6" s="2">
        <v>7</v>
      </c>
      <c r="E6" s="2">
        <v>19</v>
      </c>
      <c r="F6" s="3">
        <v>0</v>
      </c>
      <c r="G6" s="2">
        <v>0</v>
      </c>
      <c r="H6" s="2">
        <f t="shared" ref="H6:H13" si="0">SUM(D6:G6)</f>
        <v>26</v>
      </c>
      <c r="I6" s="4">
        <f t="shared" ref="I6:I13" si="1">(D6+E6)/H6</f>
        <v>1</v>
      </c>
      <c r="J6" s="4">
        <f t="shared" ref="J6:J14" si="2">D6/H6</f>
        <v>0.26923076923076922</v>
      </c>
      <c r="K6" s="4">
        <f t="shared" ref="K6:K14" si="3">E6/H6</f>
        <v>0.73076923076923073</v>
      </c>
      <c r="L6" s="4">
        <f t="shared" ref="L6:L14" si="4">F6/H6</f>
        <v>0</v>
      </c>
      <c r="M6" s="5"/>
    </row>
    <row r="7" spans="3:13" ht="15">
      <c r="C7" s="1" t="s">
        <v>555</v>
      </c>
      <c r="D7" s="2">
        <v>0</v>
      </c>
      <c r="E7" s="2">
        <v>3</v>
      </c>
      <c r="F7" s="3">
        <v>0</v>
      </c>
      <c r="G7" s="2">
        <v>0</v>
      </c>
      <c r="H7" s="2">
        <f t="shared" si="0"/>
        <v>3</v>
      </c>
      <c r="I7" s="4">
        <f t="shared" ref="I7" si="5">(D7+E7)/H7</f>
        <v>1</v>
      </c>
      <c r="J7" s="4">
        <f t="shared" ref="J7" si="6">D7/H7</f>
        <v>0</v>
      </c>
      <c r="K7" s="4">
        <f t="shared" ref="K7" si="7">E7/H7</f>
        <v>1</v>
      </c>
      <c r="L7" s="4">
        <f t="shared" ref="L7" si="8">F7/H7</f>
        <v>0</v>
      </c>
      <c r="M7" s="5"/>
    </row>
    <row r="8" spans="3:13" ht="15">
      <c r="C8" s="1" t="s">
        <v>556</v>
      </c>
      <c r="D8" s="2">
        <v>0</v>
      </c>
      <c r="E8" s="2">
        <v>3</v>
      </c>
      <c r="F8" s="3">
        <v>0</v>
      </c>
      <c r="G8" s="2">
        <v>0</v>
      </c>
      <c r="H8" s="2">
        <f t="shared" si="0"/>
        <v>3</v>
      </c>
      <c r="I8" s="4">
        <f t="shared" si="1"/>
        <v>1</v>
      </c>
      <c r="J8" s="4">
        <f t="shared" si="2"/>
        <v>0</v>
      </c>
      <c r="K8" s="4">
        <f t="shared" si="3"/>
        <v>1</v>
      </c>
      <c r="L8" s="4">
        <f t="shared" si="4"/>
        <v>0</v>
      </c>
      <c r="M8" s="5"/>
    </row>
    <row r="9" spans="3:13" ht="15">
      <c r="C9" s="1" t="s">
        <v>557</v>
      </c>
      <c r="D9" s="2">
        <v>0</v>
      </c>
      <c r="E9" s="2">
        <v>3</v>
      </c>
      <c r="F9" s="3">
        <v>0</v>
      </c>
      <c r="G9" s="2">
        <v>0</v>
      </c>
      <c r="H9" s="2">
        <f t="shared" si="0"/>
        <v>3</v>
      </c>
      <c r="I9" s="4">
        <f t="shared" si="1"/>
        <v>1</v>
      </c>
      <c r="J9" s="4">
        <f t="shared" si="2"/>
        <v>0</v>
      </c>
      <c r="K9" s="4">
        <f t="shared" si="3"/>
        <v>1</v>
      </c>
      <c r="L9" s="4">
        <f t="shared" si="4"/>
        <v>0</v>
      </c>
      <c r="M9" s="5"/>
    </row>
    <row r="10" spans="3:13" ht="15">
      <c r="C10" s="1" t="s">
        <v>558</v>
      </c>
      <c r="D10" s="2">
        <v>1</v>
      </c>
      <c r="E10" s="2">
        <v>2</v>
      </c>
      <c r="F10" s="3">
        <v>0</v>
      </c>
      <c r="G10" s="2">
        <v>0</v>
      </c>
      <c r="H10" s="2">
        <f t="shared" si="0"/>
        <v>3</v>
      </c>
      <c r="I10" s="4">
        <f t="shared" si="1"/>
        <v>1</v>
      </c>
      <c r="J10" s="4">
        <f t="shared" si="2"/>
        <v>0.33333333333333331</v>
      </c>
      <c r="K10" s="4">
        <f t="shared" si="3"/>
        <v>0.66666666666666663</v>
      </c>
      <c r="L10" s="4">
        <f t="shared" si="4"/>
        <v>0</v>
      </c>
      <c r="M10" s="5"/>
    </row>
    <row r="11" spans="3:13" ht="15">
      <c r="C11" s="1" t="s">
        <v>559</v>
      </c>
      <c r="D11" s="2">
        <v>1</v>
      </c>
      <c r="E11" s="2">
        <v>2</v>
      </c>
      <c r="F11" s="3">
        <v>0</v>
      </c>
      <c r="G11" s="2">
        <v>0</v>
      </c>
      <c r="H11" s="2">
        <f>SUM(D11:G11)</f>
        <v>3</v>
      </c>
      <c r="I11" s="4">
        <f t="shared" si="1"/>
        <v>1</v>
      </c>
      <c r="J11" s="4">
        <f t="shared" si="2"/>
        <v>0.33333333333333331</v>
      </c>
      <c r="K11" s="4">
        <f t="shared" si="3"/>
        <v>0.66666666666666663</v>
      </c>
      <c r="L11" s="4">
        <f t="shared" si="4"/>
        <v>0</v>
      </c>
      <c r="M11" s="5"/>
    </row>
    <row r="12" spans="3:13" ht="26.1">
      <c r="C12" s="1" t="s">
        <v>560</v>
      </c>
      <c r="D12" s="2">
        <v>14</v>
      </c>
      <c r="E12" s="2">
        <v>12</v>
      </c>
      <c r="F12" s="2">
        <v>0</v>
      </c>
      <c r="G12" s="2">
        <v>2</v>
      </c>
      <c r="H12" s="2">
        <f t="shared" si="0"/>
        <v>28</v>
      </c>
      <c r="I12" s="4">
        <f t="shared" si="1"/>
        <v>0.9285714285714286</v>
      </c>
      <c r="J12" s="4">
        <f t="shared" si="2"/>
        <v>0.5</v>
      </c>
      <c r="K12" s="4">
        <f t="shared" si="3"/>
        <v>0.42857142857142855</v>
      </c>
      <c r="L12" s="4">
        <f>F12/H12</f>
        <v>0</v>
      </c>
      <c r="M12" s="6" t="s">
        <v>561</v>
      </c>
    </row>
    <row r="13" spans="3:13">
      <c r="C13" s="1" t="s">
        <v>562</v>
      </c>
      <c r="D13" s="2">
        <v>16</v>
      </c>
      <c r="E13" s="2">
        <v>13</v>
      </c>
      <c r="F13" s="3">
        <v>0</v>
      </c>
      <c r="G13" s="2">
        <v>0</v>
      </c>
      <c r="H13" s="2">
        <f t="shared" si="0"/>
        <v>29</v>
      </c>
      <c r="I13" s="4">
        <f t="shared" si="1"/>
        <v>1</v>
      </c>
      <c r="J13" s="4">
        <f t="shared" si="2"/>
        <v>0.55172413793103448</v>
      </c>
      <c r="K13" s="4">
        <f t="shared" si="3"/>
        <v>0.44827586206896552</v>
      </c>
      <c r="L13" s="4">
        <f t="shared" si="4"/>
        <v>0</v>
      </c>
      <c r="M13" s="5"/>
    </row>
    <row r="14" spans="3:13">
      <c r="C14" s="7" t="s">
        <v>210</v>
      </c>
      <c r="D14" s="8">
        <f>SUM(D6:D13)</f>
        <v>39</v>
      </c>
      <c r="E14" s="8">
        <f>SUM(E6:E13)</f>
        <v>57</v>
      </c>
      <c r="F14" s="8">
        <f t="shared" ref="F14" si="9">SUM(F6:F13)</f>
        <v>0</v>
      </c>
      <c r="G14" s="8">
        <f>SUM(G6:G13)</f>
        <v>2</v>
      </c>
      <c r="H14" s="8">
        <f>SUM(H6:H13)</f>
        <v>98</v>
      </c>
      <c r="I14" s="9">
        <f>(D14+E14)/H14</f>
        <v>0.97959183673469385</v>
      </c>
      <c r="J14" s="9">
        <f t="shared" si="2"/>
        <v>0.39795918367346939</v>
      </c>
      <c r="K14" s="9">
        <f t="shared" si="3"/>
        <v>0.58163265306122447</v>
      </c>
      <c r="L14" s="9">
        <f t="shared" si="4"/>
        <v>0</v>
      </c>
      <c r="M14" s="10"/>
    </row>
    <row r="15" spans="3:13">
      <c r="C15" s="268" t="s">
        <v>563</v>
      </c>
      <c r="D15" s="268"/>
      <c r="E15" s="268"/>
      <c r="F15" s="268"/>
      <c r="G15" s="268"/>
      <c r="H15" s="268"/>
      <c r="I15" s="268"/>
      <c r="J15" s="268"/>
      <c r="K15" s="268"/>
      <c r="L15" s="268"/>
      <c r="M15" s="268"/>
    </row>
    <row r="16" spans="3:13">
      <c r="C16" s="13" t="s">
        <v>203</v>
      </c>
      <c r="D16" s="11" t="s">
        <v>218</v>
      </c>
      <c r="E16" s="11" t="s">
        <v>219</v>
      </c>
      <c r="F16" s="11" t="s">
        <v>220</v>
      </c>
      <c r="G16" s="11" t="s">
        <v>41</v>
      </c>
      <c r="H16" s="11" t="s">
        <v>215</v>
      </c>
      <c r="I16" s="11" t="s">
        <v>206</v>
      </c>
      <c r="J16" s="11" t="s">
        <v>221</v>
      </c>
      <c r="K16" s="11" t="s">
        <v>222</v>
      </c>
      <c r="L16" s="11" t="s">
        <v>224</v>
      </c>
      <c r="M16" s="11" t="s">
        <v>114</v>
      </c>
    </row>
    <row r="17" spans="3:13" ht="26.1">
      <c r="C17" s="1" t="s">
        <v>564</v>
      </c>
      <c r="D17" s="2">
        <v>11</v>
      </c>
      <c r="E17" s="2">
        <v>15</v>
      </c>
      <c r="F17" s="2">
        <v>0</v>
      </c>
      <c r="G17" s="2">
        <v>2</v>
      </c>
      <c r="H17" s="2">
        <f>SUM(D17:G17)</f>
        <v>28</v>
      </c>
      <c r="I17" s="4">
        <f>(D17+E17)/H17</f>
        <v>0.9285714285714286</v>
      </c>
      <c r="J17" s="4">
        <f>D17/H17</f>
        <v>0.39285714285714285</v>
      </c>
      <c r="K17" s="4">
        <f>E17/H17</f>
        <v>0.5357142857142857</v>
      </c>
      <c r="L17" s="4">
        <f>F17/H17</f>
        <v>0</v>
      </c>
      <c r="M17" s="6" t="s">
        <v>561</v>
      </c>
    </row>
    <row r="18" spans="3:13">
      <c r="C18" s="1" t="s">
        <v>565</v>
      </c>
      <c r="D18" s="2">
        <v>14</v>
      </c>
      <c r="E18" s="2">
        <v>15</v>
      </c>
      <c r="F18" s="2">
        <v>0</v>
      </c>
      <c r="G18" s="2">
        <v>0</v>
      </c>
      <c r="H18" s="2">
        <f>SUM(D18:G18)</f>
        <v>29</v>
      </c>
      <c r="I18" s="4">
        <f>(D18+E18)/H18</f>
        <v>1</v>
      </c>
      <c r="J18" s="4">
        <f>D18/H18</f>
        <v>0.48275862068965519</v>
      </c>
      <c r="K18" s="4">
        <f>E18/H18</f>
        <v>0.51724137931034486</v>
      </c>
      <c r="L18" s="4">
        <f>F18/H18</f>
        <v>0</v>
      </c>
      <c r="M18" s="5"/>
    </row>
    <row r="19" spans="3:13">
      <c r="C19" s="7" t="s">
        <v>210</v>
      </c>
      <c r="D19" s="8">
        <f>SUM(D17:D18)</f>
        <v>25</v>
      </c>
      <c r="E19" s="8">
        <f t="shared" ref="E19:G19" si="10">SUM(E17:E18)</f>
        <v>30</v>
      </c>
      <c r="F19" s="8">
        <f t="shared" si="10"/>
        <v>0</v>
      </c>
      <c r="G19" s="8">
        <f t="shared" si="10"/>
        <v>2</v>
      </c>
      <c r="H19" s="8">
        <f>SUM(H17:H18)</f>
        <v>57</v>
      </c>
      <c r="I19" s="9">
        <f t="shared" ref="I19" si="11">(D19+E19)/H19</f>
        <v>0.96491228070175439</v>
      </c>
      <c r="J19" s="9">
        <f>D19/H19</f>
        <v>0.43859649122807015</v>
      </c>
      <c r="K19" s="9">
        <f>E19/H19</f>
        <v>0.52631578947368418</v>
      </c>
      <c r="L19" s="9">
        <f>F19/H19</f>
        <v>0</v>
      </c>
      <c r="M19" s="10"/>
    </row>
    <row r="24" spans="3:13">
      <c r="M24" t="s">
        <v>566</v>
      </c>
    </row>
    <row r="25" spans="3:13">
      <c r="M25" t="s">
        <v>567</v>
      </c>
    </row>
  </sheetData>
  <mergeCells count="2">
    <mergeCell ref="C15:M15"/>
    <mergeCell ref="C4:M4"/>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D23D4-0A68-43CA-88AA-C3E97C4C4153}">
  <dimension ref="D3:O6"/>
  <sheetViews>
    <sheetView workbookViewId="0">
      <selection activeCell="O5" sqref="O5"/>
    </sheetView>
  </sheetViews>
  <sheetFormatPr defaultRowHeight="15"/>
  <cols>
    <col min="4" max="4" width="45.7109375" customWidth="1"/>
    <col min="8" max="8" width="8.42578125" bestFit="1" customWidth="1"/>
    <col min="9" max="9" width="18.85546875" bestFit="1" customWidth="1"/>
    <col min="10" max="10" width="13" bestFit="1" customWidth="1"/>
    <col min="11" max="11" width="7.28515625" bestFit="1" customWidth="1"/>
    <col min="14" max="14" width="10.42578125" bestFit="1" customWidth="1"/>
    <col min="15" max="15" width="44.85546875" customWidth="1"/>
  </cols>
  <sheetData>
    <row r="3" spans="4:15" ht="25.5" customHeight="1">
      <c r="D3" s="24" t="s">
        <v>203</v>
      </c>
      <c r="E3" s="24" t="s">
        <v>218</v>
      </c>
      <c r="F3" s="24" t="s">
        <v>219</v>
      </c>
      <c r="G3" s="24" t="s">
        <v>220</v>
      </c>
      <c r="H3" s="24" t="s">
        <v>41</v>
      </c>
      <c r="I3" s="24" t="s">
        <v>215</v>
      </c>
      <c r="J3" s="24" t="s">
        <v>206</v>
      </c>
      <c r="K3" s="24" t="s">
        <v>221</v>
      </c>
      <c r="L3" s="24" t="s">
        <v>222</v>
      </c>
      <c r="M3" s="24" t="s">
        <v>224</v>
      </c>
      <c r="N3" s="24" t="s">
        <v>568</v>
      </c>
      <c r="O3" s="11" t="s">
        <v>114</v>
      </c>
    </row>
    <row r="4" spans="4:15" ht="178.5">
      <c r="D4" s="23" t="s">
        <v>569</v>
      </c>
      <c r="E4" s="22">
        <v>211</v>
      </c>
      <c r="F4" s="22">
        <v>97</v>
      </c>
      <c r="G4" s="22">
        <v>0</v>
      </c>
      <c r="H4" s="22">
        <v>50</v>
      </c>
      <c r="I4" s="22">
        <f>SUM(E4:H4)</f>
        <v>358</v>
      </c>
      <c r="J4" s="21">
        <f t="shared" ref="J4:J5" si="0">(E4+F4)/I4</f>
        <v>0.86033519553072624</v>
      </c>
      <c r="K4" s="21">
        <f t="shared" ref="K4:K6" si="1">E4/I4</f>
        <v>0.58938547486033521</v>
      </c>
      <c r="L4" s="21">
        <f t="shared" ref="L4:L6" si="2">F4/I4</f>
        <v>0.27094972067039108</v>
      </c>
      <c r="M4" s="21">
        <f t="shared" ref="M4:M5" si="3">G4/I4</f>
        <v>0</v>
      </c>
      <c r="N4" s="21">
        <f>H4/I4</f>
        <v>0.13966480446927373</v>
      </c>
      <c r="O4" s="16" t="s">
        <v>570</v>
      </c>
    </row>
    <row r="5" spans="4:15" ht="102">
      <c r="D5" s="23" t="s">
        <v>227</v>
      </c>
      <c r="E5" s="22">
        <v>445</v>
      </c>
      <c r="F5" s="22">
        <v>180</v>
      </c>
      <c r="G5" s="22">
        <v>15</v>
      </c>
      <c r="H5" s="22">
        <v>211</v>
      </c>
      <c r="I5" s="22">
        <f t="shared" ref="I5" si="4">SUM(E5:H5)</f>
        <v>851</v>
      </c>
      <c r="J5" s="21">
        <f t="shared" si="0"/>
        <v>0.73443008225616924</v>
      </c>
      <c r="K5" s="21">
        <f t="shared" si="1"/>
        <v>0.52291421856639253</v>
      </c>
      <c r="L5" s="21">
        <f t="shared" si="2"/>
        <v>0.21151586368977673</v>
      </c>
      <c r="M5" s="21">
        <f t="shared" si="3"/>
        <v>1.7626321974148061E-2</v>
      </c>
      <c r="N5" s="21">
        <f t="shared" ref="N5" si="5">H5/I5</f>
        <v>0.24794359576968272</v>
      </c>
      <c r="O5" s="17" t="s">
        <v>571</v>
      </c>
    </row>
    <row r="6" spans="4:15">
      <c r="D6" s="20" t="s">
        <v>210</v>
      </c>
      <c r="E6" s="19">
        <f>SUM(E4:E5)</f>
        <v>656</v>
      </c>
      <c r="F6" s="19">
        <f>SUM(F4:F5)</f>
        <v>277</v>
      </c>
      <c r="G6" s="19">
        <f>SUM(G4:G5)</f>
        <v>15</v>
      </c>
      <c r="H6" s="19">
        <f>SUM(H4:H5)</f>
        <v>261</v>
      </c>
      <c r="I6" s="19">
        <f>SUM(I4:I5)</f>
        <v>1209</v>
      </c>
      <c r="J6" s="18">
        <f>(E6+F6)/I6</f>
        <v>0.77171215880893296</v>
      </c>
      <c r="K6" s="18">
        <f t="shared" si="1"/>
        <v>0.54259718775847809</v>
      </c>
      <c r="L6" s="18">
        <f t="shared" si="2"/>
        <v>0.22911497105045492</v>
      </c>
      <c r="M6" s="18">
        <f t="shared" ref="M6" si="6">G6/I6</f>
        <v>1.2406947890818859E-2</v>
      </c>
      <c r="N6" s="18">
        <f>H6/I6</f>
        <v>0.21588089330024815</v>
      </c>
      <c r="O6" s="9"/>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AE377-8C2D-4655-842C-69401ED0B7A4}">
  <dimension ref="D3:O7"/>
  <sheetViews>
    <sheetView topLeftCell="C1" workbookViewId="0">
      <selection activeCell="D4" sqref="D4"/>
    </sheetView>
  </sheetViews>
  <sheetFormatPr defaultRowHeight="15"/>
  <cols>
    <col min="4" max="4" width="44.5703125" bestFit="1" customWidth="1"/>
    <col min="8" max="8" width="8.42578125" bestFit="1" customWidth="1"/>
    <col min="9" max="9" width="18.85546875" bestFit="1" customWidth="1"/>
    <col min="10" max="10" width="13" bestFit="1" customWidth="1"/>
    <col min="11" max="11" width="7.28515625" bestFit="1" customWidth="1"/>
    <col min="14" max="14" width="10.42578125" bestFit="1" customWidth="1"/>
    <col min="15" max="15" width="44.85546875" customWidth="1"/>
  </cols>
  <sheetData>
    <row r="3" spans="4:15">
      <c r="D3" s="13" t="s">
        <v>203</v>
      </c>
      <c r="E3" s="11" t="s">
        <v>218</v>
      </c>
      <c r="F3" s="11" t="s">
        <v>219</v>
      </c>
      <c r="G3" s="11" t="s">
        <v>220</v>
      </c>
      <c r="H3" s="11" t="s">
        <v>41</v>
      </c>
      <c r="I3" s="11" t="s">
        <v>215</v>
      </c>
      <c r="J3" s="11" t="s">
        <v>206</v>
      </c>
      <c r="K3" s="11" t="s">
        <v>221</v>
      </c>
      <c r="L3" s="11" t="s">
        <v>222</v>
      </c>
      <c r="M3" s="11" t="s">
        <v>224</v>
      </c>
      <c r="N3" s="11" t="s">
        <v>568</v>
      </c>
      <c r="O3" s="11" t="s">
        <v>114</v>
      </c>
    </row>
    <row r="4" spans="4:15" ht="178.5">
      <c r="D4" s="1" t="s">
        <v>572</v>
      </c>
      <c r="E4" s="14">
        <v>211</v>
      </c>
      <c r="F4" s="14">
        <v>97</v>
      </c>
      <c r="G4" s="14">
        <v>0</v>
      </c>
      <c r="H4" s="14">
        <v>50</v>
      </c>
      <c r="I4" s="14">
        <f>SUM(E4:H4)</f>
        <v>358</v>
      </c>
      <c r="J4" s="15">
        <f t="shared" ref="J4:J6" si="0">(E4+F4)/I4</f>
        <v>0.86033519553072624</v>
      </c>
      <c r="K4" s="15">
        <f t="shared" ref="K4:K7" si="1">E4/I4</f>
        <v>0.58938547486033521</v>
      </c>
      <c r="L4" s="15">
        <f t="shared" ref="L4:L7" si="2">F4/I4</f>
        <v>0.27094972067039108</v>
      </c>
      <c r="M4" s="15">
        <f t="shared" ref="M4:N6" si="3">G4/I4</f>
        <v>0</v>
      </c>
      <c r="N4" s="15">
        <f>H4/I4</f>
        <v>0.13966480446927373</v>
      </c>
      <c r="O4" s="16" t="s">
        <v>570</v>
      </c>
    </row>
    <row r="5" spans="4:15" ht="84.75" customHeight="1">
      <c r="D5" s="1" t="s">
        <v>573</v>
      </c>
      <c r="E5" s="14">
        <v>445</v>
      </c>
      <c r="F5" s="14">
        <v>180</v>
      </c>
      <c r="G5" s="14">
        <v>15</v>
      </c>
      <c r="H5" s="14">
        <v>211</v>
      </c>
      <c r="I5" s="14">
        <f t="shared" ref="I5:I6" si="4">SUM(E5:H5)</f>
        <v>851</v>
      </c>
      <c r="J5" s="15">
        <f t="shared" si="0"/>
        <v>0.73443008225616924</v>
      </c>
      <c r="K5" s="15">
        <f t="shared" si="1"/>
        <v>0.52291421856639253</v>
      </c>
      <c r="L5" s="15">
        <f t="shared" si="2"/>
        <v>0.21151586368977673</v>
      </c>
      <c r="M5" s="15">
        <f t="shared" si="3"/>
        <v>1.7626321974148061E-2</v>
      </c>
      <c r="N5" s="15">
        <f t="shared" ref="N5:N6" si="5">H5/I5</f>
        <v>0.24794359576968272</v>
      </c>
      <c r="O5" s="272" t="s">
        <v>571</v>
      </c>
    </row>
    <row r="6" spans="4:15">
      <c r="D6" s="1" t="s">
        <v>574</v>
      </c>
      <c r="E6" s="14">
        <v>12</v>
      </c>
      <c r="F6" s="14">
        <v>21</v>
      </c>
      <c r="G6" s="14">
        <f>I6-(F6+E6)</f>
        <v>298</v>
      </c>
      <c r="H6" s="14">
        <v>0</v>
      </c>
      <c r="I6" s="14">
        <v>331</v>
      </c>
      <c r="J6" s="15">
        <f t="shared" si="0"/>
        <v>9.9697885196374625E-2</v>
      </c>
      <c r="K6" s="15">
        <f t="shared" si="1"/>
        <v>3.6253776435045321E-2</v>
      </c>
      <c r="L6" s="15">
        <f t="shared" si="2"/>
        <v>6.3444108761329304E-2</v>
      </c>
      <c r="M6" s="15">
        <f>G6/I6</f>
        <v>0.90030211480362543</v>
      </c>
      <c r="N6" s="15">
        <f t="shared" si="5"/>
        <v>0</v>
      </c>
      <c r="O6" s="273"/>
    </row>
    <row r="7" spans="4:15">
      <c r="D7" s="7" t="s">
        <v>210</v>
      </c>
      <c r="E7" s="8">
        <f>SUM(E4:E6)</f>
        <v>668</v>
      </c>
      <c r="F7" s="8">
        <f t="shared" ref="F7:I7" si="6">SUM(F4:F6)</f>
        <v>298</v>
      </c>
      <c r="G7" s="8">
        <f>SUM(G4:G6)</f>
        <v>313</v>
      </c>
      <c r="H7" s="8">
        <f t="shared" si="6"/>
        <v>261</v>
      </c>
      <c r="I7" s="8">
        <f t="shared" si="6"/>
        <v>1540</v>
      </c>
      <c r="J7" s="9">
        <f>(E7+F7)/I7</f>
        <v>0.62727272727272732</v>
      </c>
      <c r="K7" s="9">
        <f t="shared" si="1"/>
        <v>0.43376623376623374</v>
      </c>
      <c r="L7" s="9">
        <f t="shared" si="2"/>
        <v>0.19350649350649352</v>
      </c>
      <c r="M7" s="9">
        <f t="shared" ref="M7:N7" si="7">G7/I7</f>
        <v>0.20324675324675326</v>
      </c>
      <c r="N7" s="9">
        <f>H7/I7</f>
        <v>0.16948051948051948</v>
      </c>
      <c r="O7" s="9"/>
    </row>
  </sheetData>
  <mergeCells count="1">
    <mergeCell ref="O5:O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63608-236F-4BA3-B8C4-9896AC367114}">
  <dimension ref="A1"/>
  <sheetViews>
    <sheetView workbookViewId="0"/>
  </sheetViews>
  <sheetFormatPr defaultRowHeight="1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161B-8BA1-44BA-AA62-1A83ADAC20A0}">
  <dimension ref="C4:M24"/>
  <sheetViews>
    <sheetView showGridLines="0" topLeftCell="A16" workbookViewId="0"/>
  </sheetViews>
  <sheetFormatPr defaultRowHeight="14.45"/>
  <cols>
    <col min="3" max="3" width="33.28515625" bestFit="1" customWidth="1"/>
    <col min="4" max="4" width="5.28515625" bestFit="1" customWidth="1"/>
    <col min="5" max="5" width="4.5703125" bestFit="1" customWidth="1"/>
    <col min="6" max="6" width="7.7109375" bestFit="1" customWidth="1"/>
    <col min="7" max="7" width="8.42578125" bestFit="1" customWidth="1"/>
    <col min="8" max="8" width="18.85546875" bestFit="1" customWidth="1"/>
    <col min="9" max="9" width="13" bestFit="1" customWidth="1"/>
    <col min="10" max="10" width="7.28515625" bestFit="1" customWidth="1"/>
    <col min="11" max="11" width="6.5703125" bestFit="1" customWidth="1"/>
    <col min="12" max="12" width="9.7109375" bestFit="1" customWidth="1"/>
    <col min="13" max="13" width="38.5703125" customWidth="1"/>
  </cols>
  <sheetData>
    <row r="4" spans="3:13">
      <c r="C4" s="268" t="s">
        <v>575</v>
      </c>
      <c r="D4" s="268"/>
      <c r="E4" s="268"/>
      <c r="F4" s="268"/>
      <c r="G4" s="268"/>
      <c r="H4" s="268"/>
      <c r="I4" s="268"/>
      <c r="J4" s="268"/>
      <c r="K4" s="268"/>
      <c r="L4" s="268"/>
      <c r="M4" s="268"/>
    </row>
    <row r="5" spans="3:13">
      <c r="C5" s="13" t="s">
        <v>203</v>
      </c>
      <c r="D5" s="11" t="s">
        <v>218</v>
      </c>
      <c r="E5" s="11" t="s">
        <v>219</v>
      </c>
      <c r="F5" s="11" t="s">
        <v>220</v>
      </c>
      <c r="G5" s="11" t="s">
        <v>41</v>
      </c>
      <c r="H5" s="11" t="s">
        <v>215</v>
      </c>
      <c r="I5" s="11" t="s">
        <v>206</v>
      </c>
      <c r="J5" s="11" t="s">
        <v>221</v>
      </c>
      <c r="K5" s="11" t="s">
        <v>222</v>
      </c>
      <c r="L5" s="11" t="s">
        <v>224</v>
      </c>
      <c r="M5" s="11" t="s">
        <v>114</v>
      </c>
    </row>
    <row r="6" spans="3:13">
      <c r="C6" s="1" t="s">
        <v>576</v>
      </c>
      <c r="D6" s="2">
        <v>4</v>
      </c>
      <c r="E6" s="2">
        <v>14</v>
      </c>
      <c r="F6" s="3">
        <v>6</v>
      </c>
      <c r="G6" s="2">
        <v>0</v>
      </c>
      <c r="H6" s="2">
        <f t="shared" ref="H6:H12" si="0">SUM(D6:G6)</f>
        <v>24</v>
      </c>
      <c r="I6" s="4">
        <f t="shared" ref="I6:I12" si="1">(D6+E6)/H6</f>
        <v>0.75</v>
      </c>
      <c r="J6" s="4">
        <f t="shared" ref="J6:J13" si="2">D6/H6</f>
        <v>0.16666666666666666</v>
      </c>
      <c r="K6" s="4">
        <f t="shared" ref="K6:K13" si="3">E6/H6</f>
        <v>0.58333333333333337</v>
      </c>
      <c r="L6" s="4">
        <f t="shared" ref="L6:L13" si="4">F6/H6</f>
        <v>0.25</v>
      </c>
      <c r="M6" s="5"/>
    </row>
    <row r="7" spans="3:13">
      <c r="C7" s="1" t="s">
        <v>556</v>
      </c>
      <c r="D7" s="2">
        <v>0</v>
      </c>
      <c r="E7" s="2">
        <v>3</v>
      </c>
      <c r="F7" s="3">
        <v>0</v>
      </c>
      <c r="G7" s="2">
        <v>0</v>
      </c>
      <c r="H7" s="2">
        <f t="shared" si="0"/>
        <v>3</v>
      </c>
      <c r="I7" s="4">
        <f t="shared" si="1"/>
        <v>1</v>
      </c>
      <c r="J7" s="4">
        <f t="shared" si="2"/>
        <v>0</v>
      </c>
      <c r="K7" s="4">
        <f t="shared" si="3"/>
        <v>1</v>
      </c>
      <c r="L7" s="4">
        <f t="shared" si="4"/>
        <v>0</v>
      </c>
      <c r="M7" s="5"/>
    </row>
    <row r="8" spans="3:13">
      <c r="C8" s="1" t="s">
        <v>557</v>
      </c>
      <c r="D8" s="2">
        <v>0</v>
      </c>
      <c r="E8" s="2">
        <v>3</v>
      </c>
      <c r="F8" s="3">
        <v>0</v>
      </c>
      <c r="G8" s="2">
        <v>0</v>
      </c>
      <c r="H8" s="2">
        <f t="shared" si="0"/>
        <v>3</v>
      </c>
      <c r="I8" s="4">
        <f t="shared" si="1"/>
        <v>1</v>
      </c>
      <c r="J8" s="4">
        <f t="shared" si="2"/>
        <v>0</v>
      </c>
      <c r="K8" s="4">
        <f t="shared" si="3"/>
        <v>1</v>
      </c>
      <c r="L8" s="4">
        <f t="shared" si="4"/>
        <v>0</v>
      </c>
      <c r="M8" s="5"/>
    </row>
    <row r="9" spans="3:13">
      <c r="C9" s="1" t="s">
        <v>577</v>
      </c>
      <c r="D9" s="2">
        <v>1</v>
      </c>
      <c r="E9" s="2">
        <v>2</v>
      </c>
      <c r="F9" s="3">
        <v>0</v>
      </c>
      <c r="G9" s="2">
        <v>0</v>
      </c>
      <c r="H9" s="2">
        <f t="shared" si="0"/>
        <v>3</v>
      </c>
      <c r="I9" s="4">
        <f t="shared" si="1"/>
        <v>1</v>
      </c>
      <c r="J9" s="4">
        <f t="shared" si="2"/>
        <v>0.33333333333333331</v>
      </c>
      <c r="K9" s="4">
        <f t="shared" si="3"/>
        <v>0.66666666666666663</v>
      </c>
      <c r="L9" s="4">
        <f t="shared" si="4"/>
        <v>0</v>
      </c>
      <c r="M9" s="5"/>
    </row>
    <row r="10" spans="3:13">
      <c r="C10" s="1" t="s">
        <v>578</v>
      </c>
      <c r="D10" s="2">
        <v>1</v>
      </c>
      <c r="E10" s="2">
        <v>2</v>
      </c>
      <c r="F10" s="3">
        <v>0</v>
      </c>
      <c r="G10" s="2">
        <v>0</v>
      </c>
      <c r="H10" s="2">
        <f>SUM(D10:G10)</f>
        <v>3</v>
      </c>
      <c r="I10" s="4">
        <f t="shared" si="1"/>
        <v>1</v>
      </c>
      <c r="J10" s="4">
        <f t="shared" si="2"/>
        <v>0.33333333333333331</v>
      </c>
      <c r="K10" s="4">
        <f t="shared" si="3"/>
        <v>0.66666666666666663</v>
      </c>
      <c r="L10" s="4">
        <f t="shared" si="4"/>
        <v>0</v>
      </c>
      <c r="M10" s="5"/>
    </row>
    <row r="11" spans="3:13" ht="26.1">
      <c r="C11" s="1" t="s">
        <v>579</v>
      </c>
      <c r="D11" s="2">
        <v>14</v>
      </c>
      <c r="E11" s="2">
        <v>12</v>
      </c>
      <c r="F11" s="2">
        <v>0</v>
      </c>
      <c r="G11" s="2">
        <v>2</v>
      </c>
      <c r="H11" s="2">
        <f t="shared" si="0"/>
        <v>28</v>
      </c>
      <c r="I11" s="4">
        <f t="shared" si="1"/>
        <v>0.9285714285714286</v>
      </c>
      <c r="J11" s="4">
        <f t="shared" si="2"/>
        <v>0.5</v>
      </c>
      <c r="K11" s="4">
        <f t="shared" si="3"/>
        <v>0.42857142857142855</v>
      </c>
      <c r="L11" s="4">
        <f t="shared" si="4"/>
        <v>0</v>
      </c>
      <c r="M11" s="6" t="s">
        <v>561</v>
      </c>
    </row>
    <row r="12" spans="3:13">
      <c r="C12" s="1" t="s">
        <v>562</v>
      </c>
      <c r="D12" s="2">
        <v>16</v>
      </c>
      <c r="E12" s="2">
        <v>13</v>
      </c>
      <c r="F12" s="3">
        <v>0</v>
      </c>
      <c r="G12" s="2">
        <v>0</v>
      </c>
      <c r="H12" s="2">
        <f t="shared" si="0"/>
        <v>29</v>
      </c>
      <c r="I12" s="4">
        <f t="shared" si="1"/>
        <v>1</v>
      </c>
      <c r="J12" s="4">
        <f t="shared" si="2"/>
        <v>0.55172413793103448</v>
      </c>
      <c r="K12" s="4">
        <f t="shared" si="3"/>
        <v>0.44827586206896552</v>
      </c>
      <c r="L12" s="4">
        <f t="shared" si="4"/>
        <v>0</v>
      </c>
      <c r="M12" s="5"/>
    </row>
    <row r="13" spans="3:13">
      <c r="C13" s="7" t="s">
        <v>210</v>
      </c>
      <c r="D13" s="8">
        <f>SUM(D6:D12)</f>
        <v>36</v>
      </c>
      <c r="E13" s="8">
        <f>SUM(E6:E12)</f>
        <v>49</v>
      </c>
      <c r="F13" s="8">
        <f t="shared" ref="F13" si="5">SUM(F6:F12)</f>
        <v>6</v>
      </c>
      <c r="G13" s="8">
        <f>SUM(G6:G12)</f>
        <v>2</v>
      </c>
      <c r="H13" s="8">
        <f>SUM(H6:H12)</f>
        <v>93</v>
      </c>
      <c r="I13" s="9">
        <f>(D13+E13)/H13</f>
        <v>0.91397849462365588</v>
      </c>
      <c r="J13" s="9">
        <f t="shared" si="2"/>
        <v>0.38709677419354838</v>
      </c>
      <c r="K13" s="9">
        <f t="shared" si="3"/>
        <v>0.5268817204301075</v>
      </c>
      <c r="L13" s="9">
        <f t="shared" si="4"/>
        <v>6.4516129032258063E-2</v>
      </c>
      <c r="M13" s="10"/>
    </row>
    <row r="14" spans="3:13">
      <c r="C14" s="268" t="s">
        <v>563</v>
      </c>
      <c r="D14" s="268"/>
      <c r="E14" s="268"/>
      <c r="F14" s="268"/>
      <c r="G14" s="268"/>
      <c r="H14" s="268"/>
      <c r="I14" s="268"/>
      <c r="J14" s="268"/>
      <c r="K14" s="268"/>
      <c r="L14" s="268"/>
      <c r="M14" s="268"/>
    </row>
    <row r="15" spans="3:13">
      <c r="C15" s="13" t="s">
        <v>203</v>
      </c>
      <c r="D15" s="11" t="s">
        <v>218</v>
      </c>
      <c r="E15" s="11" t="s">
        <v>219</v>
      </c>
      <c r="F15" s="11" t="s">
        <v>220</v>
      </c>
      <c r="G15" s="11" t="s">
        <v>41</v>
      </c>
      <c r="H15" s="11" t="s">
        <v>215</v>
      </c>
      <c r="I15" s="11" t="s">
        <v>206</v>
      </c>
      <c r="J15" s="11" t="s">
        <v>221</v>
      </c>
      <c r="K15" s="11" t="s">
        <v>222</v>
      </c>
      <c r="L15" s="11" t="s">
        <v>224</v>
      </c>
      <c r="M15" s="11" t="s">
        <v>114</v>
      </c>
    </row>
    <row r="16" spans="3:13" ht="26.1">
      <c r="C16" s="1" t="s">
        <v>564</v>
      </c>
      <c r="D16" s="2">
        <v>11</v>
      </c>
      <c r="E16" s="2">
        <v>15</v>
      </c>
      <c r="F16" s="2">
        <v>0</v>
      </c>
      <c r="G16" s="2">
        <v>2</v>
      </c>
      <c r="H16" s="2">
        <f>SUM(D16:G16)</f>
        <v>28</v>
      </c>
      <c r="I16" s="4">
        <f>(D16+E16)/H16</f>
        <v>0.9285714285714286</v>
      </c>
      <c r="J16" s="4">
        <f>D16/H16</f>
        <v>0.39285714285714285</v>
      </c>
      <c r="K16" s="4">
        <f>E16/H16</f>
        <v>0.5357142857142857</v>
      </c>
      <c r="L16" s="4">
        <f>F16/H16</f>
        <v>0</v>
      </c>
      <c r="M16" s="6" t="s">
        <v>561</v>
      </c>
    </row>
    <row r="17" spans="3:13">
      <c r="C17" s="1" t="s">
        <v>565</v>
      </c>
      <c r="D17" s="2">
        <v>14</v>
      </c>
      <c r="E17" s="2">
        <v>15</v>
      </c>
      <c r="F17" s="2">
        <v>0</v>
      </c>
      <c r="G17" s="2">
        <v>0</v>
      </c>
      <c r="H17" s="2">
        <f>SUM(D17:G17)</f>
        <v>29</v>
      </c>
      <c r="I17" s="4">
        <f>(D17+E17)/H17</f>
        <v>1</v>
      </c>
      <c r="J17" s="4">
        <f>D17/H17</f>
        <v>0.48275862068965519</v>
      </c>
      <c r="K17" s="4">
        <f>E17/H17</f>
        <v>0.51724137931034486</v>
      </c>
      <c r="L17" s="4">
        <f>F17/H17</f>
        <v>0</v>
      </c>
      <c r="M17" s="5"/>
    </row>
    <row r="18" spans="3:13">
      <c r="C18" s="7" t="s">
        <v>210</v>
      </c>
      <c r="D18" s="8">
        <f>SUM(D16:D17)</f>
        <v>25</v>
      </c>
      <c r="E18" s="8">
        <f t="shared" ref="E18:G18" si="6">SUM(E16:E17)</f>
        <v>30</v>
      </c>
      <c r="F18" s="8">
        <f t="shared" si="6"/>
        <v>0</v>
      </c>
      <c r="G18" s="8">
        <f t="shared" si="6"/>
        <v>2</v>
      </c>
      <c r="H18" s="8">
        <f>SUM(H16:H17)</f>
        <v>57</v>
      </c>
      <c r="I18" s="9">
        <f t="shared" ref="I18" si="7">(D18+E18)/H18</f>
        <v>0.96491228070175439</v>
      </c>
      <c r="J18" s="9">
        <f>D18/H18</f>
        <v>0.43859649122807015</v>
      </c>
      <c r="K18" s="9">
        <f>E18/H18</f>
        <v>0.52631578947368418</v>
      </c>
      <c r="L18" s="9">
        <f>F18/H18</f>
        <v>0</v>
      </c>
      <c r="M18" s="10"/>
    </row>
    <row r="23" spans="3:13">
      <c r="M23" t="s">
        <v>566</v>
      </c>
    </row>
    <row r="24" spans="3:13">
      <c r="M24" t="s">
        <v>567</v>
      </c>
    </row>
  </sheetData>
  <mergeCells count="2">
    <mergeCell ref="C4:M4"/>
    <mergeCell ref="C14:M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2FBC-98BF-4CB8-B9DD-ADC7243B1C37}">
  <dimension ref="A1:C38"/>
  <sheetViews>
    <sheetView workbookViewId="0">
      <selection activeCell="A36" sqref="A36:C38"/>
    </sheetView>
  </sheetViews>
  <sheetFormatPr defaultRowHeight="15"/>
  <cols>
    <col min="1" max="1" width="14" customWidth="1"/>
    <col min="2" max="2" width="40" customWidth="1"/>
    <col min="3" max="3" width="41" customWidth="1"/>
  </cols>
  <sheetData>
    <row r="1" spans="1:3">
      <c r="A1" s="83" t="s">
        <v>112</v>
      </c>
      <c r="B1" s="83" t="s">
        <v>113</v>
      </c>
      <c r="C1" s="83" t="s">
        <v>114</v>
      </c>
    </row>
    <row r="2" spans="1:3">
      <c r="A2" s="49">
        <v>71026</v>
      </c>
      <c r="B2" s="227">
        <v>72145</v>
      </c>
      <c r="C2" s="25" t="s">
        <v>115</v>
      </c>
    </row>
    <row r="3" spans="1:3">
      <c r="A3" s="25">
        <v>59098</v>
      </c>
      <c r="B3" s="25" t="s">
        <v>116</v>
      </c>
      <c r="C3" s="25" t="s">
        <v>117</v>
      </c>
    </row>
    <row r="4" spans="1:3">
      <c r="A4" s="25"/>
      <c r="B4" s="25"/>
      <c r="C4" s="25"/>
    </row>
    <row r="5" spans="1:3">
      <c r="A5" s="49">
        <v>71028</v>
      </c>
      <c r="B5" s="227">
        <v>72151</v>
      </c>
      <c r="C5" s="25" t="s">
        <v>115</v>
      </c>
    </row>
    <row r="6" spans="1:3">
      <c r="A6" s="25">
        <v>59263</v>
      </c>
      <c r="B6" s="25">
        <v>63801</v>
      </c>
      <c r="C6" s="25" t="s">
        <v>118</v>
      </c>
    </row>
    <row r="7" spans="1:3">
      <c r="A7" s="25">
        <v>59263</v>
      </c>
      <c r="B7" s="25" t="s">
        <v>119</v>
      </c>
      <c r="C7" s="25" t="s">
        <v>120</v>
      </c>
    </row>
    <row r="8" spans="1:3">
      <c r="A8" s="25">
        <v>59386</v>
      </c>
      <c r="B8" s="25" t="s">
        <v>121</v>
      </c>
      <c r="C8" s="25" t="s">
        <v>120</v>
      </c>
    </row>
    <row r="9" spans="1:3">
      <c r="A9" s="25"/>
      <c r="B9" s="25"/>
      <c r="C9" s="25"/>
    </row>
    <row r="10" spans="1:3">
      <c r="A10" s="49">
        <v>68632</v>
      </c>
      <c r="B10" s="228" t="s">
        <v>122</v>
      </c>
      <c r="C10" s="25" t="s">
        <v>123</v>
      </c>
    </row>
    <row r="11" spans="1:3">
      <c r="A11" s="49">
        <v>71022</v>
      </c>
      <c r="B11" s="227">
        <v>72131</v>
      </c>
      <c r="C11" s="25" t="s">
        <v>115</v>
      </c>
    </row>
    <row r="12" spans="1:3">
      <c r="A12" s="49">
        <v>59605</v>
      </c>
      <c r="B12" s="227">
        <v>63915</v>
      </c>
      <c r="C12" s="25" t="s">
        <v>124</v>
      </c>
    </row>
    <row r="13" spans="1:3">
      <c r="A13" s="49">
        <v>59605</v>
      </c>
      <c r="B13" s="227" t="s">
        <v>125</v>
      </c>
      <c r="C13" s="25" t="s">
        <v>126</v>
      </c>
    </row>
    <row r="14" spans="1:3">
      <c r="A14" s="49">
        <v>71031</v>
      </c>
      <c r="B14" s="227">
        <v>72156</v>
      </c>
      <c r="C14" s="25" t="s">
        <v>115</v>
      </c>
    </row>
    <row r="15" spans="1:3">
      <c r="A15" s="49">
        <v>71033</v>
      </c>
      <c r="B15" s="227">
        <v>72162</v>
      </c>
      <c r="C15" s="25" t="s">
        <v>115</v>
      </c>
    </row>
    <row r="16" spans="1:3">
      <c r="A16" s="49">
        <v>68635</v>
      </c>
      <c r="B16" s="227" t="s">
        <v>127</v>
      </c>
      <c r="C16" s="25" t="s">
        <v>128</v>
      </c>
    </row>
    <row r="17" spans="1:3">
      <c r="A17" s="25">
        <v>71025</v>
      </c>
      <c r="B17" s="25">
        <v>72138</v>
      </c>
      <c r="C17" s="25" t="s">
        <v>115</v>
      </c>
    </row>
    <row r="18" spans="1:3" ht="33">
      <c r="A18" s="49">
        <v>58891</v>
      </c>
      <c r="B18" s="228" t="s">
        <v>129</v>
      </c>
      <c r="C18" s="229" t="s">
        <v>130</v>
      </c>
    </row>
    <row r="19" spans="1:3">
      <c r="A19" s="25"/>
      <c r="B19" s="25"/>
      <c r="C19" s="25"/>
    </row>
    <row r="20" spans="1:3" ht="16.5">
      <c r="A20" s="229">
        <v>59029</v>
      </c>
      <c r="B20" s="230" t="s">
        <v>131</v>
      </c>
      <c r="C20" s="229" t="s">
        <v>132</v>
      </c>
    </row>
    <row r="21" spans="1:3" ht="16.5">
      <c r="A21" s="229">
        <v>59356</v>
      </c>
      <c r="B21" s="229">
        <v>63842</v>
      </c>
      <c r="C21" s="229" t="s">
        <v>133</v>
      </c>
    </row>
    <row r="22" spans="1:3">
      <c r="A22" s="25">
        <v>71025</v>
      </c>
      <c r="B22" s="25">
        <v>72140</v>
      </c>
      <c r="C22" s="25" t="s">
        <v>133</v>
      </c>
    </row>
    <row r="23" spans="1:3">
      <c r="A23" s="25"/>
      <c r="B23" s="25"/>
      <c r="C23" s="25"/>
    </row>
    <row r="24" spans="1:3">
      <c r="A24" s="25">
        <v>58960</v>
      </c>
      <c r="B24" s="25" t="s">
        <v>134</v>
      </c>
      <c r="C24" s="25" t="s">
        <v>133</v>
      </c>
    </row>
    <row r="25" spans="1:3">
      <c r="A25" s="25">
        <v>58960</v>
      </c>
      <c r="B25" s="25">
        <v>63172</v>
      </c>
      <c r="C25" s="25" t="s">
        <v>135</v>
      </c>
    </row>
    <row r="26" spans="1:3">
      <c r="A26" s="25">
        <v>59200</v>
      </c>
      <c r="B26" s="25">
        <v>63754</v>
      </c>
      <c r="C26" s="25" t="s">
        <v>133</v>
      </c>
    </row>
    <row r="27" spans="1:3">
      <c r="A27" s="25">
        <v>59326</v>
      </c>
      <c r="B27" s="25">
        <v>63833</v>
      </c>
      <c r="C27" s="25" t="s">
        <v>136</v>
      </c>
    </row>
    <row r="28" spans="1:3">
      <c r="A28" s="25">
        <v>71027</v>
      </c>
      <c r="B28" s="25">
        <v>72145</v>
      </c>
      <c r="C28" s="25" t="s">
        <v>115</v>
      </c>
    </row>
    <row r="29" spans="1:3">
      <c r="A29" s="25">
        <v>71029</v>
      </c>
      <c r="B29" s="25">
        <v>72149</v>
      </c>
      <c r="C29" s="25" t="s">
        <v>133</v>
      </c>
    </row>
    <row r="30" spans="1:3">
      <c r="A30" s="25">
        <v>71029</v>
      </c>
      <c r="B30" s="25">
        <v>72151</v>
      </c>
      <c r="C30" s="25" t="s">
        <v>115</v>
      </c>
    </row>
    <row r="31" spans="1:3" ht="33">
      <c r="A31" s="229">
        <v>68634</v>
      </c>
      <c r="B31" s="231" t="s">
        <v>137</v>
      </c>
      <c r="C31" s="229" t="s">
        <v>138</v>
      </c>
    </row>
    <row r="32" spans="1:3">
      <c r="A32" s="49">
        <v>59575</v>
      </c>
      <c r="B32" s="25">
        <v>63914</v>
      </c>
      <c r="C32" s="25" t="s">
        <v>139</v>
      </c>
    </row>
    <row r="33" spans="1:3" ht="16.5">
      <c r="A33" s="25">
        <v>71024</v>
      </c>
      <c r="B33" s="25">
        <v>72140</v>
      </c>
      <c r="C33" s="229" t="s">
        <v>140</v>
      </c>
    </row>
    <row r="34" spans="1:3" ht="16.5">
      <c r="A34" s="25">
        <v>73308</v>
      </c>
      <c r="B34" s="25" t="s">
        <v>141</v>
      </c>
      <c r="C34" s="229" t="s">
        <v>142</v>
      </c>
    </row>
    <row r="35" spans="1:3" ht="16.5">
      <c r="A35" s="44">
        <v>73306</v>
      </c>
      <c r="B35" s="232" t="s">
        <v>143</v>
      </c>
      <c r="C35" s="233" t="s">
        <v>142</v>
      </c>
    </row>
    <row r="36" spans="1:3" ht="30">
      <c r="A36" s="25">
        <v>68633</v>
      </c>
      <c r="B36" s="25" t="s">
        <v>144</v>
      </c>
      <c r="C36" s="49" t="s">
        <v>138</v>
      </c>
    </row>
    <row r="37" spans="1:3">
      <c r="A37" s="25">
        <v>73305</v>
      </c>
      <c r="B37" s="25">
        <v>73628</v>
      </c>
      <c r="C37" s="25" t="s">
        <v>145</v>
      </c>
    </row>
    <row r="38" spans="1:3">
      <c r="A38" s="25">
        <v>71023</v>
      </c>
      <c r="B38" s="25" t="s">
        <v>146</v>
      </c>
      <c r="C38" s="25" t="s">
        <v>133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C101F-2F91-411A-81D6-F1A41B097DA9}">
  <dimension ref="C4:AC72"/>
  <sheetViews>
    <sheetView showGridLines="0" workbookViewId="0">
      <selection activeCell="M6" sqref="M6"/>
    </sheetView>
  </sheetViews>
  <sheetFormatPr defaultRowHeight="14.45"/>
  <cols>
    <col min="3" max="3" width="33.28515625" bestFit="1" customWidth="1"/>
    <col min="4" max="4" width="18.85546875" bestFit="1" customWidth="1"/>
    <col min="5" max="5" width="5.28515625" bestFit="1" customWidth="1"/>
    <col min="6" max="6" width="4.5703125" bestFit="1" customWidth="1"/>
    <col min="7" max="7" width="7.7109375" bestFit="1" customWidth="1"/>
    <col min="8" max="8" width="7.7109375" customWidth="1"/>
    <col min="9" max="9" width="13" bestFit="1" customWidth="1"/>
    <col min="10" max="10" width="7.28515625" bestFit="1" customWidth="1"/>
    <col min="11" max="11" width="6.5703125" bestFit="1" customWidth="1"/>
    <col min="12" max="12" width="9.7109375" bestFit="1" customWidth="1"/>
    <col min="13" max="13" width="38.5703125" customWidth="1"/>
    <col min="16" max="16" width="38.42578125" bestFit="1" customWidth="1"/>
    <col min="17" max="17" width="23.5703125" bestFit="1" customWidth="1"/>
    <col min="18" max="18" width="11.5703125" bestFit="1" customWidth="1"/>
    <col min="19" max="19" width="12.7109375" bestFit="1" customWidth="1"/>
    <col min="21" max="21" width="24.28515625" bestFit="1" customWidth="1"/>
    <col min="22" max="22" width="13.5703125" style="12" bestFit="1" customWidth="1"/>
    <col min="26" max="26" width="24.28515625" bestFit="1" customWidth="1"/>
    <col min="28" max="28" width="3.140625" bestFit="1" customWidth="1"/>
    <col min="29" max="29" width="35.28515625" bestFit="1" customWidth="1"/>
  </cols>
  <sheetData>
    <row r="4" spans="3:19" ht="14.45" customHeight="1">
      <c r="C4" s="261" t="s">
        <v>484</v>
      </c>
      <c r="D4" s="262"/>
      <c r="E4" s="262"/>
      <c r="F4" s="262"/>
      <c r="G4" s="262"/>
      <c r="H4" s="262"/>
      <c r="I4" s="262"/>
      <c r="J4" s="262"/>
      <c r="K4" s="262"/>
      <c r="L4" s="262"/>
      <c r="M4" s="267"/>
      <c r="P4" s="261" t="s">
        <v>202</v>
      </c>
      <c r="Q4" s="262"/>
      <c r="R4" s="262"/>
      <c r="S4" s="262"/>
    </row>
    <row r="5" spans="3:19" ht="15">
      <c r="C5" s="13" t="s">
        <v>203</v>
      </c>
      <c r="D5" s="11" t="s">
        <v>215</v>
      </c>
      <c r="E5" s="11" t="s">
        <v>218</v>
      </c>
      <c r="F5" s="11" t="s">
        <v>219</v>
      </c>
      <c r="G5" s="11" t="s">
        <v>41</v>
      </c>
      <c r="H5" s="11" t="s">
        <v>220</v>
      </c>
      <c r="I5" s="11" t="s">
        <v>206</v>
      </c>
      <c r="J5" s="11" t="s">
        <v>221</v>
      </c>
      <c r="K5" s="11" t="s">
        <v>222</v>
      </c>
      <c r="L5" s="11" t="s">
        <v>224</v>
      </c>
      <c r="M5" s="31" t="s">
        <v>114</v>
      </c>
      <c r="P5" s="13" t="s">
        <v>203</v>
      </c>
      <c r="Q5" s="11" t="s">
        <v>204</v>
      </c>
      <c r="R5" s="11" t="s">
        <v>205</v>
      </c>
      <c r="S5" s="11" t="s">
        <v>206</v>
      </c>
    </row>
    <row r="6" spans="3:19" ht="38.25">
      <c r="C6" s="1" t="s">
        <v>207</v>
      </c>
      <c r="D6" s="2">
        <v>198</v>
      </c>
      <c r="E6" s="2">
        <v>1</v>
      </c>
      <c r="F6" s="2">
        <v>1</v>
      </c>
      <c r="G6" s="2">
        <v>15</v>
      </c>
      <c r="H6" s="2">
        <f>D6-(E6+F6+G6)</f>
        <v>181</v>
      </c>
      <c r="I6" s="4">
        <f>(E6+F6)/D6</f>
        <v>1.0101010101010102E-2</v>
      </c>
      <c r="J6" s="4">
        <f>E6/D6</f>
        <v>5.0505050505050509E-3</v>
      </c>
      <c r="K6" s="4">
        <f>F6/D6</f>
        <v>5.0505050505050509E-3</v>
      </c>
      <c r="L6" s="32">
        <f>H6/D6</f>
        <v>0.91414141414141414</v>
      </c>
      <c r="M6" s="16" t="s">
        <v>485</v>
      </c>
      <c r="P6" s="1" t="s">
        <v>207</v>
      </c>
      <c r="Q6" s="2">
        <v>150</v>
      </c>
      <c r="R6" s="2">
        <v>8</v>
      </c>
      <c r="S6" s="4">
        <f>R6/Q6</f>
        <v>5.3333333333333337E-2</v>
      </c>
    </row>
    <row r="7" spans="3:19" ht="15">
      <c r="C7" s="1" t="s">
        <v>208</v>
      </c>
      <c r="D7" s="2">
        <v>472</v>
      </c>
      <c r="E7" s="2">
        <v>33</v>
      </c>
      <c r="F7" s="2">
        <v>7</v>
      </c>
      <c r="G7" s="2">
        <v>69</v>
      </c>
      <c r="H7" s="3">
        <f>D7-(E7+F7+G7)</f>
        <v>363</v>
      </c>
      <c r="I7" s="4">
        <f>(E7+F7)/D7</f>
        <v>8.4745762711864403E-2</v>
      </c>
      <c r="J7" s="4">
        <f>E7/D7</f>
        <v>6.991525423728813E-2</v>
      </c>
      <c r="K7" s="4">
        <f>F7/D7</f>
        <v>1.4830508474576272E-2</v>
      </c>
      <c r="L7" s="32">
        <f>H7/D7</f>
        <v>0.76906779661016944</v>
      </c>
      <c r="M7" s="16" t="s">
        <v>486</v>
      </c>
      <c r="P7" s="1" t="s">
        <v>208</v>
      </c>
      <c r="Q7" s="2">
        <v>188</v>
      </c>
      <c r="R7" s="2">
        <v>38</v>
      </c>
      <c r="S7" s="4">
        <f t="shared" ref="S7:S8" si="0">R7/Q7</f>
        <v>0.20212765957446807</v>
      </c>
    </row>
    <row r="8" spans="3:19" ht="15">
      <c r="C8" s="1" t="s">
        <v>209</v>
      </c>
      <c r="D8" s="2">
        <v>476</v>
      </c>
      <c r="E8" s="2">
        <v>201</v>
      </c>
      <c r="F8" s="2">
        <v>34</v>
      </c>
      <c r="G8" s="2">
        <v>43</v>
      </c>
      <c r="H8" s="3">
        <f>D8-(E8+F8+G8)</f>
        <v>198</v>
      </c>
      <c r="I8" s="4">
        <f>(E8+F8)/D8</f>
        <v>0.49369747899159666</v>
      </c>
      <c r="J8" s="4">
        <f>E8/D8</f>
        <v>0.42226890756302521</v>
      </c>
      <c r="K8" s="4">
        <f>F8/D8</f>
        <v>7.1428571428571425E-2</v>
      </c>
      <c r="L8" s="32">
        <f>H8/D8</f>
        <v>0.41596638655462187</v>
      </c>
      <c r="M8" s="16" t="s">
        <v>487</v>
      </c>
      <c r="P8" s="1" t="s">
        <v>209</v>
      </c>
      <c r="Q8" s="2">
        <v>188</v>
      </c>
      <c r="R8" s="2">
        <v>10</v>
      </c>
      <c r="S8" s="4">
        <f t="shared" si="0"/>
        <v>5.3191489361702128E-2</v>
      </c>
    </row>
    <row r="9" spans="3:19" ht="15">
      <c r="C9" s="7" t="s">
        <v>210</v>
      </c>
      <c r="D9" s="8">
        <f>SUM(D6:D8)</f>
        <v>1146</v>
      </c>
      <c r="E9" s="8">
        <f>SUM(E6:E8)</f>
        <v>235</v>
      </c>
      <c r="F9" s="8">
        <f>SUM(F6:F8)</f>
        <v>42</v>
      </c>
      <c r="G9" s="8">
        <f>SUM(G6:G8)</f>
        <v>127</v>
      </c>
      <c r="H9" s="8">
        <f>SUM(H6:H8)</f>
        <v>742</v>
      </c>
      <c r="I9" s="9">
        <f>(E9+F9)/D9</f>
        <v>0.24171029668411867</v>
      </c>
      <c r="J9" s="9">
        <f>E9/D9</f>
        <v>0.20506108202443282</v>
      </c>
      <c r="K9" s="9">
        <f>F9/D9</f>
        <v>3.6649214659685861E-2</v>
      </c>
      <c r="L9" s="9">
        <f>H9/D9</f>
        <v>0.64746945898778363</v>
      </c>
      <c r="M9" s="33"/>
      <c r="P9" s="7" t="s">
        <v>210</v>
      </c>
      <c r="Q9" s="8">
        <f>SUM(Q6:Q8)</f>
        <v>526</v>
      </c>
      <c r="R9" s="8">
        <f>SUM(R6:R8)</f>
        <v>56</v>
      </c>
      <c r="S9" s="9">
        <f>R9/Q9</f>
        <v>0.10646387832699619</v>
      </c>
    </row>
    <row r="10" spans="3:19" ht="15">
      <c r="C10" s="268" t="s">
        <v>227</v>
      </c>
      <c r="D10" s="268"/>
      <c r="E10" s="268"/>
      <c r="F10" s="268"/>
      <c r="G10" s="268"/>
      <c r="H10" s="268"/>
      <c r="I10" s="268"/>
      <c r="J10" s="268"/>
      <c r="K10" s="268"/>
      <c r="L10" s="268"/>
      <c r="M10" s="268"/>
      <c r="P10" s="261" t="s">
        <v>211</v>
      </c>
      <c r="Q10" s="262"/>
      <c r="R10" s="262"/>
      <c r="S10" s="262"/>
    </row>
    <row r="11" spans="3:19" ht="15">
      <c r="C11" s="13" t="s">
        <v>203</v>
      </c>
      <c r="D11" s="11" t="s">
        <v>215</v>
      </c>
      <c r="E11" s="11" t="s">
        <v>218</v>
      </c>
      <c r="F11" s="11" t="s">
        <v>219</v>
      </c>
      <c r="G11" s="11" t="s">
        <v>41</v>
      </c>
      <c r="H11" s="11" t="s">
        <v>220</v>
      </c>
      <c r="I11" s="11" t="s">
        <v>206</v>
      </c>
      <c r="J11" s="11" t="s">
        <v>221</v>
      </c>
      <c r="K11" s="11" t="s">
        <v>222</v>
      </c>
      <c r="L11" s="11" t="s">
        <v>224</v>
      </c>
      <c r="M11" s="11" t="s">
        <v>114</v>
      </c>
      <c r="P11" s="13" t="s">
        <v>203</v>
      </c>
      <c r="Q11" s="11" t="s">
        <v>204</v>
      </c>
      <c r="R11" s="11" t="s">
        <v>205</v>
      </c>
      <c r="S11" s="11" t="s">
        <v>212</v>
      </c>
    </row>
    <row r="12" spans="3:19" ht="15">
      <c r="C12" s="1" t="s">
        <v>228</v>
      </c>
      <c r="D12" s="2">
        <v>374</v>
      </c>
      <c r="E12" s="2">
        <v>164</v>
      </c>
      <c r="F12" s="2">
        <v>34</v>
      </c>
      <c r="G12" s="2">
        <v>45</v>
      </c>
      <c r="H12" s="3">
        <f>D12-(E12+F12+G12)</f>
        <v>131</v>
      </c>
      <c r="I12" s="4">
        <f>(E12+F12)/D12</f>
        <v>0.52941176470588236</v>
      </c>
      <c r="J12" s="4">
        <f>E12/D12</f>
        <v>0.43850267379679142</v>
      </c>
      <c r="K12" s="4">
        <f>F12/D12</f>
        <v>9.0909090909090912E-2</v>
      </c>
      <c r="L12" s="4">
        <f>H12/D12</f>
        <v>0.3502673796791444</v>
      </c>
      <c r="M12" s="6" t="s">
        <v>488</v>
      </c>
      <c r="P12" s="1" t="s">
        <v>228</v>
      </c>
      <c r="Q12" s="2">
        <v>299</v>
      </c>
      <c r="R12" s="2">
        <v>10</v>
      </c>
      <c r="S12" s="4">
        <f>R12/Q12</f>
        <v>3.3444816053511704E-2</v>
      </c>
    </row>
    <row r="13" spans="3:19" ht="15">
      <c r="C13" s="1" t="s">
        <v>213</v>
      </c>
      <c r="D13" s="2">
        <v>171</v>
      </c>
      <c r="E13" s="2">
        <v>35</v>
      </c>
      <c r="F13" s="2">
        <v>10</v>
      </c>
      <c r="G13" s="2">
        <v>23</v>
      </c>
      <c r="H13" s="3">
        <f>D13-(E13+F13+G13)</f>
        <v>103</v>
      </c>
      <c r="I13" s="4">
        <f>(E13+F13)/D13</f>
        <v>0.26315789473684209</v>
      </c>
      <c r="J13" s="4">
        <f>E13/D13</f>
        <v>0.2046783625730994</v>
      </c>
      <c r="K13" s="4">
        <f>F13/D13</f>
        <v>5.8479532163742687E-2</v>
      </c>
      <c r="L13" s="4">
        <f>H13/D13</f>
        <v>0.60233918128654973</v>
      </c>
      <c r="M13" s="5" t="s">
        <v>489</v>
      </c>
      <c r="P13" s="1" t="s">
        <v>213</v>
      </c>
      <c r="Q13" s="2">
        <v>70</v>
      </c>
      <c r="R13" s="2">
        <v>5</v>
      </c>
      <c r="S13" s="4">
        <f t="shared" ref="S13:S14" si="1">R13/Q13</f>
        <v>7.1428571428571425E-2</v>
      </c>
    </row>
    <row r="14" spans="3:19" ht="15">
      <c r="C14" s="1" t="s">
        <v>214</v>
      </c>
      <c r="D14" s="2">
        <v>177</v>
      </c>
      <c r="E14" s="2">
        <v>25</v>
      </c>
      <c r="F14" s="2">
        <v>7</v>
      </c>
      <c r="G14" s="2">
        <v>70</v>
      </c>
      <c r="H14" s="3">
        <f>D14-(E14+F14+G14)</f>
        <v>75</v>
      </c>
      <c r="I14" s="4">
        <f>(E14+F14)/D14</f>
        <v>0.1807909604519774</v>
      </c>
      <c r="J14" s="4">
        <f>E14/D14</f>
        <v>0.14124293785310735</v>
      </c>
      <c r="K14" s="4">
        <f>F14/D14</f>
        <v>3.954802259887006E-2</v>
      </c>
      <c r="L14" s="4">
        <f>H14/D14</f>
        <v>0.42372881355932202</v>
      </c>
      <c r="M14" s="6" t="s">
        <v>490</v>
      </c>
      <c r="P14" s="1" t="s">
        <v>214</v>
      </c>
      <c r="Q14" s="2">
        <v>70</v>
      </c>
      <c r="R14" s="2">
        <v>10</v>
      </c>
      <c r="S14" s="4">
        <f t="shared" si="1"/>
        <v>0.14285714285714285</v>
      </c>
    </row>
    <row r="15" spans="3:19" ht="15">
      <c r="C15" s="7" t="s">
        <v>210</v>
      </c>
      <c r="D15" s="8">
        <f>SUM(D12:D14)</f>
        <v>722</v>
      </c>
      <c r="E15" s="8">
        <f t="shared" ref="E15:H15" si="2">SUM(E12:E14)</f>
        <v>224</v>
      </c>
      <c r="F15" s="8">
        <f t="shared" si="2"/>
        <v>51</v>
      </c>
      <c r="G15" s="8">
        <f t="shared" si="2"/>
        <v>138</v>
      </c>
      <c r="H15" s="8">
        <f t="shared" si="2"/>
        <v>309</v>
      </c>
      <c r="I15" s="9">
        <f>(E15+F15)/D15</f>
        <v>0.38088642659279781</v>
      </c>
      <c r="J15" s="9">
        <f>E15/D15</f>
        <v>0.31024930747922436</v>
      </c>
      <c r="K15" s="9">
        <f>F15/D15</f>
        <v>7.0637119113573413E-2</v>
      </c>
      <c r="L15" s="9">
        <f>H15/D15</f>
        <v>0.42797783933518008</v>
      </c>
      <c r="M15" s="10"/>
      <c r="P15" s="7" t="s">
        <v>210</v>
      </c>
      <c r="Q15" s="8">
        <f>SUM(Q12:Q14)</f>
        <v>439</v>
      </c>
      <c r="R15" s="8">
        <f>SUM(R12:R14)</f>
        <v>25</v>
      </c>
      <c r="S15" s="9">
        <f>R15/Q15</f>
        <v>5.6947608200455579E-2</v>
      </c>
    </row>
    <row r="16" spans="3:19" ht="15">
      <c r="P16" s="26" t="s">
        <v>245</v>
      </c>
    </row>
    <row r="17" spans="21:29" ht="15">
      <c r="U17" s="261" t="s">
        <v>254</v>
      </c>
      <c r="V17" s="262"/>
      <c r="W17" s="262"/>
      <c r="X17" s="262"/>
      <c r="Z17" s="261" t="s">
        <v>255</v>
      </c>
      <c r="AA17" s="262"/>
      <c r="AB17" s="262"/>
      <c r="AC17" s="262"/>
    </row>
    <row r="18" spans="21:29" ht="15">
      <c r="U18" s="13"/>
      <c r="V18" s="30" t="s">
        <v>216</v>
      </c>
      <c r="W18" s="31"/>
      <c r="X18" s="11"/>
      <c r="Z18" s="13"/>
      <c r="AA18" s="30" t="s">
        <v>216</v>
      </c>
      <c r="AB18" s="31"/>
      <c r="AC18" s="11"/>
    </row>
    <row r="19" spans="21:29" ht="15.75" customHeight="1">
      <c r="U19" s="28" t="s">
        <v>207</v>
      </c>
      <c r="V19" s="16">
        <v>68572</v>
      </c>
      <c r="W19" s="2">
        <v>2</v>
      </c>
      <c r="X19" s="29"/>
      <c r="Z19" s="28" t="s">
        <v>207</v>
      </c>
      <c r="AA19" s="16">
        <v>55354</v>
      </c>
      <c r="AB19">
        <v>6</v>
      </c>
      <c r="AC19" s="2" t="s">
        <v>256</v>
      </c>
    </row>
    <row r="20" spans="21:29" ht="14.25">
      <c r="V20" s="27">
        <v>68577</v>
      </c>
      <c r="W20" s="25">
        <v>4</v>
      </c>
      <c r="AA20" s="27">
        <v>55355</v>
      </c>
      <c r="AB20" s="25">
        <v>6</v>
      </c>
      <c r="AC20" t="s">
        <v>256</v>
      </c>
    </row>
    <row r="21" spans="21:29" ht="14.25">
      <c r="V21" s="27" t="s">
        <v>257</v>
      </c>
      <c r="W21" s="25">
        <v>6</v>
      </c>
      <c r="AA21" s="27">
        <v>55356</v>
      </c>
      <c r="AB21" s="25">
        <v>3</v>
      </c>
      <c r="AC21" t="s">
        <v>258</v>
      </c>
    </row>
    <row r="22" spans="21:29" ht="14.25">
      <c r="V22" s="27">
        <v>68587</v>
      </c>
      <c r="W22" s="25">
        <v>1</v>
      </c>
      <c r="AA22" s="27">
        <v>55357</v>
      </c>
      <c r="AB22" s="25">
        <v>2</v>
      </c>
      <c r="AC22" t="s">
        <v>260</v>
      </c>
    </row>
    <row r="23" spans="21:29" ht="14.25">
      <c r="V23" s="27">
        <v>68592</v>
      </c>
      <c r="W23" s="25">
        <v>5</v>
      </c>
      <c r="AA23" s="27">
        <v>55358</v>
      </c>
      <c r="AB23" s="25">
        <v>6</v>
      </c>
      <c r="AC23" t="s">
        <v>261</v>
      </c>
    </row>
    <row r="24" spans="21:29" ht="14.25">
      <c r="V24" s="27">
        <v>68602</v>
      </c>
      <c r="W24" s="25">
        <v>7</v>
      </c>
      <c r="AA24" s="27"/>
      <c r="AB24" s="25"/>
    </row>
    <row r="25" spans="21:29" ht="14.25">
      <c r="V25" s="27">
        <v>68607</v>
      </c>
      <c r="W25" s="25">
        <v>3</v>
      </c>
      <c r="AA25" s="27">
        <v>55349</v>
      </c>
      <c r="AB25" s="25">
        <v>11</v>
      </c>
      <c r="AC25" t="s">
        <v>262</v>
      </c>
    </row>
    <row r="26" spans="21:29" ht="15">
      <c r="V26" s="34">
        <v>71021</v>
      </c>
      <c r="W26" s="25">
        <v>8</v>
      </c>
      <c r="AA26" s="12">
        <v>55350</v>
      </c>
      <c r="AB26">
        <v>9</v>
      </c>
      <c r="AC26" t="s">
        <v>262</v>
      </c>
    </row>
    <row r="27" spans="21:29" ht="15">
      <c r="V27" s="34">
        <v>68617</v>
      </c>
      <c r="W27" s="25">
        <v>5</v>
      </c>
      <c r="AA27" s="12">
        <v>55353</v>
      </c>
      <c r="AB27">
        <v>6</v>
      </c>
      <c r="AC27" t="s">
        <v>256</v>
      </c>
    </row>
    <row r="28" spans="21:29">
      <c r="V28" s="34">
        <v>68612</v>
      </c>
      <c r="W28" s="25">
        <v>2</v>
      </c>
    </row>
    <row r="29" spans="21:29" ht="15">
      <c r="U29" s="1" t="s">
        <v>208</v>
      </c>
      <c r="V29" s="12">
        <v>68581</v>
      </c>
      <c r="W29">
        <v>6</v>
      </c>
      <c r="AA29">
        <v>55359</v>
      </c>
      <c r="AB29">
        <v>8</v>
      </c>
      <c r="AC29" t="s">
        <v>256</v>
      </c>
    </row>
    <row r="30" spans="21:29" ht="15">
      <c r="V30" s="12">
        <v>68586</v>
      </c>
      <c r="W30">
        <v>1</v>
      </c>
      <c r="AA30">
        <v>55360</v>
      </c>
      <c r="AB30" s="25">
        <v>5</v>
      </c>
      <c r="AC30" t="s">
        <v>262</v>
      </c>
    </row>
    <row r="31" spans="21:29" ht="15">
      <c r="V31" s="12">
        <v>68591</v>
      </c>
      <c r="W31">
        <v>5</v>
      </c>
      <c r="Z31" s="1" t="s">
        <v>208</v>
      </c>
      <c r="AA31">
        <v>55587</v>
      </c>
      <c r="AB31">
        <v>2</v>
      </c>
    </row>
    <row r="32" spans="21:29" ht="15">
      <c r="V32" s="12">
        <v>68601</v>
      </c>
      <c r="W32">
        <v>7</v>
      </c>
      <c r="Z32" s="1" t="s">
        <v>209</v>
      </c>
    </row>
    <row r="33" spans="21:23">
      <c r="V33" s="12">
        <v>68584</v>
      </c>
      <c r="W33">
        <v>1</v>
      </c>
    </row>
    <row r="34" spans="21:23">
      <c r="V34" s="12">
        <v>68589</v>
      </c>
      <c r="W34">
        <v>5</v>
      </c>
    </row>
    <row r="35" spans="21:23">
      <c r="V35" s="12">
        <v>68599</v>
      </c>
      <c r="W35">
        <v>7</v>
      </c>
    </row>
    <row r="36" spans="21:23" ht="15">
      <c r="U36" s="1" t="s">
        <v>209</v>
      </c>
      <c r="V36" s="12">
        <v>68570</v>
      </c>
      <c r="W36">
        <v>2</v>
      </c>
    </row>
    <row r="37" spans="21:23">
      <c r="V37" s="12">
        <v>68575</v>
      </c>
      <c r="W37">
        <v>4</v>
      </c>
    </row>
    <row r="38" spans="21:23">
      <c r="V38" s="12">
        <v>68580</v>
      </c>
      <c r="W38">
        <v>6</v>
      </c>
    </row>
    <row r="39" spans="21:23">
      <c r="V39" s="12">
        <v>68590</v>
      </c>
      <c r="W39">
        <v>5</v>
      </c>
    </row>
    <row r="40" spans="21:23">
      <c r="V40" s="12">
        <v>68595</v>
      </c>
      <c r="W40">
        <v>5</v>
      </c>
    </row>
    <row r="41" spans="21:23">
      <c r="V41" s="12">
        <v>68600</v>
      </c>
      <c r="W41">
        <v>7</v>
      </c>
    </row>
    <row r="42" spans="21:23">
      <c r="V42" s="12">
        <v>68605</v>
      </c>
      <c r="W42">
        <v>3</v>
      </c>
    </row>
    <row r="43" spans="21:23">
      <c r="V43" s="12">
        <v>68613</v>
      </c>
      <c r="W43">
        <v>5</v>
      </c>
    </row>
    <row r="44" spans="21:23">
      <c r="V44" s="12">
        <v>68568</v>
      </c>
      <c r="W44">
        <v>2</v>
      </c>
    </row>
    <row r="45" spans="21:23">
      <c r="V45" s="12">
        <v>68583</v>
      </c>
      <c r="W45">
        <v>1</v>
      </c>
    </row>
    <row r="46" spans="21:23">
      <c r="V46" s="12">
        <v>68588</v>
      </c>
      <c r="W46">
        <v>5</v>
      </c>
    </row>
    <row r="47" spans="21:23">
      <c r="V47" s="12">
        <v>68593</v>
      </c>
      <c r="W47">
        <v>5</v>
      </c>
    </row>
    <row r="48" spans="21:23">
      <c r="V48" s="12">
        <v>68598</v>
      </c>
      <c r="W48">
        <v>7</v>
      </c>
    </row>
    <row r="49" spans="21:23">
      <c r="V49" s="12">
        <v>68603</v>
      </c>
      <c r="W49">
        <v>3</v>
      </c>
    </row>
    <row r="50" spans="21:23" ht="15">
      <c r="U50" s="1" t="s">
        <v>228</v>
      </c>
      <c r="V50" s="12">
        <v>68622</v>
      </c>
      <c r="W50">
        <v>3</v>
      </c>
    </row>
    <row r="51" spans="21:23">
      <c r="V51" s="12">
        <v>68623</v>
      </c>
      <c r="W51">
        <v>4</v>
      </c>
    </row>
    <row r="52" spans="21:23">
      <c r="V52" s="12">
        <v>68624</v>
      </c>
      <c r="W52">
        <v>7</v>
      </c>
    </row>
    <row r="53" spans="21:23">
      <c r="V53" s="12">
        <v>68625</v>
      </c>
      <c r="W53">
        <v>1</v>
      </c>
    </row>
    <row r="54" spans="21:23">
      <c r="V54" s="12">
        <v>68626</v>
      </c>
      <c r="W54">
        <v>5</v>
      </c>
    </row>
    <row r="55" spans="21:23">
      <c r="V55" s="12">
        <v>68627</v>
      </c>
      <c r="W55">
        <v>2</v>
      </c>
    </row>
    <row r="56" spans="21:23">
      <c r="V56" s="12">
        <v>68628</v>
      </c>
      <c r="W56">
        <v>2</v>
      </c>
    </row>
    <row r="57" spans="21:23">
      <c r="V57" s="12">
        <v>68629</v>
      </c>
      <c r="W57">
        <v>3</v>
      </c>
    </row>
    <row r="58" spans="21:23">
      <c r="V58" s="12">
        <v>68630</v>
      </c>
      <c r="W58">
        <v>8</v>
      </c>
    </row>
    <row r="59" spans="21:23">
      <c r="V59" s="12">
        <v>68631</v>
      </c>
      <c r="W59">
        <v>3</v>
      </c>
    </row>
    <row r="60" spans="21:23">
      <c r="V60" s="12">
        <v>68636</v>
      </c>
      <c r="W60">
        <v>5</v>
      </c>
    </row>
    <row r="61" spans="21:23">
      <c r="U61" t="s">
        <v>266</v>
      </c>
      <c r="V61" s="12">
        <v>71023</v>
      </c>
      <c r="W61">
        <v>7</v>
      </c>
    </row>
    <row r="62" spans="21:23">
      <c r="V62" s="12">
        <v>71027</v>
      </c>
      <c r="W62">
        <v>5</v>
      </c>
    </row>
    <row r="63" spans="21:23">
      <c r="V63" s="12">
        <v>71029</v>
      </c>
      <c r="W63">
        <v>6</v>
      </c>
    </row>
    <row r="64" spans="21:23">
      <c r="U64" t="s">
        <v>269</v>
      </c>
      <c r="V64" s="12">
        <v>71030</v>
      </c>
      <c r="W64">
        <v>5</v>
      </c>
    </row>
    <row r="65" spans="22:23">
      <c r="V65" s="12">
        <v>71032</v>
      </c>
      <c r="W65">
        <v>6</v>
      </c>
    </row>
    <row r="66" spans="22:23">
      <c r="V66" s="12">
        <v>71024</v>
      </c>
      <c r="W66">
        <v>7</v>
      </c>
    </row>
    <row r="67" spans="22:23">
      <c r="V67" s="12">
        <v>68634</v>
      </c>
      <c r="W67">
        <v>5</v>
      </c>
    </row>
    <row r="68" spans="22:23">
      <c r="V68" s="12">
        <v>68620</v>
      </c>
      <c r="W68">
        <v>2</v>
      </c>
    </row>
    <row r="69" spans="22:23">
      <c r="V69" s="12">
        <v>68632</v>
      </c>
      <c r="W69">
        <v>5</v>
      </c>
    </row>
    <row r="70" spans="22:23">
      <c r="V70" s="12">
        <v>71022</v>
      </c>
      <c r="W70">
        <v>7</v>
      </c>
    </row>
    <row r="71" spans="22:23">
      <c r="V71" s="12">
        <v>71026</v>
      </c>
      <c r="W71">
        <v>5</v>
      </c>
    </row>
    <row r="72" spans="22:23">
      <c r="V72" s="12">
        <v>71028</v>
      </c>
      <c r="W72">
        <v>6</v>
      </c>
    </row>
  </sheetData>
  <mergeCells count="6">
    <mergeCell ref="Z17:AC17"/>
    <mergeCell ref="C4:M4"/>
    <mergeCell ref="P4:S4"/>
    <mergeCell ref="C10:M10"/>
    <mergeCell ref="P10:S10"/>
    <mergeCell ref="U17:X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180C-860D-4A32-B4BC-F47B4C270DAA}">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B90A3-D1CB-4C4E-B285-712D2C01AB0E}">
  <dimension ref="C1:E16"/>
  <sheetViews>
    <sheetView showGridLines="0" topLeftCell="A4" workbookViewId="0">
      <selection activeCell="D10" sqref="D9:D10"/>
    </sheetView>
  </sheetViews>
  <sheetFormatPr defaultRowHeight="15"/>
  <cols>
    <col min="1" max="2" width="9.140625" style="208"/>
    <col min="3" max="3" width="4.7109375" style="208" bestFit="1" customWidth="1"/>
    <col min="4" max="4" width="55.42578125" style="208" customWidth="1"/>
    <col min="5" max="5" width="17.7109375" style="211" bestFit="1" customWidth="1"/>
    <col min="6" max="16384" width="9.140625" style="208"/>
  </cols>
  <sheetData>
    <row r="1" spans="3:5" ht="12.75"/>
    <row r="2" spans="3:5" ht="12.75">
      <c r="C2" s="209" t="s">
        <v>147</v>
      </c>
      <c r="D2" s="209" t="s">
        <v>148</v>
      </c>
      <c r="E2" s="212" t="s">
        <v>149</v>
      </c>
    </row>
    <row r="3" spans="3:5" ht="25.5">
      <c r="C3" s="143">
        <v>1</v>
      </c>
      <c r="D3" s="143" t="s">
        <v>150</v>
      </c>
      <c r="E3" s="213">
        <v>16</v>
      </c>
    </row>
    <row r="4" spans="3:5" ht="28.5" customHeight="1">
      <c r="C4" s="143">
        <v>2</v>
      </c>
      <c r="D4" s="143" t="s">
        <v>151</v>
      </c>
      <c r="E4" s="213">
        <v>22</v>
      </c>
    </row>
    <row r="5" spans="3:5" ht="25.5">
      <c r="C5" s="143">
        <v>3</v>
      </c>
      <c r="D5" s="143" t="s">
        <v>152</v>
      </c>
      <c r="E5" s="213">
        <v>12</v>
      </c>
    </row>
    <row r="6" spans="3:5" ht="12.75">
      <c r="C6" s="143">
        <v>4</v>
      </c>
      <c r="D6" s="143" t="s">
        <v>153</v>
      </c>
      <c r="E6" s="213">
        <v>14</v>
      </c>
    </row>
    <row r="7" spans="3:5" ht="12.75">
      <c r="C7" s="214"/>
      <c r="D7" s="210" t="s">
        <v>154</v>
      </c>
      <c r="E7" s="214">
        <v>64</v>
      </c>
    </row>
    <row r="8" spans="3:5" ht="12.75">
      <c r="C8" s="209" t="s">
        <v>147</v>
      </c>
      <c r="D8" s="209" t="s">
        <v>155</v>
      </c>
      <c r="E8" s="212" t="s">
        <v>149</v>
      </c>
    </row>
    <row r="9" spans="3:5" ht="12.75">
      <c r="C9" s="143">
        <v>1</v>
      </c>
      <c r="D9" s="143" t="s">
        <v>156</v>
      </c>
      <c r="E9" s="213">
        <v>4</v>
      </c>
    </row>
    <row r="10" spans="3:5" ht="38.25">
      <c r="C10" s="143">
        <v>2</v>
      </c>
      <c r="D10" s="143" t="s">
        <v>157</v>
      </c>
      <c r="E10" s="213">
        <v>6</v>
      </c>
    </row>
    <row r="11" spans="3:5" ht="12.75">
      <c r="C11" s="143">
        <v>3</v>
      </c>
      <c r="D11" s="143" t="s">
        <v>158</v>
      </c>
      <c r="E11" s="213">
        <v>6</v>
      </c>
    </row>
    <row r="12" spans="3:5" ht="25.5">
      <c r="C12" s="143">
        <v>4</v>
      </c>
      <c r="D12" s="143" t="s">
        <v>159</v>
      </c>
      <c r="E12" s="213">
        <v>2</v>
      </c>
    </row>
    <row r="13" spans="3:5" ht="25.5">
      <c r="C13" s="143">
        <v>5</v>
      </c>
      <c r="D13" s="143" t="s">
        <v>160</v>
      </c>
      <c r="E13" s="213">
        <v>2</v>
      </c>
    </row>
    <row r="14" spans="3:5" ht="25.5">
      <c r="C14" s="143">
        <v>6</v>
      </c>
      <c r="D14" s="143" t="s">
        <v>161</v>
      </c>
      <c r="E14" s="213">
        <v>8</v>
      </c>
    </row>
    <row r="15" spans="3:5" ht="12.75">
      <c r="C15" s="214"/>
      <c r="D15" s="210" t="s">
        <v>162</v>
      </c>
      <c r="E15" s="214">
        <f>SUM(E9:E14)</f>
        <v>28</v>
      </c>
    </row>
    <row r="16" spans="3:5" 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4A62E-443C-4166-8434-C2E5F9F1CC56}">
  <dimension ref="E1:G48"/>
  <sheetViews>
    <sheetView topLeftCell="D1" workbookViewId="0">
      <selection activeCell="E3" sqref="E3"/>
    </sheetView>
  </sheetViews>
  <sheetFormatPr defaultRowHeight="15"/>
  <cols>
    <col min="1" max="4" width="9.140625" style="137"/>
    <col min="5" max="5" width="6.140625" style="215" customWidth="1"/>
    <col min="6" max="6" width="72" style="137" customWidth="1"/>
    <col min="7" max="7" width="13.5703125" style="137" bestFit="1" customWidth="1"/>
    <col min="8" max="16384" width="9.140625" style="137"/>
  </cols>
  <sheetData>
    <row r="1" spans="5:7" ht="12.75"/>
    <row r="2" spans="5:7" ht="12.75"/>
    <row r="3" spans="5:7" ht="12.75">
      <c r="E3" s="218" t="s">
        <v>163</v>
      </c>
      <c r="F3" s="219" t="s">
        <v>164</v>
      </c>
      <c r="G3" s="220" t="s">
        <v>165</v>
      </c>
    </row>
    <row r="4" spans="5:7" ht="25.5">
      <c r="E4" s="216">
        <v>1</v>
      </c>
      <c r="F4" s="188" t="s">
        <v>166</v>
      </c>
      <c r="G4" s="142" t="s">
        <v>167</v>
      </c>
    </row>
    <row r="5" spans="5:7" ht="25.5">
      <c r="E5" s="216">
        <v>2</v>
      </c>
      <c r="F5" s="188" t="s">
        <v>168</v>
      </c>
      <c r="G5" s="142" t="s">
        <v>167</v>
      </c>
    </row>
    <row r="6" spans="5:7" ht="38.25">
      <c r="E6" s="216">
        <v>3</v>
      </c>
      <c r="F6" s="143" t="s">
        <v>169</v>
      </c>
      <c r="G6" s="142" t="s">
        <v>167</v>
      </c>
    </row>
    <row r="7" spans="5:7" ht="25.5">
      <c r="E7" s="216">
        <v>4</v>
      </c>
      <c r="F7" s="188" t="s">
        <v>170</v>
      </c>
      <c r="G7" s="142" t="s">
        <v>171</v>
      </c>
    </row>
    <row r="8" spans="5:7" ht="38.25">
      <c r="E8" s="216">
        <v>5</v>
      </c>
      <c r="F8" s="188" t="s">
        <v>172</v>
      </c>
      <c r="G8" s="142" t="s">
        <v>167</v>
      </c>
    </row>
    <row r="9" spans="5:7" ht="12.75">
      <c r="E9" s="216">
        <v>6</v>
      </c>
      <c r="F9" s="188" t="s">
        <v>173</v>
      </c>
      <c r="G9" s="142" t="s">
        <v>171</v>
      </c>
    </row>
    <row r="10" spans="5:7" ht="51">
      <c r="E10" s="216">
        <v>7</v>
      </c>
      <c r="F10" s="188" t="s">
        <v>174</v>
      </c>
      <c r="G10" s="142" t="s">
        <v>167</v>
      </c>
    </row>
    <row r="11" spans="5:7" ht="51">
      <c r="E11" s="216">
        <v>8</v>
      </c>
      <c r="F11" s="188" t="s">
        <v>175</v>
      </c>
      <c r="G11" s="142" t="s">
        <v>171</v>
      </c>
    </row>
    <row r="12" spans="5:7" ht="38.25">
      <c r="E12" s="216">
        <v>9</v>
      </c>
      <c r="F12" s="188" t="s">
        <v>176</v>
      </c>
      <c r="G12" s="142" t="s">
        <v>171</v>
      </c>
    </row>
    <row r="13" spans="5:7" ht="38.25">
      <c r="E13" s="216">
        <v>10</v>
      </c>
      <c r="F13" s="188" t="s">
        <v>177</v>
      </c>
      <c r="G13" s="142" t="s">
        <v>171</v>
      </c>
    </row>
    <row r="14" spans="5:7" ht="12.75">
      <c r="E14" s="216">
        <v>11</v>
      </c>
      <c r="F14" s="188" t="s">
        <v>178</v>
      </c>
      <c r="G14" s="142" t="s">
        <v>171</v>
      </c>
    </row>
    <row r="15" spans="5:7" ht="25.5">
      <c r="E15" s="216">
        <v>12</v>
      </c>
      <c r="F15" s="188" t="s">
        <v>179</v>
      </c>
      <c r="G15" s="142" t="s">
        <v>171</v>
      </c>
    </row>
    <row r="16" spans="5:7" ht="25.5">
      <c r="E16" s="216">
        <v>13</v>
      </c>
      <c r="F16" s="188" t="s">
        <v>180</v>
      </c>
      <c r="G16" s="142" t="s">
        <v>171</v>
      </c>
    </row>
    <row r="17" spans="5:7" ht="12.75">
      <c r="E17" s="216">
        <v>14</v>
      </c>
      <c r="F17" s="188" t="s">
        <v>181</v>
      </c>
      <c r="G17" s="142" t="s">
        <v>171</v>
      </c>
    </row>
    <row r="18" spans="5:7" ht="25.5">
      <c r="E18" s="216">
        <v>15</v>
      </c>
      <c r="F18" s="224" t="s">
        <v>182</v>
      </c>
      <c r="G18" s="142" t="s">
        <v>171</v>
      </c>
    </row>
    <row r="19" spans="5:7" ht="12.75">
      <c r="E19" s="216">
        <v>16</v>
      </c>
      <c r="F19" s="188" t="s">
        <v>183</v>
      </c>
      <c r="G19" s="142" t="s">
        <v>171</v>
      </c>
    </row>
    <row r="20" spans="5:7" ht="12.75">
      <c r="E20" s="216">
        <v>17</v>
      </c>
      <c r="F20" s="188" t="s">
        <v>184</v>
      </c>
      <c r="G20" s="142" t="s">
        <v>171</v>
      </c>
    </row>
    <row r="21" spans="5:7" ht="25.5">
      <c r="E21" s="216">
        <v>18</v>
      </c>
      <c r="F21" s="188" t="s">
        <v>185</v>
      </c>
      <c r="G21" s="142" t="s">
        <v>171</v>
      </c>
    </row>
    <row r="22" spans="5:7" ht="12.75">
      <c r="E22" s="216">
        <v>19</v>
      </c>
      <c r="F22" s="188" t="s">
        <v>186</v>
      </c>
      <c r="G22" s="142" t="s">
        <v>171</v>
      </c>
    </row>
    <row r="23" spans="5:7" ht="25.5">
      <c r="E23" s="216">
        <v>20</v>
      </c>
      <c r="F23" s="188" t="s">
        <v>187</v>
      </c>
      <c r="G23" s="142" t="s">
        <v>171</v>
      </c>
    </row>
    <row r="24" spans="5:7" ht="12.75">
      <c r="E24" s="216">
        <v>21</v>
      </c>
      <c r="F24" s="188" t="s">
        <v>188</v>
      </c>
      <c r="G24" s="142" t="s">
        <v>171</v>
      </c>
    </row>
    <row r="25" spans="5:7" ht="12.75">
      <c r="E25" s="216">
        <v>22</v>
      </c>
      <c r="F25" s="188" t="s">
        <v>189</v>
      </c>
      <c r="G25" s="142" t="s">
        <v>171</v>
      </c>
    </row>
    <row r="26" spans="5:7" ht="12.75">
      <c r="E26" s="216">
        <v>23</v>
      </c>
      <c r="F26" s="188" t="s">
        <v>190</v>
      </c>
      <c r="G26" s="142" t="s">
        <v>171</v>
      </c>
    </row>
    <row r="27" spans="5:7" ht="12.75">
      <c r="E27" s="216">
        <v>24</v>
      </c>
      <c r="F27" s="188" t="s">
        <v>191</v>
      </c>
      <c r="G27" s="142" t="s">
        <v>171</v>
      </c>
    </row>
    <row r="28" spans="5:7" ht="12.75">
      <c r="E28" s="216">
        <v>25</v>
      </c>
      <c r="F28" s="188" t="s">
        <v>192</v>
      </c>
      <c r="G28" s="142" t="s">
        <v>171</v>
      </c>
    </row>
    <row r="29" spans="5:7" ht="12.75">
      <c r="E29" s="216">
        <v>26</v>
      </c>
      <c r="F29" s="191" t="s">
        <v>193</v>
      </c>
      <c r="G29" s="221" t="s">
        <v>171</v>
      </c>
    </row>
    <row r="30" spans="5:7" ht="12.75">
      <c r="E30" s="216">
        <v>27</v>
      </c>
      <c r="F30" s="188" t="s">
        <v>194</v>
      </c>
      <c r="G30" s="142" t="s">
        <v>171</v>
      </c>
    </row>
    <row r="31" spans="5:7" ht="12.75">
      <c r="E31" s="216">
        <v>28</v>
      </c>
      <c r="F31" s="188" t="s">
        <v>195</v>
      </c>
      <c r="G31" s="142" t="s">
        <v>171</v>
      </c>
    </row>
    <row r="32" spans="5:7" ht="12.75">
      <c r="E32" s="216">
        <v>29</v>
      </c>
      <c r="F32" s="188" t="s">
        <v>196</v>
      </c>
      <c r="G32" s="142" t="s">
        <v>171</v>
      </c>
    </row>
    <row r="33" spans="5:7" ht="12.75">
      <c r="E33" s="216">
        <v>30</v>
      </c>
      <c r="F33" s="188" t="s">
        <v>197</v>
      </c>
      <c r="G33" s="142" t="s">
        <v>171</v>
      </c>
    </row>
    <row r="34" spans="5:7" ht="12.75">
      <c r="E34" s="216">
        <v>31</v>
      </c>
      <c r="F34" s="188" t="s">
        <v>198</v>
      </c>
      <c r="G34" s="142" t="s">
        <v>171</v>
      </c>
    </row>
    <row r="35" spans="5:7" ht="12.75">
      <c r="E35" s="203"/>
      <c r="F35" s="223" t="s">
        <v>199</v>
      </c>
      <c r="G35" s="222"/>
    </row>
    <row r="36" spans="5:7" ht="15" customHeight="1">
      <c r="E36" s="139">
        <v>32</v>
      </c>
      <c r="F36" s="203" t="s">
        <v>200</v>
      </c>
      <c r="G36" s="222"/>
    </row>
    <row r="37" spans="5:7" ht="25.5">
      <c r="E37" s="139">
        <v>34</v>
      </c>
      <c r="F37" s="203" t="s">
        <v>201</v>
      </c>
      <c r="G37" s="222"/>
    </row>
    <row r="38" spans="5:7" ht="12.75">
      <c r="E38" s="137"/>
      <c r="F38" s="217"/>
    </row>
    <row r="39" spans="5:7" ht="12.75"/>
    <row r="40" spans="5:7" ht="12.75"/>
    <row r="41" spans="5:7" ht="12.75"/>
    <row r="42" spans="5:7" ht="12.75"/>
    <row r="43" spans="5:7" ht="12.75"/>
    <row r="44" spans="5:7" ht="12.75"/>
    <row r="45" spans="5:7" ht="12.75"/>
    <row r="46" spans="5:7" ht="12.75"/>
    <row r="47" spans="5:7" ht="12.75"/>
    <row r="48" spans="5:7" 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A1D57-281C-49B2-A9A1-00D1E8A93B52}">
  <dimension ref="B3:AF175"/>
  <sheetViews>
    <sheetView showGridLines="0" tabSelected="1" topLeftCell="A14" workbookViewId="0">
      <selection activeCell="J39" sqref="J39"/>
    </sheetView>
  </sheetViews>
  <sheetFormatPr defaultRowHeight="14.45"/>
  <cols>
    <col min="2" max="2" width="45" style="207" customWidth="1"/>
    <col min="3" max="3" width="17.5703125" bestFit="1" customWidth="1"/>
    <col min="4" max="4" width="13.5703125" bestFit="1" customWidth="1"/>
    <col min="5" max="5" width="9.85546875" bestFit="1" customWidth="1"/>
    <col min="6" max="6" width="5.28515625" bestFit="1" customWidth="1"/>
    <col min="7" max="7" width="4.5703125" bestFit="1" customWidth="1"/>
    <col min="8" max="8" width="7.7109375" bestFit="1" customWidth="1"/>
    <col min="9" max="9" width="7.7109375" customWidth="1"/>
    <col min="10" max="10" width="13" bestFit="1" customWidth="1"/>
    <col min="11" max="11" width="7.28515625" bestFit="1" customWidth="1"/>
    <col min="12" max="12" width="6.5703125" bestFit="1" customWidth="1"/>
    <col min="13" max="14" width="9.7109375" bestFit="1" customWidth="1"/>
    <col min="15" max="15" width="45.140625" style="225" customWidth="1"/>
    <col min="16" max="16" width="38.42578125" bestFit="1" customWidth="1"/>
    <col min="17" max="17" width="23.5703125" bestFit="1" customWidth="1"/>
    <col min="18" max="18" width="11.5703125" bestFit="1" customWidth="1"/>
    <col min="19" max="19" width="12.7109375" bestFit="1" customWidth="1"/>
    <col min="20" max="20" width="9.140625" bestFit="1" customWidth="1"/>
    <col min="21" max="21" width="24.28515625" bestFit="1" customWidth="1"/>
    <col min="22" max="22" width="13.5703125" style="12" bestFit="1" customWidth="1"/>
    <col min="23" max="23" width="12.85546875" customWidth="1"/>
    <col min="24" max="24" width="14.7109375" customWidth="1"/>
    <col min="25" max="25" width="9.140625" bestFit="1" customWidth="1"/>
    <col min="26" max="26" width="24.28515625" bestFit="1" customWidth="1"/>
    <col min="27" max="27" width="9.140625" bestFit="1" customWidth="1"/>
    <col min="28" max="28" width="3.140625" bestFit="1" customWidth="1"/>
    <col min="29" max="29" width="35.28515625" bestFit="1" customWidth="1"/>
    <col min="30" max="30" width="9.140625" style="41"/>
    <col min="31" max="31" width="83.7109375" bestFit="1" customWidth="1"/>
    <col min="32" max="32" width="21.5703125" style="68" bestFit="1" customWidth="1"/>
  </cols>
  <sheetData>
    <row r="3" spans="2:22" ht="15">
      <c r="P3" s="250" t="s">
        <v>202</v>
      </c>
      <c r="Q3" s="250"/>
      <c r="R3" s="250"/>
      <c r="S3" s="250"/>
    </row>
    <row r="4" spans="2:22" ht="14.45" customHeight="1">
      <c r="P4" s="122" t="s">
        <v>203</v>
      </c>
      <c r="Q4" s="116" t="s">
        <v>204</v>
      </c>
      <c r="R4" s="116" t="s">
        <v>205</v>
      </c>
      <c r="S4" s="116" t="s">
        <v>206</v>
      </c>
    </row>
    <row r="5" spans="2:22" ht="15">
      <c r="P5" s="118" t="s">
        <v>207</v>
      </c>
      <c r="Q5" s="22">
        <v>150</v>
      </c>
      <c r="R5" s="22">
        <v>28</v>
      </c>
      <c r="S5" s="21">
        <f>R5/Q5</f>
        <v>0.18666666666666668</v>
      </c>
    </row>
    <row r="6" spans="2:22" ht="15">
      <c r="P6" s="118" t="s">
        <v>208</v>
      </c>
      <c r="Q6" s="22">
        <v>188</v>
      </c>
      <c r="R6" s="22">
        <v>61</v>
      </c>
      <c r="S6" s="21">
        <f>R6/Q6</f>
        <v>0.32446808510638298</v>
      </c>
    </row>
    <row r="7" spans="2:22" ht="15">
      <c r="P7" s="118" t="s">
        <v>209</v>
      </c>
      <c r="Q7" s="22">
        <v>188</v>
      </c>
      <c r="R7" s="22">
        <v>53</v>
      </c>
      <c r="S7" s="21">
        <f>R7/Q7</f>
        <v>0.28191489361702127</v>
      </c>
    </row>
    <row r="8" spans="2:22" ht="15">
      <c r="P8" s="20" t="s">
        <v>210</v>
      </c>
      <c r="Q8" s="19">
        <f>SUM(Q5:Q7)</f>
        <v>526</v>
      </c>
      <c r="R8" s="19">
        <f>SUM(R5:R7)</f>
        <v>142</v>
      </c>
      <c r="S8" s="18">
        <f>R8/Q8</f>
        <v>0.26996197718631176</v>
      </c>
    </row>
    <row r="9" spans="2:22" ht="15">
      <c r="P9" s="144" t="s">
        <v>211</v>
      </c>
      <c r="Q9" s="145"/>
      <c r="R9" s="145"/>
      <c r="S9" s="145"/>
    </row>
    <row r="10" spans="2:22" ht="15">
      <c r="P10" s="122" t="s">
        <v>203</v>
      </c>
      <c r="Q10" s="116" t="s">
        <v>204</v>
      </c>
      <c r="R10" s="116" t="s">
        <v>205</v>
      </c>
      <c r="S10" s="116" t="s">
        <v>212</v>
      </c>
    </row>
    <row r="11" spans="2:22" ht="15">
      <c r="P11" s="118" t="s">
        <v>213</v>
      </c>
      <c r="Q11" s="22">
        <v>70</v>
      </c>
      <c r="R11" s="22">
        <v>5</v>
      </c>
      <c r="S11" s="21">
        <f>R11/Q11</f>
        <v>7.1428571428571425E-2</v>
      </c>
    </row>
    <row r="12" spans="2:22" ht="15">
      <c r="P12" s="118" t="s">
        <v>214</v>
      </c>
      <c r="Q12" s="22">
        <v>70</v>
      </c>
      <c r="R12" s="22">
        <v>10</v>
      </c>
      <c r="S12" s="21">
        <f>R12/Q12</f>
        <v>0.14285714285714285</v>
      </c>
    </row>
    <row r="13" spans="2:22" ht="15">
      <c r="P13" s="20" t="s">
        <v>210</v>
      </c>
      <c r="Q13" s="19">
        <f>SUM(Q11:Q12)</f>
        <v>140</v>
      </c>
      <c r="R13" s="19">
        <f>SUM(R11:R12)</f>
        <v>15</v>
      </c>
      <c r="S13" s="18">
        <f>R13/Q13</f>
        <v>0.10714285714285714</v>
      </c>
    </row>
    <row r="14" spans="2:22" ht="15"/>
    <row r="15" spans="2:22" ht="15">
      <c r="B15" s="122" t="s">
        <v>203</v>
      </c>
      <c r="C15" s="116" t="s">
        <v>215</v>
      </c>
      <c r="D15" s="116" t="s">
        <v>216</v>
      </c>
      <c r="E15" s="116" t="s">
        <v>217</v>
      </c>
      <c r="F15" s="116" t="s">
        <v>218</v>
      </c>
      <c r="G15" s="116" t="s">
        <v>219</v>
      </c>
      <c r="H15" s="116" t="s">
        <v>41</v>
      </c>
      <c r="I15" s="116" t="s">
        <v>220</v>
      </c>
      <c r="J15" s="116" t="s">
        <v>206</v>
      </c>
      <c r="K15" s="116" t="s">
        <v>221</v>
      </c>
      <c r="L15" s="116" t="s">
        <v>222</v>
      </c>
      <c r="M15" s="116" t="s">
        <v>223</v>
      </c>
      <c r="N15" s="116" t="s">
        <v>224</v>
      </c>
      <c r="O15" s="122" t="s">
        <v>114</v>
      </c>
    </row>
    <row r="16" spans="2:22" ht="15">
      <c r="B16" s="252" t="s">
        <v>225</v>
      </c>
      <c r="C16" s="252"/>
      <c r="D16" s="252"/>
      <c r="E16" s="252"/>
      <c r="F16" s="252"/>
      <c r="G16" s="252"/>
      <c r="H16" s="252"/>
      <c r="I16" s="252"/>
      <c r="J16" s="252"/>
      <c r="K16" s="252"/>
      <c r="L16" s="252"/>
      <c r="M16" s="252"/>
      <c r="N16" s="252"/>
      <c r="O16" s="234"/>
      <c r="V16"/>
    </row>
    <row r="17" spans="2:15" ht="15">
      <c r="B17" s="235" t="s">
        <v>207</v>
      </c>
      <c r="C17" s="236">
        <v>203</v>
      </c>
      <c r="D17" s="236">
        <v>11</v>
      </c>
      <c r="E17" s="236">
        <f>C17-D17</f>
        <v>192</v>
      </c>
      <c r="F17" s="236">
        <v>107</v>
      </c>
      <c r="G17" s="236">
        <v>25</v>
      </c>
      <c r="H17" s="236">
        <v>10</v>
      </c>
      <c r="I17" s="236">
        <v>61</v>
      </c>
      <c r="J17" s="237">
        <f>(F17+G17)/C17</f>
        <v>0.65024630541871919</v>
      </c>
      <c r="K17" s="237">
        <f>F17/C17</f>
        <v>0.52709359605911332</v>
      </c>
      <c r="L17" s="237">
        <f>G17/C17</f>
        <v>0.12315270935960591</v>
      </c>
      <c r="M17" s="237">
        <f>H17/C17</f>
        <v>4.9261083743842367E-2</v>
      </c>
      <c r="N17" s="237">
        <f>I17/C17</f>
        <v>0.30049261083743845</v>
      </c>
      <c r="O17" s="238" t="s">
        <v>226</v>
      </c>
    </row>
    <row r="18" spans="2:15" ht="15">
      <c r="B18" s="235" t="s">
        <v>208</v>
      </c>
      <c r="C18" s="236">
        <v>502</v>
      </c>
      <c r="D18" s="236">
        <v>0</v>
      </c>
      <c r="E18" s="236">
        <f t="shared" ref="E18:E19" si="0">C18-D18</f>
        <v>502</v>
      </c>
      <c r="F18" s="236">
        <v>336</v>
      </c>
      <c r="G18" s="236">
        <v>106</v>
      </c>
      <c r="H18" s="236">
        <v>52</v>
      </c>
      <c r="I18" s="236">
        <v>8</v>
      </c>
      <c r="J18" s="237">
        <f>(F18+G18)/C18</f>
        <v>0.88047808764940239</v>
      </c>
      <c r="K18" s="237">
        <f>F18/C18</f>
        <v>0.66932270916334657</v>
      </c>
      <c r="L18" s="237">
        <f>G18/C18</f>
        <v>0.21115537848605578</v>
      </c>
      <c r="M18" s="237">
        <f>H18/C18</f>
        <v>0.10358565737051793</v>
      </c>
      <c r="N18" s="237">
        <f>I18/C18</f>
        <v>1.5936254980079681E-2</v>
      </c>
      <c r="O18" s="238"/>
    </row>
    <row r="19" spans="2:15" ht="15">
      <c r="B19" s="235" t="s">
        <v>209</v>
      </c>
      <c r="C19" s="236">
        <v>486</v>
      </c>
      <c r="D19" s="236">
        <v>0</v>
      </c>
      <c r="E19" s="236">
        <f t="shared" si="0"/>
        <v>486</v>
      </c>
      <c r="F19" s="236">
        <v>349</v>
      </c>
      <c r="G19" s="236">
        <v>84</v>
      </c>
      <c r="H19" s="236">
        <v>40</v>
      </c>
      <c r="I19" s="236">
        <v>13</v>
      </c>
      <c r="J19" s="237">
        <f>(F19+G19)/C19</f>
        <v>0.89094650205761317</v>
      </c>
      <c r="K19" s="237">
        <f>F19/C19</f>
        <v>0.71810699588477367</v>
      </c>
      <c r="L19" s="237">
        <f>G19/C19</f>
        <v>0.1728395061728395</v>
      </c>
      <c r="M19" s="237">
        <f>H19/C19</f>
        <v>8.2304526748971193E-2</v>
      </c>
      <c r="N19" s="237">
        <f>I19/C19</f>
        <v>2.6748971193415638E-2</v>
      </c>
      <c r="O19" s="238"/>
    </row>
    <row r="20" spans="2:15" ht="15">
      <c r="B20" s="20" t="s">
        <v>210</v>
      </c>
      <c r="C20" s="19">
        <f>SUM(C17:C19)</f>
        <v>1191</v>
      </c>
      <c r="D20" s="19">
        <f>SUM(D17:D19)</f>
        <v>11</v>
      </c>
      <c r="E20" s="19">
        <f>SUM(E17:E19)</f>
        <v>1180</v>
      </c>
      <c r="F20" s="19">
        <f>SUM(F17:F19)</f>
        <v>792</v>
      </c>
      <c r="G20" s="19">
        <f>SUM(G17:G19)</f>
        <v>215</v>
      </c>
      <c r="H20" s="19">
        <f>SUM(H17:H19)</f>
        <v>102</v>
      </c>
      <c r="I20" s="19">
        <f>SUM(I17:I19)</f>
        <v>82</v>
      </c>
      <c r="J20" s="18">
        <f>(F20+G20)/E20</f>
        <v>0.85338983050847461</v>
      </c>
      <c r="K20" s="18">
        <f>F20/C20</f>
        <v>0.66498740554156166</v>
      </c>
      <c r="L20" s="18">
        <f>G20/C20</f>
        <v>0.18052057094878254</v>
      </c>
      <c r="M20" s="18">
        <f>H20/C20</f>
        <v>8.5642317380352648E-2</v>
      </c>
      <c r="N20" s="18">
        <f>I20/C20</f>
        <v>6.8849706129303107E-2</v>
      </c>
      <c r="O20" s="20"/>
    </row>
    <row r="21" spans="2:15" ht="15">
      <c r="B21" s="234" t="s">
        <v>227</v>
      </c>
      <c r="C21" s="234"/>
      <c r="D21" s="234"/>
      <c r="E21" s="234"/>
      <c r="F21" s="234"/>
      <c r="G21" s="234"/>
      <c r="H21" s="234"/>
      <c r="I21" s="234"/>
      <c r="J21" s="234"/>
      <c r="K21" s="234"/>
      <c r="L21" s="234"/>
      <c r="M21" s="234"/>
      <c r="N21" s="234"/>
      <c r="O21" s="234"/>
    </row>
    <row r="22" spans="2:15" ht="36.75" customHeight="1">
      <c r="B22" s="239" t="s">
        <v>228</v>
      </c>
      <c r="C22" s="240">
        <v>380</v>
      </c>
      <c r="D22" s="240">
        <v>83</v>
      </c>
      <c r="E22" s="240">
        <f>C22-D22</f>
        <v>297</v>
      </c>
      <c r="F22" s="240">
        <v>212</v>
      </c>
      <c r="G22" s="240">
        <v>23</v>
      </c>
      <c r="H22" s="240">
        <v>58</v>
      </c>
      <c r="I22" s="240">
        <v>87</v>
      </c>
      <c r="J22" s="241">
        <f>(F22+G22)/C22</f>
        <v>0.61842105263157898</v>
      </c>
      <c r="K22" s="241">
        <f>F22/C22</f>
        <v>0.55789473684210522</v>
      </c>
      <c r="L22" s="241">
        <f>G22/C22</f>
        <v>6.0526315789473685E-2</v>
      </c>
      <c r="M22" s="241">
        <f>H22/C22</f>
        <v>0.15263157894736842</v>
      </c>
      <c r="N22" s="241">
        <f>I22/C22</f>
        <v>0.22894736842105262</v>
      </c>
      <c r="O22" s="242" t="s">
        <v>229</v>
      </c>
    </row>
    <row r="23" spans="2:15" ht="15">
      <c r="B23" s="235" t="s">
        <v>213</v>
      </c>
      <c r="C23" s="240">
        <v>189</v>
      </c>
      <c r="D23" s="240">
        <v>0</v>
      </c>
      <c r="E23" s="236">
        <f>C23-D23</f>
        <v>189</v>
      </c>
      <c r="F23" s="240">
        <v>118</v>
      </c>
      <c r="G23" s="240">
        <v>22</v>
      </c>
      <c r="H23" s="240">
        <v>31</v>
      </c>
      <c r="I23" s="240">
        <v>18</v>
      </c>
      <c r="J23" s="241">
        <f>(F23+G23)/C23</f>
        <v>0.7407407407407407</v>
      </c>
      <c r="K23" s="241">
        <f>F23/C23</f>
        <v>0.6243386243386243</v>
      </c>
      <c r="L23" s="241">
        <f>G23/C23</f>
        <v>0.1164021164021164</v>
      </c>
      <c r="M23" s="241">
        <f>H23/C23</f>
        <v>0.16402116402116401</v>
      </c>
      <c r="N23" s="241">
        <f>I23/C23</f>
        <v>9.5238095238095233E-2</v>
      </c>
      <c r="O23" s="242"/>
    </row>
    <row r="24" spans="2:15" ht="15">
      <c r="B24" s="235" t="s">
        <v>214</v>
      </c>
      <c r="C24" s="240">
        <v>183</v>
      </c>
      <c r="D24" s="240">
        <v>0</v>
      </c>
      <c r="E24" s="236">
        <f>C24-D24</f>
        <v>183</v>
      </c>
      <c r="F24" s="240">
        <v>137</v>
      </c>
      <c r="G24" s="240">
        <v>19</v>
      </c>
      <c r="H24" s="240">
        <v>27</v>
      </c>
      <c r="I24" s="240">
        <v>0</v>
      </c>
      <c r="J24" s="241">
        <f>(F24+G24)/C24</f>
        <v>0.85245901639344257</v>
      </c>
      <c r="K24" s="241">
        <f>F24/C24</f>
        <v>0.74863387978142082</v>
      </c>
      <c r="L24" s="241">
        <f>G24/C24</f>
        <v>0.10382513661202186</v>
      </c>
      <c r="M24" s="241">
        <f>H24/C24</f>
        <v>0.14754098360655737</v>
      </c>
      <c r="N24" s="241">
        <f>I24/C24</f>
        <v>0</v>
      </c>
      <c r="O24" s="242"/>
    </row>
    <row r="25" spans="2:15" ht="15">
      <c r="B25" s="20" t="s">
        <v>210</v>
      </c>
      <c r="C25" s="19">
        <f>SUM(C22:C24)</f>
        <v>752</v>
      </c>
      <c r="D25" s="19">
        <f>SUM(D22:D24)</f>
        <v>83</v>
      </c>
      <c r="E25" s="19">
        <f>SUM(E22:E24)</f>
        <v>669</v>
      </c>
      <c r="F25" s="19">
        <f>SUM(F22:F24)</f>
        <v>467</v>
      </c>
      <c r="G25" s="19">
        <f>SUM(G22:G24)</f>
        <v>64</v>
      </c>
      <c r="H25" s="19">
        <f>SUM(H22:H24)</f>
        <v>116</v>
      </c>
      <c r="I25" s="19">
        <f>SUM(I22:I24)</f>
        <v>105</v>
      </c>
      <c r="J25" s="18">
        <f>(F25+G25)/E25</f>
        <v>0.79372197309417036</v>
      </c>
      <c r="K25" s="18">
        <f>F25/C25</f>
        <v>0.62101063829787229</v>
      </c>
      <c r="L25" s="18">
        <f>G25/C25</f>
        <v>8.5106382978723402E-2</v>
      </c>
      <c r="M25" s="18">
        <f>H25/C25</f>
        <v>0.15425531914893617</v>
      </c>
      <c r="N25" s="18">
        <f>I25/C25</f>
        <v>0.13962765957446807</v>
      </c>
      <c r="O25" s="20"/>
    </row>
    <row r="26" spans="2:15" ht="15">
      <c r="B26" s="252" t="s">
        <v>230</v>
      </c>
      <c r="C26" s="252"/>
      <c r="D26" s="252"/>
      <c r="E26" s="252"/>
      <c r="F26" s="252"/>
      <c r="G26" s="252"/>
      <c r="H26" s="252"/>
      <c r="I26" s="252"/>
      <c r="J26" s="252"/>
      <c r="K26" s="252"/>
      <c r="L26" s="252"/>
      <c r="M26" s="252"/>
      <c r="N26" s="252"/>
      <c r="O26" s="234"/>
    </row>
    <row r="27" spans="2:15" ht="15">
      <c r="B27" s="243" t="s">
        <v>231</v>
      </c>
      <c r="C27" s="236">
        <v>95</v>
      </c>
      <c r="D27" s="236">
        <v>13</v>
      </c>
      <c r="E27" s="236">
        <f>C27-D27</f>
        <v>82</v>
      </c>
      <c r="F27" s="236">
        <v>0</v>
      </c>
      <c r="G27" s="236">
        <v>0</v>
      </c>
      <c r="H27" s="236">
        <v>0</v>
      </c>
      <c r="I27" s="236">
        <f>E27-(F27+G27+H27)</f>
        <v>82</v>
      </c>
      <c r="J27" s="237">
        <f>(F27+G27)/C27</f>
        <v>0</v>
      </c>
      <c r="K27" s="237">
        <f>F27/C27</f>
        <v>0</v>
      </c>
      <c r="L27" s="237">
        <f>G27/C27</f>
        <v>0</v>
      </c>
      <c r="M27" s="237">
        <f>H27/C27</f>
        <v>0</v>
      </c>
      <c r="N27" s="237">
        <f>I27/C27</f>
        <v>0.86315789473684212</v>
      </c>
      <c r="O27" s="246" t="s">
        <v>232</v>
      </c>
    </row>
    <row r="28" spans="2:15" ht="36" customHeight="1">
      <c r="B28" s="243" t="s">
        <v>233</v>
      </c>
      <c r="C28" s="236">
        <v>98</v>
      </c>
      <c r="D28" s="236">
        <v>28</v>
      </c>
      <c r="E28" s="236">
        <f>C28-D28</f>
        <v>70</v>
      </c>
      <c r="F28" s="236">
        <v>46</v>
      </c>
      <c r="G28" s="236">
        <v>12</v>
      </c>
      <c r="H28" s="236">
        <v>12</v>
      </c>
      <c r="I28" s="236">
        <f t="shared" ref="I28:I29" si="1">E28-(F28+G28+H28)</f>
        <v>0</v>
      </c>
      <c r="J28" s="237">
        <f>(F28+G28)/C28</f>
        <v>0.59183673469387754</v>
      </c>
      <c r="K28" s="237">
        <f>F28/C28</f>
        <v>0.46938775510204084</v>
      </c>
      <c r="L28" s="237">
        <f>G28/C28</f>
        <v>0.12244897959183673</v>
      </c>
      <c r="M28" s="237">
        <f>H28/C28</f>
        <v>0.12244897959183673</v>
      </c>
      <c r="N28" s="249">
        <f>I28/C28</f>
        <v>0</v>
      </c>
      <c r="O28" s="253" t="s">
        <v>234</v>
      </c>
    </row>
    <row r="29" spans="2:15" ht="61.5" customHeight="1">
      <c r="B29" s="243" t="s">
        <v>235</v>
      </c>
      <c r="C29" s="236">
        <v>98</v>
      </c>
      <c r="D29" s="236">
        <v>36</v>
      </c>
      <c r="E29" s="236">
        <f>C29-D29</f>
        <v>62</v>
      </c>
      <c r="F29" s="236">
        <v>26</v>
      </c>
      <c r="G29" s="236">
        <v>20</v>
      </c>
      <c r="H29" s="236">
        <v>16</v>
      </c>
      <c r="I29" s="236">
        <f t="shared" si="1"/>
        <v>0</v>
      </c>
      <c r="J29" s="237">
        <f>(F29+G29)/C29</f>
        <v>0.46938775510204084</v>
      </c>
      <c r="K29" s="237">
        <f>F29/C29</f>
        <v>0.26530612244897961</v>
      </c>
      <c r="L29" s="237">
        <f>G29/C29</f>
        <v>0.20408163265306123</v>
      </c>
      <c r="M29" s="237">
        <f>H29/C29</f>
        <v>0.16326530612244897</v>
      </c>
      <c r="N29" s="237">
        <f>I29/C29</f>
        <v>0</v>
      </c>
      <c r="O29" s="254"/>
    </row>
    <row r="30" spans="2:15" ht="15">
      <c r="B30" s="20" t="s">
        <v>210</v>
      </c>
      <c r="C30" s="19">
        <f>SUM(C27:C29)</f>
        <v>291</v>
      </c>
      <c r="D30" s="19">
        <f>SUM(D27:D29)</f>
        <v>77</v>
      </c>
      <c r="E30" s="19">
        <f>SUM(E27:E29)</f>
        <v>214</v>
      </c>
      <c r="F30" s="19">
        <f>SUM(F27:F29)</f>
        <v>72</v>
      </c>
      <c r="G30" s="19">
        <f>SUM(G27:G29)</f>
        <v>32</v>
      </c>
      <c r="H30" s="19">
        <f>SUM(H27:H29)</f>
        <v>28</v>
      </c>
      <c r="I30" s="19">
        <f>SUM(I27:I29)</f>
        <v>82</v>
      </c>
      <c r="J30" s="18">
        <f>(F30+G30)/E30</f>
        <v>0.48598130841121495</v>
      </c>
      <c r="K30" s="18">
        <f>F30/C30</f>
        <v>0.24742268041237114</v>
      </c>
      <c r="L30" s="18">
        <f>G30/C30</f>
        <v>0.10996563573883161</v>
      </c>
      <c r="M30" s="18">
        <f>H30/C30</f>
        <v>9.6219931271477668E-2</v>
      </c>
      <c r="N30" s="18">
        <f>I30/C30</f>
        <v>0.28178694158075601</v>
      </c>
      <c r="O30" s="20"/>
    </row>
    <row r="31" spans="2:15" ht="15">
      <c r="B31" s="234" t="s">
        <v>236</v>
      </c>
      <c r="C31" s="234"/>
      <c r="D31" s="234"/>
      <c r="E31" s="234"/>
      <c r="F31" s="234"/>
      <c r="G31" s="234"/>
      <c r="H31" s="234"/>
      <c r="I31" s="234"/>
      <c r="J31" s="234"/>
      <c r="K31" s="234"/>
      <c r="L31" s="234"/>
      <c r="M31" s="234"/>
      <c r="N31" s="234"/>
      <c r="O31" s="234"/>
    </row>
    <row r="32" spans="2:15" ht="15">
      <c r="B32" s="243" t="s">
        <v>237</v>
      </c>
      <c r="C32" s="236">
        <v>16</v>
      </c>
      <c r="D32" s="236">
        <v>16</v>
      </c>
      <c r="E32" s="236">
        <f>C32-D32</f>
        <v>0</v>
      </c>
      <c r="F32" s="236">
        <v>0</v>
      </c>
      <c r="G32" s="236">
        <v>0</v>
      </c>
      <c r="H32" s="236">
        <v>0</v>
      </c>
      <c r="I32" s="236">
        <f t="shared" ref="I32:I37" si="2">C32-(F32+G32+H32)</f>
        <v>16</v>
      </c>
      <c r="J32" s="237">
        <f>(F32+G32)/C32</f>
        <v>0</v>
      </c>
      <c r="K32" s="237">
        <f>F32/C32</f>
        <v>0</v>
      </c>
      <c r="L32" s="237">
        <f>G32/C32</f>
        <v>0</v>
      </c>
      <c r="M32" s="237">
        <f>H32/C32</f>
        <v>0</v>
      </c>
      <c r="N32" s="237">
        <f>I32/C32</f>
        <v>1</v>
      </c>
      <c r="O32" s="238"/>
    </row>
    <row r="33" spans="2:15" ht="15">
      <c r="B33" s="243" t="s">
        <v>238</v>
      </c>
      <c r="C33" s="236">
        <v>16</v>
      </c>
      <c r="D33" s="236">
        <v>0</v>
      </c>
      <c r="E33" s="236">
        <f>C33-D33</f>
        <v>16</v>
      </c>
      <c r="F33" s="236">
        <v>10</v>
      </c>
      <c r="G33" s="236">
        <v>6</v>
      </c>
      <c r="H33" s="236">
        <v>0</v>
      </c>
      <c r="I33" s="236">
        <f t="shared" si="2"/>
        <v>0</v>
      </c>
      <c r="J33" s="237">
        <f>(F33+G33)/C33</f>
        <v>1</v>
      </c>
      <c r="K33" s="237">
        <f>F33/C33</f>
        <v>0.625</v>
      </c>
      <c r="L33" s="237">
        <f>G33/C33</f>
        <v>0.375</v>
      </c>
      <c r="M33" s="237">
        <f>H33/C33</f>
        <v>0</v>
      </c>
      <c r="N33" s="237">
        <f>I33/C33</f>
        <v>0</v>
      </c>
      <c r="O33" s="238"/>
    </row>
    <row r="34" spans="2:15" ht="15">
      <c r="B34" s="244" t="s">
        <v>239</v>
      </c>
      <c r="C34" s="245">
        <v>16</v>
      </c>
      <c r="D34" s="236">
        <v>0</v>
      </c>
      <c r="E34" s="236">
        <f>C34-D34</f>
        <v>16</v>
      </c>
      <c r="F34" s="236">
        <v>9</v>
      </c>
      <c r="G34" s="236">
        <v>7</v>
      </c>
      <c r="H34" s="236">
        <v>0</v>
      </c>
      <c r="I34" s="236">
        <f t="shared" si="2"/>
        <v>0</v>
      </c>
      <c r="J34" s="237">
        <f>(F34+G34)/C34</f>
        <v>1</v>
      </c>
      <c r="K34" s="237">
        <f>F34/C34</f>
        <v>0.5625</v>
      </c>
      <c r="L34" s="237">
        <f>G34/C34</f>
        <v>0.4375</v>
      </c>
      <c r="M34" s="237">
        <f>H34/C34</f>
        <v>0</v>
      </c>
      <c r="N34" s="237">
        <f>I34/C34</f>
        <v>0</v>
      </c>
      <c r="O34" s="246"/>
    </row>
    <row r="35" spans="2:15" ht="15">
      <c r="B35" s="243" t="s">
        <v>240</v>
      </c>
      <c r="C35" s="245">
        <v>60</v>
      </c>
      <c r="D35" s="236">
        <v>60</v>
      </c>
      <c r="E35" s="236">
        <v>0</v>
      </c>
      <c r="F35" s="236">
        <v>0</v>
      </c>
      <c r="G35" s="236">
        <v>0</v>
      </c>
      <c r="H35" s="236">
        <v>0</v>
      </c>
      <c r="I35" s="236">
        <f t="shared" si="2"/>
        <v>60</v>
      </c>
      <c r="J35" s="237">
        <f>(F35+G35)/C35</f>
        <v>0</v>
      </c>
      <c r="K35" s="237">
        <f>F35/C35</f>
        <v>0</v>
      </c>
      <c r="L35" s="237">
        <f>G35/C35</f>
        <v>0</v>
      </c>
      <c r="M35" s="237">
        <f>H35/C35</f>
        <v>0</v>
      </c>
      <c r="N35" s="237">
        <f>I35/C35</f>
        <v>1</v>
      </c>
      <c r="O35" s="226"/>
    </row>
    <row r="36" spans="2:15" ht="15">
      <c r="B36" s="244" t="s">
        <v>241</v>
      </c>
      <c r="C36" s="245">
        <v>54</v>
      </c>
      <c r="D36" s="236">
        <v>0</v>
      </c>
      <c r="E36" s="236">
        <v>54</v>
      </c>
      <c r="F36" s="236">
        <v>5</v>
      </c>
      <c r="G36" s="236">
        <v>18</v>
      </c>
      <c r="H36" s="236">
        <v>0</v>
      </c>
      <c r="I36" s="236">
        <f t="shared" si="2"/>
        <v>31</v>
      </c>
      <c r="J36" s="237">
        <f>(F36+G36)/C36</f>
        <v>0.42592592592592593</v>
      </c>
      <c r="K36" s="237">
        <f>F36/C36</f>
        <v>9.2592592592592587E-2</v>
      </c>
      <c r="L36" s="237">
        <f>G36/C36</f>
        <v>0.33333333333333331</v>
      </c>
      <c r="M36" s="237">
        <f>H36/C36</f>
        <v>0</v>
      </c>
      <c r="N36" s="237">
        <f>I36/C36</f>
        <v>0.57407407407407407</v>
      </c>
      <c r="O36" s="226"/>
    </row>
    <row r="37" spans="2:15" ht="15">
      <c r="B37" s="243" t="s">
        <v>242</v>
      </c>
      <c r="C37" s="245">
        <v>54</v>
      </c>
      <c r="D37" s="236">
        <v>0</v>
      </c>
      <c r="E37" s="236">
        <v>54</v>
      </c>
      <c r="F37" s="236">
        <v>6</v>
      </c>
      <c r="G37" s="236">
        <v>18</v>
      </c>
      <c r="H37" s="236">
        <v>0</v>
      </c>
      <c r="I37" s="236">
        <f t="shared" si="2"/>
        <v>30</v>
      </c>
      <c r="J37" s="237">
        <f>(F37+G37)/C37</f>
        <v>0.44444444444444442</v>
      </c>
      <c r="K37" s="237">
        <f>F37/C37</f>
        <v>0.1111111111111111</v>
      </c>
      <c r="L37" s="237">
        <f>G37/C37</f>
        <v>0.33333333333333331</v>
      </c>
      <c r="M37" s="237">
        <f>H37/C37</f>
        <v>0</v>
      </c>
      <c r="N37" s="237">
        <f>I37/C37</f>
        <v>0.55555555555555558</v>
      </c>
      <c r="O37" s="226"/>
    </row>
    <row r="38" spans="2:15" ht="15">
      <c r="B38" s="248" t="s">
        <v>210</v>
      </c>
      <c r="C38" s="247">
        <f>SUM(C35:C37)</f>
        <v>168</v>
      </c>
      <c r="D38" s="19">
        <f>SUM(D35:D37)</f>
        <v>60</v>
      </c>
      <c r="E38" s="19">
        <f>SUM(E35:E37)</f>
        <v>108</v>
      </c>
      <c r="F38" s="19">
        <f>SUM(F35:F37)</f>
        <v>11</v>
      </c>
      <c r="G38" s="19">
        <f>SUM(G35:G37)</f>
        <v>36</v>
      </c>
      <c r="H38" s="19">
        <f>SUM(H35:H37)</f>
        <v>0</v>
      </c>
      <c r="I38" s="19">
        <f>SUM(I35:I37)</f>
        <v>121</v>
      </c>
      <c r="J38" s="18">
        <f>(F38+G38)/E38</f>
        <v>0.43518518518518517</v>
      </c>
      <c r="K38" s="18">
        <f>F38/C38</f>
        <v>6.5476190476190479E-2</v>
      </c>
      <c r="L38" s="18">
        <f>G38/C38</f>
        <v>0.21428571428571427</v>
      </c>
      <c r="M38" s="18">
        <f>H38/C38</f>
        <v>0</v>
      </c>
      <c r="N38" s="18">
        <f>I38/C38</f>
        <v>0.72023809523809523</v>
      </c>
      <c r="O38" s="20"/>
    </row>
    <row r="39" spans="2:15" ht="15"/>
    <row r="40" spans="2:15" ht="15"/>
    <row r="41" spans="2:15" ht="15"/>
    <row r="42" spans="2:15" ht="15"/>
    <row r="43" spans="2:15" ht="15"/>
    <row r="44" spans="2:15" ht="15"/>
    <row r="45" spans="2:15" ht="15"/>
    <row r="46" spans="2:15" ht="15"/>
    <row r="47" spans="2:15" ht="15"/>
    <row r="48" spans="2:15" ht="15"/>
    <row r="49" ht="15"/>
    <row r="50" ht="15"/>
    <row r="51" ht="15"/>
    <row r="52" ht="15"/>
    <row r="53" ht="15"/>
    <row r="54" ht="15"/>
    <row r="55" ht="15"/>
    <row r="56" ht="15"/>
    <row r="57" ht="15"/>
    <row r="58" ht="15"/>
    <row r="59" ht="15"/>
    <row r="60" ht="15"/>
    <row r="61" ht="15"/>
    <row r="62" ht="15"/>
    <row r="63" ht="15"/>
    <row r="64" ht="15"/>
    <row r="65" spans="23:23" ht="15"/>
    <row r="66" spans="23:23" ht="15"/>
    <row r="67" spans="23:23" ht="15"/>
    <row r="68" spans="23:23" ht="15"/>
    <row r="69" spans="23:23" ht="15"/>
    <row r="70" spans="23:23" ht="15"/>
    <row r="71" spans="23:23" ht="15"/>
    <row r="72" spans="23:23" ht="15"/>
    <row r="73" spans="23:23" ht="15">
      <c r="W73">
        <f>SUM('No Run'!D2:D27)</f>
        <v>101</v>
      </c>
    </row>
    <row r="74" spans="23:23" ht="15"/>
    <row r="75" spans="23:23" ht="15"/>
    <row r="76" spans="23:23" ht="15"/>
    <row r="77" spans="23:23" ht="15"/>
    <row r="78" spans="23:23" ht="15"/>
    <row r="79" spans="23:23" ht="15"/>
    <row r="80" spans="23:23" ht="15"/>
    <row r="81" spans="16:32" ht="15"/>
    <row r="82" spans="16:32" ht="15">
      <c r="P82" s="250" t="s">
        <v>202</v>
      </c>
      <c r="Q82" s="251"/>
      <c r="R82" s="251"/>
      <c r="S82" s="251"/>
    </row>
    <row r="83" spans="16:32" ht="15">
      <c r="P83" s="122" t="s">
        <v>203</v>
      </c>
      <c r="Q83" s="116" t="s">
        <v>204</v>
      </c>
      <c r="R83" s="116" t="s">
        <v>205</v>
      </c>
      <c r="S83" s="116" t="s">
        <v>206</v>
      </c>
    </row>
    <row r="84" spans="16:32" ht="15">
      <c r="P84" s="118" t="s">
        <v>207</v>
      </c>
      <c r="Q84" s="22">
        <v>150</v>
      </c>
      <c r="R84" s="22">
        <v>18</v>
      </c>
      <c r="S84" s="21">
        <f>R84/Q84</f>
        <v>0.12</v>
      </c>
    </row>
    <row r="85" spans="16:32" ht="15">
      <c r="P85" s="118" t="s">
        <v>208</v>
      </c>
      <c r="Q85" s="22">
        <v>188</v>
      </c>
      <c r="R85" s="22">
        <v>41</v>
      </c>
      <c r="S85" s="21">
        <f>R85/Q85</f>
        <v>0.21808510638297873</v>
      </c>
    </row>
    <row r="86" spans="16:32" ht="15">
      <c r="P86" s="118" t="s">
        <v>209</v>
      </c>
      <c r="Q86" s="22">
        <v>188</v>
      </c>
      <c r="R86" s="22">
        <v>10</v>
      </c>
      <c r="S86" s="21">
        <f>R86/Q86</f>
        <v>5.3191489361702128E-2</v>
      </c>
    </row>
    <row r="87" spans="16:32" ht="15">
      <c r="P87" s="20" t="s">
        <v>210</v>
      </c>
      <c r="Q87" s="19">
        <f>SUM(Q84:Q86)</f>
        <v>526</v>
      </c>
      <c r="R87" s="19">
        <f>SUM(R84:R86)</f>
        <v>69</v>
      </c>
      <c r="S87" s="18">
        <f>R87/Q87</f>
        <v>0.13117870722433461</v>
      </c>
    </row>
    <row r="88" spans="16:32" ht="15">
      <c r="P88" s="250" t="s">
        <v>211</v>
      </c>
      <c r="Q88" s="251"/>
      <c r="R88" s="251"/>
      <c r="S88" s="251"/>
    </row>
    <row r="89" spans="16:32" ht="15">
      <c r="P89" s="122" t="s">
        <v>203</v>
      </c>
      <c r="Q89" s="116" t="s">
        <v>204</v>
      </c>
      <c r="R89" s="116" t="s">
        <v>205</v>
      </c>
      <c r="S89" s="116" t="s">
        <v>212</v>
      </c>
    </row>
    <row r="90" spans="16:32" ht="15">
      <c r="P90" s="118" t="s">
        <v>228</v>
      </c>
      <c r="Q90" s="22">
        <v>299</v>
      </c>
      <c r="R90" s="22">
        <v>26</v>
      </c>
      <c r="S90" s="21">
        <f>R90/Q90</f>
        <v>8.6956521739130432E-2</v>
      </c>
    </row>
    <row r="91" spans="16:32" ht="15">
      <c r="P91" s="118" t="s">
        <v>213</v>
      </c>
      <c r="Q91" s="22">
        <v>70</v>
      </c>
      <c r="R91" s="22">
        <v>5</v>
      </c>
      <c r="S91" s="21">
        <f>R91/Q91</f>
        <v>7.1428571428571425E-2</v>
      </c>
    </row>
    <row r="92" spans="16:32" ht="15">
      <c r="P92" s="118" t="s">
        <v>214</v>
      </c>
      <c r="Q92" s="22">
        <v>70</v>
      </c>
      <c r="R92" s="22">
        <v>10</v>
      </c>
      <c r="S92" s="21">
        <f>R92/Q92</f>
        <v>0.14285714285714285</v>
      </c>
      <c r="AD92" s="184" t="s">
        <v>147</v>
      </c>
      <c r="AE92" s="185" t="s">
        <v>243</v>
      </c>
      <c r="AF92" s="186" t="s">
        <v>149</v>
      </c>
    </row>
    <row r="93" spans="16:32" ht="15">
      <c r="P93" s="20" t="s">
        <v>210</v>
      </c>
      <c r="Q93" s="19">
        <f>SUM(Q90:Q92)</f>
        <v>439</v>
      </c>
      <c r="R93" s="19">
        <f>SUM(R90:R92)</f>
        <v>41</v>
      </c>
      <c r="S93" s="18">
        <f>R93/Q93</f>
        <v>9.3394077448747156E-2</v>
      </c>
      <c r="AD93" s="187">
        <v>1</v>
      </c>
      <c r="AE93" s="188" t="s">
        <v>244</v>
      </c>
      <c r="AF93" s="189">
        <v>35</v>
      </c>
    </row>
    <row r="94" spans="16:32" ht="25.5">
      <c r="P94" s="26" t="s">
        <v>245</v>
      </c>
      <c r="AD94" s="190">
        <v>2</v>
      </c>
      <c r="AE94" s="191" t="s">
        <v>246</v>
      </c>
      <c r="AF94" s="192">
        <v>19</v>
      </c>
    </row>
    <row r="95" spans="16:32" ht="15">
      <c r="AD95" s="190">
        <v>3</v>
      </c>
      <c r="AE95" s="191" t="s">
        <v>247</v>
      </c>
      <c r="AF95" s="192">
        <v>5</v>
      </c>
    </row>
    <row r="96" spans="16:32" ht="66.75" customHeight="1">
      <c r="AD96" s="204">
        <v>4</v>
      </c>
      <c r="AE96" s="203" t="s">
        <v>248</v>
      </c>
      <c r="AF96" s="193">
        <v>42</v>
      </c>
    </row>
    <row r="97" spans="30:32" ht="15">
      <c r="AD97" s="194"/>
      <c r="AE97" s="195" t="s">
        <v>249</v>
      </c>
      <c r="AF97" s="196">
        <f>SUM(AF93:AF96)</f>
        <v>101</v>
      </c>
    </row>
    <row r="98" spans="30:32" ht="15">
      <c r="AD98" s="197"/>
      <c r="AE98" s="137"/>
      <c r="AF98" s="198"/>
    </row>
    <row r="99" spans="30:32" ht="15">
      <c r="AD99" s="184" t="s">
        <v>147</v>
      </c>
      <c r="AE99" s="185" t="s">
        <v>148</v>
      </c>
      <c r="AF99" s="186" t="s">
        <v>149</v>
      </c>
    </row>
    <row r="100" spans="30:32" ht="25.5">
      <c r="AD100" s="187">
        <v>1</v>
      </c>
      <c r="AE100" s="199" t="s">
        <v>150</v>
      </c>
      <c r="AF100" s="189">
        <v>8</v>
      </c>
    </row>
    <row r="101" spans="30:32" ht="25.5">
      <c r="AD101" s="187">
        <v>2</v>
      </c>
      <c r="AE101" s="199" t="s">
        <v>250</v>
      </c>
      <c r="AF101" s="189">
        <v>22</v>
      </c>
    </row>
    <row r="102" spans="30:32" ht="15">
      <c r="AD102" s="187">
        <v>3</v>
      </c>
      <c r="AE102" s="200" t="s">
        <v>152</v>
      </c>
      <c r="AF102" s="189">
        <v>12</v>
      </c>
    </row>
    <row r="103" spans="30:32" ht="15">
      <c r="AD103" s="194"/>
      <c r="AE103" s="201" t="s">
        <v>154</v>
      </c>
      <c r="AF103" s="202">
        <f>SUM(AF100:AF102)</f>
        <v>42</v>
      </c>
    </row>
    <row r="104" spans="30:32" ht="15">
      <c r="AD104" s="184" t="s">
        <v>147</v>
      </c>
      <c r="AE104" s="185" t="s">
        <v>155</v>
      </c>
      <c r="AF104" s="186" t="s">
        <v>149</v>
      </c>
    </row>
    <row r="105" spans="30:32" ht="15">
      <c r="AD105" s="187">
        <v>1</v>
      </c>
      <c r="AE105" s="142" t="s">
        <v>156</v>
      </c>
      <c r="AF105" s="189">
        <v>4</v>
      </c>
    </row>
    <row r="106" spans="30:32" ht="33" customHeight="1">
      <c r="AD106" s="187">
        <v>2</v>
      </c>
      <c r="AE106" s="203" t="s">
        <v>157</v>
      </c>
      <c r="AF106" s="189">
        <v>6</v>
      </c>
    </row>
    <row r="107" spans="30:32" ht="14.25" customHeight="1">
      <c r="AD107" s="187">
        <v>3</v>
      </c>
      <c r="AE107" s="203" t="s">
        <v>158</v>
      </c>
      <c r="AF107" s="189">
        <v>6</v>
      </c>
    </row>
    <row r="108" spans="30:32" ht="12.75" customHeight="1">
      <c r="AD108" s="187">
        <v>4</v>
      </c>
      <c r="AE108" s="203" t="s">
        <v>251</v>
      </c>
      <c r="AF108" s="189">
        <v>2</v>
      </c>
    </row>
    <row r="109" spans="30:32" ht="25.5">
      <c r="AD109" s="187">
        <v>5</v>
      </c>
      <c r="AE109" s="203" t="s">
        <v>160</v>
      </c>
      <c r="AF109" s="189">
        <v>2</v>
      </c>
    </row>
    <row r="110" spans="30:32" ht="67.5" customHeight="1">
      <c r="AD110" s="187">
        <v>6</v>
      </c>
      <c r="AE110" s="203" t="s">
        <v>252</v>
      </c>
      <c r="AF110" s="189">
        <v>12</v>
      </c>
    </row>
    <row r="111" spans="30:32" ht="15">
      <c r="AD111" s="197"/>
      <c r="AE111" s="195" t="s">
        <v>253</v>
      </c>
      <c r="AF111" s="196">
        <v>32</v>
      </c>
    </row>
    <row r="112" spans="30:32" ht="15"/>
    <row r="113" ht="15"/>
    <row r="114" ht="15"/>
    <row r="115" ht="15"/>
    <row r="116" ht="15"/>
    <row r="117" ht="15"/>
    <row r="118" ht="15"/>
    <row r="119" ht="15"/>
    <row r="120" ht="15"/>
    <row r="121" ht="15"/>
    <row r="122" ht="15"/>
    <row r="123" ht="15"/>
    <row r="124" ht="15"/>
    <row r="125" ht="15"/>
    <row r="126" ht="15"/>
    <row r="127"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sheetData>
  <mergeCells count="6">
    <mergeCell ref="P82:S82"/>
    <mergeCell ref="P88:S88"/>
    <mergeCell ref="P3:S3"/>
    <mergeCell ref="B16:N16"/>
    <mergeCell ref="B26:N26"/>
    <mergeCell ref="O28:O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73ED-9DB1-4DDE-88C7-A7EC77F92360}">
  <dimension ref="C3:AG170"/>
  <sheetViews>
    <sheetView showGridLines="0" topLeftCell="A44" workbookViewId="0">
      <selection activeCell="C60" sqref="C60:O60"/>
    </sheetView>
  </sheetViews>
  <sheetFormatPr defaultRowHeight="14.45"/>
  <cols>
    <col min="3" max="3" width="32.7109375" style="207" customWidth="1"/>
    <col min="4" max="4" width="18.85546875" bestFit="1" customWidth="1"/>
    <col min="5" max="5" width="13.5703125" bestFit="1" customWidth="1"/>
    <col min="6" max="6" width="9.85546875" bestFit="1" customWidth="1"/>
    <col min="7" max="7" width="5.28515625" bestFit="1" customWidth="1"/>
    <col min="8" max="8" width="4.5703125" bestFit="1" customWidth="1"/>
    <col min="9" max="9" width="7.7109375" bestFit="1" customWidth="1"/>
    <col min="10" max="10" width="7.7109375" customWidth="1"/>
    <col min="11" max="11" width="13" bestFit="1" customWidth="1"/>
    <col min="12" max="12" width="7.28515625" bestFit="1" customWidth="1"/>
    <col min="13" max="13" width="6.5703125" bestFit="1" customWidth="1"/>
    <col min="14" max="15" width="9.7109375" bestFit="1" customWidth="1"/>
    <col min="16" max="16" width="9.140625" bestFit="1" customWidth="1"/>
    <col min="17" max="17" width="38.42578125" bestFit="1" customWidth="1"/>
    <col min="18" max="18" width="23.5703125" bestFit="1" customWidth="1"/>
    <col min="19" max="19" width="11.5703125" bestFit="1" customWidth="1"/>
    <col min="20" max="20" width="12.7109375" bestFit="1" customWidth="1"/>
    <col min="21" max="21" width="9.140625" bestFit="1" customWidth="1"/>
    <col min="22" max="22" width="24.28515625" bestFit="1" customWidth="1"/>
    <col min="23" max="23" width="13.5703125" style="12" bestFit="1" customWidth="1"/>
    <col min="24" max="24" width="12.85546875" customWidth="1"/>
    <col min="25" max="25" width="14.7109375" customWidth="1"/>
    <col min="26" max="26" width="9.140625" bestFit="1" customWidth="1"/>
    <col min="27" max="27" width="24.28515625" bestFit="1" customWidth="1"/>
    <col min="28" max="28" width="9.140625" bestFit="1" customWidth="1"/>
    <col min="29" max="29" width="3.140625" bestFit="1" customWidth="1"/>
    <col min="30" max="30" width="35.28515625" bestFit="1" customWidth="1"/>
    <col min="31" max="31" width="9.140625" style="41"/>
    <col min="32" max="32" width="83.7109375" bestFit="1" customWidth="1"/>
    <col min="33" max="33" width="21.5703125" style="68" bestFit="1" customWidth="1"/>
  </cols>
  <sheetData>
    <row r="3" spans="17:20" ht="15">
      <c r="Q3" s="250" t="s">
        <v>202</v>
      </c>
      <c r="R3" s="250"/>
      <c r="S3" s="250"/>
      <c r="T3" s="250"/>
    </row>
    <row r="4" spans="17:20" ht="14.45" customHeight="1">
      <c r="Q4" s="122" t="s">
        <v>203</v>
      </c>
      <c r="R4" s="116" t="s">
        <v>204</v>
      </c>
      <c r="S4" s="116" t="s">
        <v>205</v>
      </c>
      <c r="T4" s="116" t="s">
        <v>206</v>
      </c>
    </row>
    <row r="5" spans="17:20" ht="15">
      <c r="Q5" s="118" t="s">
        <v>207</v>
      </c>
      <c r="R5" s="22">
        <v>150</v>
      </c>
      <c r="S5" s="22">
        <v>28</v>
      </c>
      <c r="T5" s="21">
        <f>S5/R5</f>
        <v>0.18666666666666668</v>
      </c>
    </row>
    <row r="6" spans="17:20" ht="15">
      <c r="Q6" s="118" t="s">
        <v>208</v>
      </c>
      <c r="R6" s="22">
        <v>188</v>
      </c>
      <c r="S6" s="22">
        <v>61</v>
      </c>
      <c r="T6" s="21">
        <f>S6/R6</f>
        <v>0.32446808510638298</v>
      </c>
    </row>
    <row r="7" spans="17:20" ht="15">
      <c r="Q7" s="118" t="s">
        <v>209</v>
      </c>
      <c r="R7" s="22">
        <v>188</v>
      </c>
      <c r="S7" s="22">
        <v>53</v>
      </c>
      <c r="T7" s="21">
        <f>S7/R7</f>
        <v>0.28191489361702127</v>
      </c>
    </row>
    <row r="8" spans="17:20" ht="15">
      <c r="Q8" s="20" t="s">
        <v>210</v>
      </c>
      <c r="R8" s="19">
        <f>SUM(R5:R7)</f>
        <v>526</v>
      </c>
      <c r="S8" s="19">
        <f>SUM(S5:S7)</f>
        <v>142</v>
      </c>
      <c r="T8" s="18">
        <f>S8/R8</f>
        <v>0.26996197718631176</v>
      </c>
    </row>
    <row r="9" spans="17:20" ht="15">
      <c r="Q9" s="144" t="s">
        <v>211</v>
      </c>
      <c r="R9" s="145"/>
      <c r="S9" s="145"/>
      <c r="T9" s="145"/>
    </row>
    <row r="10" spans="17:20" ht="15">
      <c r="Q10" s="122" t="s">
        <v>203</v>
      </c>
      <c r="R10" s="116" t="s">
        <v>204</v>
      </c>
      <c r="S10" s="116" t="s">
        <v>205</v>
      </c>
      <c r="T10" s="116" t="s">
        <v>212</v>
      </c>
    </row>
    <row r="11" spans="17:20" ht="15">
      <c r="Q11" s="118" t="s">
        <v>213</v>
      </c>
      <c r="R11" s="22">
        <v>70</v>
      </c>
      <c r="S11" s="22">
        <v>5</v>
      </c>
      <c r="T11" s="21">
        <f>S11/R11</f>
        <v>7.1428571428571425E-2</v>
      </c>
    </row>
    <row r="12" spans="17:20" ht="15">
      <c r="Q12" s="118" t="s">
        <v>214</v>
      </c>
      <c r="R12" s="22">
        <v>70</v>
      </c>
      <c r="S12" s="22">
        <v>10</v>
      </c>
      <c r="T12" s="21">
        <f>S12/R12</f>
        <v>0.14285714285714285</v>
      </c>
    </row>
    <row r="13" spans="17:20" ht="15">
      <c r="Q13" s="20" t="s">
        <v>210</v>
      </c>
      <c r="R13" s="19">
        <f>SUM(R11:R12)</f>
        <v>140</v>
      </c>
      <c r="S13" s="19">
        <f>SUM(S11:S12)</f>
        <v>15</v>
      </c>
      <c r="T13" s="18">
        <f>S13/R13</f>
        <v>0.10714285714285714</v>
      </c>
    </row>
    <row r="14" spans="17:20" ht="15"/>
    <row r="15" spans="17:20" ht="15">
      <c r="Q15" s="146"/>
      <c r="R15" s="147"/>
      <c r="S15" s="147"/>
      <c r="T15" s="148"/>
    </row>
    <row r="16" spans="17:20" ht="15">
      <c r="Q16" s="146"/>
      <c r="R16" s="147"/>
      <c r="S16" s="147"/>
      <c r="T16" s="148"/>
    </row>
    <row r="17" spans="3:30" ht="15">
      <c r="Q17" s="146"/>
      <c r="R17" s="147"/>
      <c r="S17" s="147"/>
      <c r="T17" s="148"/>
    </row>
    <row r="18" spans="3:30" ht="15"/>
    <row r="19" spans="3:30" ht="15"/>
    <row r="20" spans="3:30" ht="15">
      <c r="V20" s="250" t="s">
        <v>254</v>
      </c>
      <c r="W20" s="250"/>
      <c r="X20" s="250"/>
      <c r="Y20" s="250"/>
      <c r="AA20" s="250" t="s">
        <v>255</v>
      </c>
      <c r="AB20" s="250"/>
      <c r="AC20" s="250"/>
      <c r="AD20" s="250"/>
    </row>
    <row r="21" spans="3:30" ht="15">
      <c r="Q21">
        <f>203-198</f>
        <v>5</v>
      </c>
      <c r="V21" s="25"/>
      <c r="W21" s="27">
        <v>68577</v>
      </c>
      <c r="X21" s="50">
        <v>4</v>
      </c>
      <c r="Y21" s="25"/>
      <c r="AB21" s="27">
        <v>55355</v>
      </c>
      <c r="AC21" s="25">
        <v>6</v>
      </c>
      <c r="AD21" t="s">
        <v>256</v>
      </c>
    </row>
    <row r="22" spans="3:30" ht="15">
      <c r="C22" s="177" t="s">
        <v>203</v>
      </c>
      <c r="D22" s="183" t="s">
        <v>215</v>
      </c>
      <c r="E22" s="183" t="s">
        <v>216</v>
      </c>
      <c r="F22" s="183" t="s">
        <v>217</v>
      </c>
      <c r="G22" s="183" t="s">
        <v>218</v>
      </c>
      <c r="H22" s="183" t="s">
        <v>219</v>
      </c>
      <c r="I22" s="183" t="s">
        <v>41</v>
      </c>
      <c r="J22" s="183" t="s">
        <v>220</v>
      </c>
      <c r="K22" s="183" t="s">
        <v>206</v>
      </c>
      <c r="L22" s="183" t="s">
        <v>221</v>
      </c>
      <c r="M22" s="183" t="s">
        <v>222</v>
      </c>
      <c r="N22" s="183" t="s">
        <v>223</v>
      </c>
      <c r="O22" s="183" t="s">
        <v>224</v>
      </c>
      <c r="V22" s="25"/>
      <c r="W22" s="27" t="s">
        <v>257</v>
      </c>
      <c r="X22" s="50">
        <v>6</v>
      </c>
      <c r="Y22" s="25"/>
      <c r="AB22" s="27">
        <v>55356</v>
      </c>
      <c r="AC22" s="25">
        <v>3</v>
      </c>
      <c r="AD22" t="s">
        <v>258</v>
      </c>
    </row>
    <row r="23" spans="3:30" ht="15">
      <c r="C23" s="255" t="s">
        <v>259</v>
      </c>
      <c r="D23" s="256"/>
      <c r="E23" s="256"/>
      <c r="F23" s="256"/>
      <c r="G23" s="256"/>
      <c r="H23" s="256"/>
      <c r="I23" s="256"/>
      <c r="J23" s="256"/>
      <c r="K23" s="256"/>
      <c r="L23" s="256"/>
      <c r="M23" s="256"/>
      <c r="N23" s="256"/>
      <c r="O23" s="257"/>
      <c r="V23" s="25"/>
      <c r="W23" s="27">
        <v>68587</v>
      </c>
      <c r="X23" s="50">
        <v>1</v>
      </c>
      <c r="Y23" s="25"/>
      <c r="AB23" s="27">
        <v>55357</v>
      </c>
      <c r="AC23" s="25">
        <v>2</v>
      </c>
      <c r="AD23" t="s">
        <v>260</v>
      </c>
    </row>
    <row r="24" spans="3:30" ht="15">
      <c r="C24" s="118" t="s">
        <v>207</v>
      </c>
      <c r="D24" s="22">
        <v>198</v>
      </c>
      <c r="E24" s="22">
        <v>15</v>
      </c>
      <c r="F24" s="22">
        <f>D24-E24</f>
        <v>183</v>
      </c>
      <c r="G24" s="22">
        <f>SUM(G40,G51)</f>
        <v>103</v>
      </c>
      <c r="H24" s="22">
        <v>17</v>
      </c>
      <c r="I24" s="22">
        <v>31</v>
      </c>
      <c r="J24" s="22">
        <f>D24-(G24+HG25+I26)</f>
        <v>95</v>
      </c>
      <c r="K24" s="21">
        <f>(G24+H24)/D24</f>
        <v>0.60606060606060608</v>
      </c>
      <c r="L24" s="21">
        <f>G24/D24</f>
        <v>0.52020202020202022</v>
      </c>
      <c r="M24" s="21">
        <f>H24/D24</f>
        <v>8.5858585858585856E-2</v>
      </c>
      <c r="N24" s="119">
        <f>I24/D24</f>
        <v>0.15656565656565657</v>
      </c>
      <c r="O24" s="21">
        <f>J24/D24</f>
        <v>0.47979797979797978</v>
      </c>
      <c r="V24" s="25"/>
      <c r="W24" s="27">
        <v>68592</v>
      </c>
      <c r="X24" s="50">
        <v>5</v>
      </c>
      <c r="Y24" s="25"/>
      <c r="AB24" s="27">
        <v>55358</v>
      </c>
      <c r="AC24" s="25">
        <v>6</v>
      </c>
      <c r="AD24" t="s">
        <v>261</v>
      </c>
    </row>
    <row r="25" spans="3:30" ht="15">
      <c r="C25" s="118" t="s">
        <v>208</v>
      </c>
      <c r="D25" s="22">
        <v>476</v>
      </c>
      <c r="E25" s="22">
        <v>0</v>
      </c>
      <c r="F25" s="22">
        <v>476</v>
      </c>
      <c r="G25" s="22">
        <f t="shared" ref="G25:G26" si="0">SUM(G41,G52)</f>
        <v>285</v>
      </c>
      <c r="H25" s="22"/>
      <c r="I25" s="22"/>
      <c r="J25" s="22"/>
      <c r="K25" s="21">
        <f>(G25+H25)/D25</f>
        <v>0.59873949579831931</v>
      </c>
      <c r="L25" s="21">
        <f>G25/D25</f>
        <v>0.59873949579831931</v>
      </c>
      <c r="M25" s="21">
        <f>H25/D25</f>
        <v>0</v>
      </c>
      <c r="N25" s="119">
        <f>I25/D25</f>
        <v>0</v>
      </c>
      <c r="O25" s="21">
        <f>J25/D25</f>
        <v>0</v>
      </c>
      <c r="V25" s="25"/>
      <c r="W25" s="27">
        <v>68602</v>
      </c>
      <c r="X25" s="50">
        <v>7</v>
      </c>
      <c r="Y25" s="25"/>
      <c r="AB25" s="27"/>
      <c r="AC25" s="25"/>
    </row>
    <row r="26" spans="3:30" ht="15">
      <c r="C26" s="118" t="s">
        <v>209</v>
      </c>
      <c r="D26" s="22">
        <v>476</v>
      </c>
      <c r="E26" s="22">
        <v>0</v>
      </c>
      <c r="F26" s="22">
        <v>476</v>
      </c>
      <c r="G26" s="22">
        <f t="shared" si="0"/>
        <v>352</v>
      </c>
      <c r="H26" s="22"/>
      <c r="I26" s="22"/>
      <c r="J26" s="22"/>
      <c r="K26" s="21">
        <f>(G26+H26)/D26</f>
        <v>0.73949579831932777</v>
      </c>
      <c r="L26" s="21">
        <f>G26/D26</f>
        <v>0.73949579831932777</v>
      </c>
      <c r="M26" s="21">
        <f>H26/D26</f>
        <v>0</v>
      </c>
      <c r="N26" s="119">
        <f>I26/D26</f>
        <v>0</v>
      </c>
      <c r="O26" s="21">
        <f>J26/D26</f>
        <v>0</v>
      </c>
      <c r="V26" s="25"/>
      <c r="W26" s="27">
        <v>68607</v>
      </c>
      <c r="X26" s="50">
        <v>3</v>
      </c>
      <c r="Y26" s="25"/>
      <c r="AB26" s="27">
        <v>55349</v>
      </c>
      <c r="AC26" s="25">
        <v>11</v>
      </c>
      <c r="AD26" t="s">
        <v>262</v>
      </c>
    </row>
    <row r="27" spans="3:30" ht="15">
      <c r="C27" s="177" t="s">
        <v>210</v>
      </c>
      <c r="D27" s="178">
        <f>SUM(D24:D26)</f>
        <v>1150</v>
      </c>
      <c r="E27" s="178">
        <f>SUM(E24:E26)</f>
        <v>15</v>
      </c>
      <c r="F27" s="178">
        <f>SUM(F24:F26)</f>
        <v>1135</v>
      </c>
      <c r="G27" s="178">
        <f>SUM(G24:G26)</f>
        <v>740</v>
      </c>
      <c r="H27" s="178">
        <f>SUM(H24:H26)</f>
        <v>17</v>
      </c>
      <c r="I27" s="178">
        <f>SUM(I24:I26)</f>
        <v>31</v>
      </c>
      <c r="J27" s="178">
        <f>SUM(J24:J26)</f>
        <v>95</v>
      </c>
      <c r="K27" s="179">
        <f>(G27+H27)/F27</f>
        <v>0.66696035242290752</v>
      </c>
      <c r="L27" s="179">
        <f>G27/F27</f>
        <v>0.65198237885462551</v>
      </c>
      <c r="M27" s="179">
        <f>H27/F27</f>
        <v>1.4977973568281937E-2</v>
      </c>
      <c r="N27" s="180">
        <f>I27/F27</f>
        <v>2.7312775330396475E-2</v>
      </c>
      <c r="O27" s="179">
        <f>J27/F27</f>
        <v>8.3700440528634359E-2</v>
      </c>
      <c r="V27" s="25"/>
      <c r="W27" s="34">
        <v>71021</v>
      </c>
      <c r="X27" s="51">
        <v>8</v>
      </c>
      <c r="Y27" s="44"/>
      <c r="AB27" s="12">
        <v>55350</v>
      </c>
      <c r="AC27">
        <v>9</v>
      </c>
      <c r="AD27" t="s">
        <v>262</v>
      </c>
    </row>
    <row r="28" spans="3:30" ht="15">
      <c r="C28" s="177" t="s">
        <v>227</v>
      </c>
      <c r="D28" s="181"/>
      <c r="E28" s="181"/>
      <c r="F28" s="181"/>
      <c r="G28" s="181"/>
      <c r="H28" s="181"/>
      <c r="I28" s="181"/>
      <c r="J28" s="181"/>
      <c r="K28" s="181"/>
      <c r="L28" s="181"/>
      <c r="M28" s="181"/>
      <c r="N28" s="182"/>
      <c r="O28" s="181"/>
      <c r="V28" s="25"/>
      <c r="W28" s="34">
        <v>68617</v>
      </c>
      <c r="X28" s="52">
        <v>5</v>
      </c>
      <c r="Y28" s="25"/>
      <c r="AB28" s="12">
        <v>55353</v>
      </c>
      <c r="AC28">
        <v>6</v>
      </c>
      <c r="AD28" t="s">
        <v>256</v>
      </c>
    </row>
    <row r="29" spans="3:30" ht="15">
      <c r="C29" s="175" t="s">
        <v>228</v>
      </c>
      <c r="D29" s="22">
        <f>SUM(D45,D57)</f>
        <v>566</v>
      </c>
      <c r="E29" s="22">
        <v>79</v>
      </c>
      <c r="F29" s="22">
        <v>487</v>
      </c>
      <c r="G29" s="22">
        <v>190</v>
      </c>
      <c r="H29" s="22"/>
      <c r="I29" s="22"/>
      <c r="J29" s="22">
        <v>64</v>
      </c>
      <c r="K29" s="21">
        <f>(G29+H29)/D29</f>
        <v>0.33568904593639576</v>
      </c>
      <c r="L29" s="21">
        <f>G29/D29</f>
        <v>0.33568904593639576</v>
      </c>
      <c r="M29" s="21">
        <f>H29/D29</f>
        <v>0</v>
      </c>
      <c r="N29" s="119">
        <f>I29/D29</f>
        <v>0</v>
      </c>
      <c r="O29" s="21">
        <f>J29/D29</f>
        <v>0.11307420494699646</v>
      </c>
      <c r="V29" s="25"/>
      <c r="W29" s="35">
        <v>68612</v>
      </c>
      <c r="X29" s="65">
        <v>2</v>
      </c>
      <c r="Y29" s="25"/>
      <c r="Z29" t="s">
        <v>263</v>
      </c>
    </row>
    <row r="30" spans="3:30" ht="15">
      <c r="C30" s="118" t="s">
        <v>213</v>
      </c>
      <c r="D30" s="22">
        <f t="shared" ref="D30:G31" si="1">SUM(D46,D58)</f>
        <v>297</v>
      </c>
      <c r="E30" s="22">
        <v>0</v>
      </c>
      <c r="F30" s="22">
        <v>297</v>
      </c>
      <c r="G30" s="22">
        <f t="shared" si="1"/>
        <v>68</v>
      </c>
      <c r="H30" s="22"/>
      <c r="I30" s="22"/>
      <c r="J30" s="22">
        <v>120</v>
      </c>
      <c r="K30" s="21">
        <f>(G30+H30)/D30</f>
        <v>0.22895622895622897</v>
      </c>
      <c r="L30" s="21">
        <f>G30/D30</f>
        <v>0.22895622895622897</v>
      </c>
      <c r="M30" s="21">
        <f>H30/D30</f>
        <v>0</v>
      </c>
      <c r="N30" s="119">
        <f>I30/D30</f>
        <v>0</v>
      </c>
      <c r="O30" s="21">
        <f>J30/D30</f>
        <v>0.40404040404040403</v>
      </c>
      <c r="V30" s="127" t="s">
        <v>208</v>
      </c>
      <c r="W30" s="34">
        <v>68581</v>
      </c>
      <c r="X30" s="52">
        <v>6</v>
      </c>
      <c r="Y30" s="25"/>
      <c r="AB30">
        <v>55359</v>
      </c>
      <c r="AC30">
        <v>8</v>
      </c>
      <c r="AD30" t="s">
        <v>256</v>
      </c>
    </row>
    <row r="31" spans="3:30" ht="15">
      <c r="C31" s="118" t="s">
        <v>214</v>
      </c>
      <c r="D31" s="22">
        <f t="shared" si="1"/>
        <v>252</v>
      </c>
      <c r="E31" s="22">
        <v>0</v>
      </c>
      <c r="F31" s="22">
        <v>252</v>
      </c>
      <c r="G31" s="22">
        <f t="shared" si="1"/>
        <v>108</v>
      </c>
      <c r="H31" s="22"/>
      <c r="I31" s="22"/>
      <c r="J31" s="22">
        <v>75</v>
      </c>
      <c r="K31" s="21">
        <f>(G31+H31)/D31</f>
        <v>0.42857142857142855</v>
      </c>
      <c r="L31" s="21">
        <f>G31/D31</f>
        <v>0.42857142857142855</v>
      </c>
      <c r="M31" s="21">
        <f>H31/D31</f>
        <v>0</v>
      </c>
      <c r="N31" s="119">
        <f>I31/D31</f>
        <v>0</v>
      </c>
      <c r="O31" s="21">
        <f>J31/D31</f>
        <v>0.29761904761904762</v>
      </c>
      <c r="V31" s="25"/>
      <c r="W31" s="34">
        <v>68601</v>
      </c>
      <c r="X31" s="65">
        <v>7</v>
      </c>
      <c r="Y31" s="25"/>
      <c r="AB31">
        <v>55360</v>
      </c>
      <c r="AC31" s="25">
        <v>5</v>
      </c>
      <c r="AD31" t="s">
        <v>262</v>
      </c>
    </row>
    <row r="32" spans="3:30" ht="15">
      <c r="C32" s="177" t="s">
        <v>210</v>
      </c>
      <c r="D32" s="178">
        <f>SUM(D29:D31)</f>
        <v>1115</v>
      </c>
      <c r="E32" s="178">
        <f>SUM(E29:E31)</f>
        <v>79</v>
      </c>
      <c r="F32" s="178">
        <f>SUM(F29:F31)</f>
        <v>1036</v>
      </c>
      <c r="G32" s="178">
        <f>SUM(G29:G31)</f>
        <v>366</v>
      </c>
      <c r="H32" s="178">
        <f>SUM(H29:H31)</f>
        <v>0</v>
      </c>
      <c r="I32" s="178">
        <f>SUM(I29:I31)</f>
        <v>0</v>
      </c>
      <c r="J32" s="178">
        <f>SUM(J29:J31)</f>
        <v>259</v>
      </c>
      <c r="K32" s="179">
        <f>(G32+H32)/F32</f>
        <v>0.3532818532818533</v>
      </c>
      <c r="L32" s="179">
        <f>G32/D32</f>
        <v>0.32825112107623317</v>
      </c>
      <c r="M32" s="179">
        <f>H32/D32</f>
        <v>0</v>
      </c>
      <c r="N32" s="180">
        <f>I32/D32</f>
        <v>0</v>
      </c>
      <c r="O32" s="179">
        <f>J32/D32</f>
        <v>0.23228699551569507</v>
      </c>
      <c r="V32" s="25"/>
      <c r="W32" s="34">
        <v>68599</v>
      </c>
      <c r="X32" s="65">
        <v>7</v>
      </c>
      <c r="Y32" s="25"/>
      <c r="AA32" s="118" t="s">
        <v>208</v>
      </c>
      <c r="AB32">
        <v>55587</v>
      </c>
      <c r="AC32">
        <v>2</v>
      </c>
    </row>
    <row r="33" spans="3:27" ht="15">
      <c r="C33" s="177" t="s">
        <v>230</v>
      </c>
      <c r="D33" s="181"/>
      <c r="E33" s="181"/>
      <c r="F33" s="181"/>
      <c r="G33" s="181"/>
      <c r="H33" s="181"/>
      <c r="I33" s="181"/>
      <c r="J33" s="181"/>
      <c r="K33" s="181"/>
      <c r="L33" s="181"/>
      <c r="M33" s="181"/>
      <c r="N33" s="182"/>
      <c r="O33" s="181"/>
      <c r="V33" s="127" t="s">
        <v>209</v>
      </c>
      <c r="W33" s="34">
        <v>68570</v>
      </c>
      <c r="X33" s="52">
        <v>2</v>
      </c>
      <c r="Y33" s="25"/>
      <c r="AA33" s="118" t="s">
        <v>209</v>
      </c>
    </row>
    <row r="34" spans="3:27" ht="15">
      <c r="C34" s="118" t="s">
        <v>231</v>
      </c>
      <c r="D34" s="154">
        <v>95</v>
      </c>
      <c r="E34" s="154">
        <f>D34-F34</f>
        <v>95</v>
      </c>
      <c r="F34" s="154">
        <v>0</v>
      </c>
      <c r="G34" s="154">
        <v>0</v>
      </c>
      <c r="H34" s="154">
        <v>0</v>
      </c>
      <c r="I34" s="154">
        <v>0</v>
      </c>
      <c r="J34" s="22">
        <f t="shared" ref="J34:J36" si="2">D34-(G34+H34+I34)</f>
        <v>95</v>
      </c>
      <c r="K34" s="153">
        <f>(G34+H34)/D34</f>
        <v>0</v>
      </c>
      <c r="L34" s="153">
        <f>(H34+I34)/E34</f>
        <v>0</v>
      </c>
      <c r="M34" s="21">
        <f>H34/D34</f>
        <v>0</v>
      </c>
      <c r="N34" s="119">
        <f>I34/D34</f>
        <v>0</v>
      </c>
      <c r="O34" s="21">
        <f>J34/D34</f>
        <v>1</v>
      </c>
      <c r="V34" s="25"/>
      <c r="W34" s="34">
        <v>68575</v>
      </c>
      <c r="X34" s="52">
        <v>4</v>
      </c>
      <c r="Y34" s="25"/>
    </row>
    <row r="35" spans="3:27" ht="15">
      <c r="C35" s="118" t="s">
        <v>233</v>
      </c>
      <c r="D35" s="155">
        <v>98</v>
      </c>
      <c r="E35" s="154">
        <f>D35-F35</f>
        <v>0</v>
      </c>
      <c r="F35" s="155">
        <v>98</v>
      </c>
      <c r="G35" s="155">
        <v>44</v>
      </c>
      <c r="H35" s="155">
        <v>12</v>
      </c>
      <c r="I35" s="155">
        <v>14</v>
      </c>
      <c r="J35" s="22">
        <f t="shared" si="2"/>
        <v>28</v>
      </c>
      <c r="K35" s="153">
        <f>(G35+H35)/D35</f>
        <v>0.5714285714285714</v>
      </c>
      <c r="L35" s="153">
        <f>G35/D35</f>
        <v>0.44897959183673469</v>
      </c>
      <c r="M35" s="153">
        <f>H35/D35</f>
        <v>0.12244897959183673</v>
      </c>
      <c r="N35" s="174">
        <f>I35/D35</f>
        <v>0.14285714285714285</v>
      </c>
      <c r="O35" s="153">
        <f>J35/D35</f>
        <v>0.2857142857142857</v>
      </c>
      <c r="V35" s="25"/>
      <c r="W35" s="34">
        <v>68580</v>
      </c>
      <c r="X35" s="52">
        <v>6</v>
      </c>
      <c r="Y35" s="25"/>
    </row>
    <row r="36" spans="3:27" ht="15">
      <c r="C36" s="118" t="s">
        <v>235</v>
      </c>
      <c r="D36" s="155">
        <v>98</v>
      </c>
      <c r="E36" s="154">
        <v>14</v>
      </c>
      <c r="F36" s="155">
        <f>D36-E36</f>
        <v>84</v>
      </c>
      <c r="G36" s="155">
        <v>26</v>
      </c>
      <c r="H36" s="155">
        <v>18</v>
      </c>
      <c r="I36" s="155">
        <v>18</v>
      </c>
      <c r="J36" s="22">
        <f t="shared" si="2"/>
        <v>36</v>
      </c>
      <c r="K36" s="153">
        <f>(G36+H36)/D36</f>
        <v>0.44897959183673469</v>
      </c>
      <c r="L36" s="153">
        <f>G36/D36</f>
        <v>0.26530612244897961</v>
      </c>
      <c r="M36" s="153">
        <f>H36/D36</f>
        <v>0.18367346938775511</v>
      </c>
      <c r="N36" s="174">
        <f>I36/D36</f>
        <v>0.18367346938775511</v>
      </c>
      <c r="O36" s="153">
        <f>J36/D36</f>
        <v>0.36734693877551022</v>
      </c>
      <c r="V36" s="25"/>
      <c r="W36" s="34">
        <v>68590</v>
      </c>
      <c r="X36" s="52">
        <v>5</v>
      </c>
      <c r="Y36" s="25"/>
    </row>
    <row r="37" spans="3:27" ht="15">
      <c r="C37" s="177" t="s">
        <v>210</v>
      </c>
      <c r="D37" s="178">
        <f>SUM(D34:D36)</f>
        <v>291</v>
      </c>
      <c r="E37" s="178">
        <f>SUM(E34:E36)</f>
        <v>109</v>
      </c>
      <c r="F37" s="178">
        <f>SUM(F34:F36)</f>
        <v>182</v>
      </c>
      <c r="G37" s="178">
        <f>SUM(G34:G36)</f>
        <v>70</v>
      </c>
      <c r="H37" s="178">
        <f>SUM(H34:H36)</f>
        <v>30</v>
      </c>
      <c r="I37" s="178">
        <f>SUM(I34:I36)</f>
        <v>32</v>
      </c>
      <c r="J37" s="178">
        <f>SUM(J34:J36)</f>
        <v>159</v>
      </c>
      <c r="K37" s="179">
        <f>(G37+H37)/F37</f>
        <v>0.5494505494505495</v>
      </c>
      <c r="L37" s="179">
        <f>G37/D37</f>
        <v>0.24054982817869416</v>
      </c>
      <c r="M37" s="179">
        <f>H37/D37</f>
        <v>0.10309278350515463</v>
      </c>
      <c r="N37" s="180">
        <f>I37/D37</f>
        <v>0.10996563573883161</v>
      </c>
      <c r="O37" s="179">
        <f>J37/D37</f>
        <v>0.54639175257731953</v>
      </c>
      <c r="V37" s="25"/>
      <c r="W37" s="34">
        <v>68595</v>
      </c>
      <c r="X37" s="52">
        <v>5</v>
      </c>
      <c r="Y37" s="25"/>
    </row>
    <row r="38" spans="3:27" ht="15">
      <c r="C38" s="122" t="s">
        <v>203</v>
      </c>
      <c r="D38" s="116" t="s">
        <v>215</v>
      </c>
      <c r="E38" s="116" t="s">
        <v>216</v>
      </c>
      <c r="F38" s="116" t="s">
        <v>217</v>
      </c>
      <c r="G38" s="116" t="s">
        <v>218</v>
      </c>
      <c r="H38" s="116" t="s">
        <v>219</v>
      </c>
      <c r="I38" s="116" t="s">
        <v>41</v>
      </c>
      <c r="J38" s="116" t="s">
        <v>220</v>
      </c>
      <c r="K38" s="116" t="s">
        <v>206</v>
      </c>
      <c r="L38" s="116" t="s">
        <v>221</v>
      </c>
      <c r="M38" s="116" t="s">
        <v>222</v>
      </c>
      <c r="N38" s="116" t="s">
        <v>223</v>
      </c>
      <c r="O38" s="116" t="s">
        <v>224</v>
      </c>
      <c r="V38" s="25"/>
      <c r="W38" s="61">
        <v>68603</v>
      </c>
      <c r="X38" s="57">
        <v>3</v>
      </c>
      <c r="Y38" s="43"/>
    </row>
    <row r="39" spans="3:27" ht="15">
      <c r="C39" s="250" t="s">
        <v>264</v>
      </c>
      <c r="D39" s="251"/>
      <c r="E39" s="251"/>
      <c r="F39" s="251"/>
      <c r="G39" s="251"/>
      <c r="H39" s="251"/>
      <c r="I39" s="251"/>
      <c r="J39" s="251"/>
      <c r="K39" s="251"/>
      <c r="L39" s="251"/>
      <c r="M39" s="251"/>
      <c r="N39" s="251"/>
      <c r="O39" s="258"/>
      <c r="V39" s="25"/>
      <c r="W39" s="62">
        <v>68615</v>
      </c>
      <c r="X39" s="25">
        <v>6</v>
      </c>
      <c r="Y39" s="25"/>
    </row>
    <row r="40" spans="3:27" ht="15">
      <c r="C40" s="118" t="s">
        <v>207</v>
      </c>
      <c r="D40" s="22">
        <v>161</v>
      </c>
      <c r="E40" s="22">
        <v>15</v>
      </c>
      <c r="F40" s="22">
        <v>146</v>
      </c>
      <c r="G40" s="22">
        <v>61</v>
      </c>
      <c r="H40" s="22">
        <v>17</v>
      </c>
      <c r="I40" s="22">
        <v>31</v>
      </c>
      <c r="J40" s="22">
        <f>SUM(D40-(I40+G40+H40))</f>
        <v>52</v>
      </c>
      <c r="K40" s="21">
        <f>(G40+H40)/D40</f>
        <v>0.48447204968944102</v>
      </c>
      <c r="L40" s="21">
        <f>G40/D40</f>
        <v>0.37888198757763975</v>
      </c>
      <c r="M40" s="21">
        <f>H40/D40</f>
        <v>0.10559006211180125</v>
      </c>
      <c r="N40" s="119">
        <f>I40/D40</f>
        <v>0.19254658385093168</v>
      </c>
      <c r="O40" s="21">
        <f>J40/D40</f>
        <v>0.32298136645962733</v>
      </c>
      <c r="V40" s="25"/>
      <c r="W40" s="62">
        <v>68578</v>
      </c>
      <c r="X40" s="25">
        <v>1</v>
      </c>
      <c r="Y40" s="25"/>
    </row>
    <row r="41" spans="3:27" ht="15">
      <c r="C41" s="118" t="s">
        <v>208</v>
      </c>
      <c r="D41" s="22">
        <v>203</v>
      </c>
      <c r="E41" s="22">
        <v>0</v>
      </c>
      <c r="F41" s="22">
        <v>203</v>
      </c>
      <c r="G41" s="22">
        <v>6</v>
      </c>
      <c r="H41" s="22">
        <v>6</v>
      </c>
      <c r="I41" s="22">
        <v>7</v>
      </c>
      <c r="J41" s="22">
        <f>SUM(D41-(I41+G41+H41))</f>
        <v>184</v>
      </c>
      <c r="K41" s="21">
        <f>(G41+H41)/D41</f>
        <v>5.9113300492610835E-2</v>
      </c>
      <c r="L41" s="21">
        <f>G41/D41</f>
        <v>2.9556650246305417E-2</v>
      </c>
      <c r="M41" s="21">
        <f>H41/D41</f>
        <v>2.9556650246305417E-2</v>
      </c>
      <c r="N41" s="119">
        <f>I41/D41</f>
        <v>3.4482758620689655E-2</v>
      </c>
      <c r="O41" s="21">
        <f>J41/D41</f>
        <v>0.90640394088669951</v>
      </c>
      <c r="V41" s="25"/>
      <c r="W41" s="63">
        <v>68585</v>
      </c>
      <c r="X41" s="25">
        <v>1</v>
      </c>
      <c r="Y41" s="25"/>
    </row>
    <row r="42" spans="3:27" ht="15">
      <c r="C42" s="118" t="s">
        <v>209</v>
      </c>
      <c r="D42" s="22">
        <v>183</v>
      </c>
      <c r="E42" s="22">
        <v>0</v>
      </c>
      <c r="F42" s="22">
        <v>183</v>
      </c>
      <c r="G42" s="22">
        <v>49</v>
      </c>
      <c r="H42" s="22">
        <v>13</v>
      </c>
      <c r="I42" s="22">
        <v>21</v>
      </c>
      <c r="J42" s="22">
        <f>SUM(D42-(I42+G42+H42))</f>
        <v>100</v>
      </c>
      <c r="K42" s="21">
        <f>(G42+H42)/D42</f>
        <v>0.33879781420765026</v>
      </c>
      <c r="L42" s="21">
        <f>G42/D42</f>
        <v>0.26775956284153007</v>
      </c>
      <c r="M42" s="21">
        <f>H42/D42</f>
        <v>7.1038251366120214E-2</v>
      </c>
      <c r="N42" s="119">
        <f>I42/D42</f>
        <v>0.11475409836065574</v>
      </c>
      <c r="O42" s="21">
        <f>J42/D42</f>
        <v>0.54644808743169404</v>
      </c>
      <c r="V42" s="130" t="s">
        <v>228</v>
      </c>
      <c r="W42" s="55">
        <v>68622</v>
      </c>
      <c r="X42" s="58">
        <v>3</v>
      </c>
      <c r="Y42" s="25"/>
    </row>
    <row r="43" spans="3:27" ht="15">
      <c r="C43" s="20" t="s">
        <v>210</v>
      </c>
      <c r="D43" s="19">
        <f>SUM(D40:D42)</f>
        <v>547</v>
      </c>
      <c r="E43" s="19">
        <f>SUM(E40:E42)</f>
        <v>15</v>
      </c>
      <c r="F43" s="19">
        <f>SUM(F40:F42)</f>
        <v>532</v>
      </c>
      <c r="G43" s="19">
        <f>SUM(G40:G42)</f>
        <v>116</v>
      </c>
      <c r="H43" s="19">
        <f>SUM(H40:H42)</f>
        <v>36</v>
      </c>
      <c r="I43" s="19">
        <f>SUM(I40:I42)</f>
        <v>59</v>
      </c>
      <c r="J43" s="19">
        <f>SUM(J40:J42)</f>
        <v>336</v>
      </c>
      <c r="K43" s="18">
        <f>(G43+H43)/F43</f>
        <v>0.2857142857142857</v>
      </c>
      <c r="L43" s="18">
        <f>G43/F43</f>
        <v>0.21804511278195488</v>
      </c>
      <c r="M43" s="18">
        <f>H43/F43</f>
        <v>6.7669172932330823E-2</v>
      </c>
      <c r="N43" s="172">
        <f>I43/F43</f>
        <v>0.11090225563909774</v>
      </c>
      <c r="O43" s="18">
        <f>J43/F43</f>
        <v>0.63157894736842102</v>
      </c>
      <c r="V43" s="25"/>
      <c r="W43" s="34">
        <v>68623</v>
      </c>
      <c r="X43" s="51">
        <v>4</v>
      </c>
      <c r="Y43" s="25"/>
    </row>
    <row r="44" spans="3:27" ht="15">
      <c r="C44" s="122" t="s">
        <v>227</v>
      </c>
      <c r="D44" s="112"/>
      <c r="E44" s="112"/>
      <c r="F44" s="112"/>
      <c r="G44" s="112"/>
      <c r="H44" s="112"/>
      <c r="I44" s="112"/>
      <c r="J44" s="112"/>
      <c r="K44" s="112"/>
      <c r="L44" s="112"/>
      <c r="M44" s="112"/>
      <c r="N44" s="173"/>
      <c r="O44" s="112"/>
      <c r="V44" s="25"/>
      <c r="W44" s="34">
        <v>68624</v>
      </c>
      <c r="X44" s="51">
        <v>7</v>
      </c>
      <c r="Y44" s="25"/>
    </row>
    <row r="45" spans="3:27" ht="15">
      <c r="C45" s="175" t="s">
        <v>228</v>
      </c>
      <c r="D45" s="22">
        <v>192</v>
      </c>
      <c r="E45" s="22">
        <v>79</v>
      </c>
      <c r="F45" s="22">
        <f>D45-E45</f>
        <v>113</v>
      </c>
      <c r="G45" s="22">
        <v>66</v>
      </c>
      <c r="H45" s="22">
        <v>20</v>
      </c>
      <c r="I45" s="22">
        <v>42</v>
      </c>
      <c r="J45" s="22">
        <f>SUM(D45-(I45+G45+H45))</f>
        <v>64</v>
      </c>
      <c r="K45" s="21">
        <f>(G45+H45)/D45</f>
        <v>0.44791666666666669</v>
      </c>
      <c r="L45" s="21">
        <f>G45/D45</f>
        <v>0.34375</v>
      </c>
      <c r="M45" s="21">
        <f>H45/D45</f>
        <v>0.10416666666666667</v>
      </c>
      <c r="N45" s="119">
        <f>I45/D45</f>
        <v>0.21875</v>
      </c>
      <c r="O45" s="21">
        <f>J45/D45</f>
        <v>0.33333333333333331</v>
      </c>
      <c r="V45" s="25"/>
      <c r="W45" s="34">
        <v>68625</v>
      </c>
      <c r="X45" s="51">
        <v>1</v>
      </c>
      <c r="Y45" s="25"/>
    </row>
    <row r="46" spans="3:27" ht="15">
      <c r="C46" s="118" t="s">
        <v>213</v>
      </c>
      <c r="D46" s="22">
        <v>120</v>
      </c>
      <c r="E46" s="22">
        <f>D46-F46</f>
        <v>0</v>
      </c>
      <c r="F46" s="22">
        <v>120</v>
      </c>
      <c r="G46" s="22">
        <v>0</v>
      </c>
      <c r="H46" s="22">
        <v>0</v>
      </c>
      <c r="I46" s="22">
        <v>0</v>
      </c>
      <c r="J46" s="22">
        <f>F46-(G46+H46+I46)</f>
        <v>120</v>
      </c>
      <c r="K46" s="21">
        <f>(G46+H46)/D46</f>
        <v>0</v>
      </c>
      <c r="L46" s="21">
        <f>G46/D46</f>
        <v>0</v>
      </c>
      <c r="M46" s="21">
        <f>H46/D46</f>
        <v>0</v>
      </c>
      <c r="N46" s="119">
        <f>I46/D46</f>
        <v>0</v>
      </c>
      <c r="O46" s="21">
        <f>J46/D46</f>
        <v>1</v>
      </c>
      <c r="V46" s="25"/>
      <c r="W46" s="34">
        <v>68626</v>
      </c>
      <c r="X46" s="51">
        <v>5</v>
      </c>
      <c r="Y46" s="25"/>
    </row>
    <row r="47" spans="3:27" ht="15">
      <c r="C47" s="118" t="s">
        <v>214</v>
      </c>
      <c r="D47" s="22">
        <v>75</v>
      </c>
      <c r="E47" s="22">
        <f>D47-F47</f>
        <v>0</v>
      </c>
      <c r="F47" s="22">
        <v>75</v>
      </c>
      <c r="G47" s="22">
        <v>0</v>
      </c>
      <c r="H47" s="22">
        <v>0</v>
      </c>
      <c r="I47" s="22">
        <v>0</v>
      </c>
      <c r="J47" s="22">
        <f>F47-(G47+H47+I47)</f>
        <v>75</v>
      </c>
      <c r="K47" s="21">
        <f>(G47+H47)/D47</f>
        <v>0</v>
      </c>
      <c r="L47" s="21">
        <f>G47/D47</f>
        <v>0</v>
      </c>
      <c r="M47" s="21">
        <f>H47/D47</f>
        <v>0</v>
      </c>
      <c r="N47" s="119">
        <f>I47/D47</f>
        <v>0</v>
      </c>
      <c r="O47" s="21">
        <f>J47/D47</f>
        <v>1</v>
      </c>
      <c r="V47" s="25"/>
      <c r="W47" s="34">
        <v>68627</v>
      </c>
      <c r="X47" s="51">
        <v>2</v>
      </c>
      <c r="Y47" s="25"/>
    </row>
    <row r="48" spans="3:27" ht="15">
      <c r="C48" s="20" t="s">
        <v>210</v>
      </c>
      <c r="D48" s="19">
        <f>SUM(D45:D47)</f>
        <v>387</v>
      </c>
      <c r="E48" s="19">
        <f>SUM(E45:E47)</f>
        <v>79</v>
      </c>
      <c r="F48" s="19">
        <f>SUM(F45:F47)</f>
        <v>308</v>
      </c>
      <c r="G48" s="19">
        <f>SUM(G45:G47)</f>
        <v>66</v>
      </c>
      <c r="H48" s="19">
        <f>SUM(H45:H47)</f>
        <v>20</v>
      </c>
      <c r="I48" s="19">
        <f>SUM(I45:I47)</f>
        <v>42</v>
      </c>
      <c r="J48" s="19">
        <f>SUM(J45:J47)</f>
        <v>259</v>
      </c>
      <c r="K48" s="18">
        <f>(G48+H48)/F48</f>
        <v>0.2792207792207792</v>
      </c>
      <c r="L48" s="18">
        <f>G48/D48</f>
        <v>0.17054263565891473</v>
      </c>
      <c r="M48" s="18">
        <f>H48/D48</f>
        <v>5.1679586563307491E-2</v>
      </c>
      <c r="N48" s="172">
        <f>I48/D48</f>
        <v>0.10852713178294573</v>
      </c>
      <c r="O48" s="18">
        <f>J48/D48</f>
        <v>0.66925064599483208</v>
      </c>
      <c r="V48" s="25"/>
      <c r="W48" s="34">
        <v>68628</v>
      </c>
      <c r="X48" s="51">
        <v>2</v>
      </c>
      <c r="Y48" s="25"/>
    </row>
    <row r="49" spans="3:26" ht="15">
      <c r="C49" s="122" t="s">
        <v>265</v>
      </c>
      <c r="D49" s="112"/>
      <c r="E49" s="112"/>
      <c r="F49" s="112"/>
      <c r="G49" s="112"/>
      <c r="H49" s="112"/>
      <c r="I49" s="112"/>
      <c r="J49" s="112"/>
      <c r="K49" s="112"/>
      <c r="L49" s="112"/>
      <c r="M49" s="112"/>
      <c r="N49" s="112"/>
      <c r="O49" s="112"/>
      <c r="V49" s="59" t="s">
        <v>266</v>
      </c>
      <c r="Y49" s="43"/>
    </row>
    <row r="50" spans="3:26" ht="15">
      <c r="C50" s="122" t="s">
        <v>203</v>
      </c>
      <c r="D50" s="116" t="s">
        <v>215</v>
      </c>
      <c r="E50" s="116" t="s">
        <v>216</v>
      </c>
      <c r="F50" s="116" t="s">
        <v>217</v>
      </c>
      <c r="G50" s="116" t="s">
        <v>218</v>
      </c>
      <c r="H50" s="116" t="s">
        <v>219</v>
      </c>
      <c r="I50" s="116" t="s">
        <v>41</v>
      </c>
      <c r="J50" s="116" t="s">
        <v>220</v>
      </c>
      <c r="K50" s="116" t="s">
        <v>206</v>
      </c>
      <c r="L50" s="116" t="s">
        <v>221</v>
      </c>
      <c r="M50" s="116" t="s">
        <v>222</v>
      </c>
      <c r="N50" s="116" t="s">
        <v>223</v>
      </c>
      <c r="O50" s="116" t="s">
        <v>224</v>
      </c>
      <c r="V50" s="25"/>
      <c r="W50" s="34">
        <v>71027</v>
      </c>
      <c r="X50" s="51">
        <v>5</v>
      </c>
      <c r="Y50" s="44" t="s">
        <v>267</v>
      </c>
      <c r="Z50" t="s">
        <v>268</v>
      </c>
    </row>
    <row r="51" spans="3:26" ht="15">
      <c r="C51" s="118" t="s">
        <v>207</v>
      </c>
      <c r="D51" s="22">
        <v>198</v>
      </c>
      <c r="E51" s="22">
        <v>43</v>
      </c>
      <c r="F51" s="22">
        <f>D51-E51</f>
        <v>155</v>
      </c>
      <c r="G51" s="22">
        <v>42</v>
      </c>
      <c r="H51" s="22">
        <v>11</v>
      </c>
      <c r="I51" s="22">
        <v>102</v>
      </c>
      <c r="J51" s="22">
        <f>F51-(G51+H51+I51)</f>
        <v>0</v>
      </c>
      <c r="K51" s="21">
        <f>(G51+H51)/D51</f>
        <v>0.26767676767676768</v>
      </c>
      <c r="L51" s="21">
        <f>G51/D51</f>
        <v>0.21212121212121213</v>
      </c>
      <c r="M51" s="21">
        <f>H51/D51</f>
        <v>5.5555555555555552E-2</v>
      </c>
      <c r="N51" s="21">
        <f>I51/D51</f>
        <v>0.51515151515151514</v>
      </c>
      <c r="O51" s="21">
        <f>J51/D51</f>
        <v>0</v>
      </c>
      <c r="V51" s="25"/>
      <c r="W51" s="34">
        <v>71029</v>
      </c>
      <c r="X51" s="51">
        <v>6</v>
      </c>
      <c r="Y51" s="44" t="s">
        <v>267</v>
      </c>
    </row>
    <row r="52" spans="3:26" ht="15">
      <c r="C52" s="118" t="s">
        <v>208</v>
      </c>
      <c r="D52" s="22">
        <v>476</v>
      </c>
      <c r="E52" s="22">
        <v>65</v>
      </c>
      <c r="F52" s="22">
        <f>D52-E52</f>
        <v>411</v>
      </c>
      <c r="G52" s="22">
        <v>279</v>
      </c>
      <c r="H52" s="22">
        <v>73</v>
      </c>
      <c r="I52" s="22">
        <v>64</v>
      </c>
      <c r="J52" s="22">
        <f>F52-(G52+H52+I52)</f>
        <v>-5</v>
      </c>
      <c r="K52" s="21">
        <f>(G52+H52)/D52</f>
        <v>0.73949579831932777</v>
      </c>
      <c r="L52" s="21">
        <f>G52/D52</f>
        <v>0.58613445378151263</v>
      </c>
      <c r="M52" s="21">
        <f>H52/D52</f>
        <v>0.15336134453781514</v>
      </c>
      <c r="N52" s="21">
        <f>I52/D52</f>
        <v>0.13445378151260504</v>
      </c>
      <c r="O52" s="21">
        <f>J52/D52</f>
        <v>-1.050420168067227E-2</v>
      </c>
      <c r="V52" s="45" t="s">
        <v>269</v>
      </c>
      <c r="W52" s="34">
        <v>71030</v>
      </c>
      <c r="X52" s="52">
        <v>5</v>
      </c>
      <c r="Y52" s="44" t="s">
        <v>267</v>
      </c>
      <c r="Z52" t="s">
        <v>268</v>
      </c>
    </row>
    <row r="53" spans="3:26" ht="15">
      <c r="C53" s="118" t="s">
        <v>209</v>
      </c>
      <c r="D53" s="22">
        <v>476</v>
      </c>
      <c r="E53" s="22">
        <v>78</v>
      </c>
      <c r="F53" s="22">
        <f>D53-E53</f>
        <v>398</v>
      </c>
      <c r="G53" s="22">
        <v>303</v>
      </c>
      <c r="H53" s="22">
        <v>71</v>
      </c>
      <c r="I53" s="22">
        <v>24</v>
      </c>
      <c r="J53" s="22">
        <f>F53-(G53+H53+I53)</f>
        <v>0</v>
      </c>
      <c r="K53" s="21">
        <f>(G53+H53)/D53</f>
        <v>0.7857142857142857</v>
      </c>
      <c r="L53" s="21">
        <f>G53/D53</f>
        <v>0.63655462184873945</v>
      </c>
      <c r="M53" s="21">
        <f>H53/D53</f>
        <v>0.14915966386554622</v>
      </c>
      <c r="N53" s="21">
        <f>I53/D53</f>
        <v>5.0420168067226892E-2</v>
      </c>
      <c r="O53" s="21">
        <f>J53/D53</f>
        <v>0</v>
      </c>
      <c r="V53" s="25"/>
      <c r="W53" s="34">
        <v>71032</v>
      </c>
      <c r="X53" s="52">
        <v>6</v>
      </c>
      <c r="Y53" s="44" t="s">
        <v>267</v>
      </c>
      <c r="Z53" t="s">
        <v>268</v>
      </c>
    </row>
    <row r="54" spans="3:26" ht="15">
      <c r="C54" s="20" t="s">
        <v>210</v>
      </c>
      <c r="D54" s="19">
        <f>SUM(D51:D53)</f>
        <v>1150</v>
      </c>
      <c r="E54" s="19">
        <f>SUM(E51:E53)</f>
        <v>186</v>
      </c>
      <c r="F54" s="19">
        <f>SUM(F51:F53)</f>
        <v>964</v>
      </c>
      <c r="G54" s="19">
        <f>SUM(G51:G53)</f>
        <v>624</v>
      </c>
      <c r="H54" s="19">
        <f>SUM(H51:H53)</f>
        <v>155</v>
      </c>
      <c r="I54" s="19">
        <f>SUM(I51:I53)</f>
        <v>190</v>
      </c>
      <c r="J54" s="19">
        <f>SUM(J51:J53)</f>
        <v>-5</v>
      </c>
      <c r="K54" s="18">
        <f>(G54+H54)/F54</f>
        <v>0.80809128630705396</v>
      </c>
      <c r="L54" s="18">
        <f>G54/F54</f>
        <v>0.64730290456431538</v>
      </c>
      <c r="M54" s="18">
        <f>H54/F54</f>
        <v>0.1607883817427386</v>
      </c>
      <c r="N54" s="18">
        <f>I54/F54</f>
        <v>0.1970954356846473</v>
      </c>
      <c r="O54" s="18">
        <f>J54/F54</f>
        <v>-5.1867219917012446E-3</v>
      </c>
      <c r="V54" s="25"/>
      <c r="W54" s="34">
        <v>71024</v>
      </c>
      <c r="X54" s="52">
        <v>7</v>
      </c>
      <c r="Y54" s="44" t="s">
        <v>267</v>
      </c>
      <c r="Z54" t="s">
        <v>268</v>
      </c>
    </row>
    <row r="55" spans="3:26" ht="15">
      <c r="C55" s="122" t="s">
        <v>227</v>
      </c>
      <c r="D55" s="112"/>
      <c r="E55" s="112"/>
      <c r="F55" s="112"/>
      <c r="G55" s="112"/>
      <c r="H55" s="112"/>
      <c r="I55" s="112"/>
      <c r="J55" s="112"/>
      <c r="K55" s="112"/>
      <c r="L55" s="112"/>
      <c r="M55" s="112"/>
      <c r="N55" s="112"/>
      <c r="O55" s="112"/>
      <c r="V55" s="25"/>
      <c r="W55" s="34">
        <v>68634</v>
      </c>
      <c r="X55" s="52">
        <v>5</v>
      </c>
      <c r="Y55" s="25" t="s">
        <v>267</v>
      </c>
      <c r="Z55" t="s">
        <v>268</v>
      </c>
    </row>
    <row r="56" spans="3:26" ht="15">
      <c r="C56" s="122" t="s">
        <v>203</v>
      </c>
      <c r="D56" s="116" t="s">
        <v>215</v>
      </c>
      <c r="E56" s="116" t="s">
        <v>216</v>
      </c>
      <c r="F56" s="116" t="s">
        <v>217</v>
      </c>
      <c r="G56" s="116" t="s">
        <v>218</v>
      </c>
      <c r="H56" s="116" t="s">
        <v>219</v>
      </c>
      <c r="I56" s="116" t="s">
        <v>41</v>
      </c>
      <c r="J56" s="116" t="s">
        <v>220</v>
      </c>
      <c r="K56" s="116" t="s">
        <v>206</v>
      </c>
      <c r="L56" s="116" t="s">
        <v>221</v>
      </c>
      <c r="M56" s="116" t="s">
        <v>222</v>
      </c>
      <c r="N56" s="116" t="s">
        <v>223</v>
      </c>
      <c r="O56" s="116" t="s">
        <v>224</v>
      </c>
      <c r="V56" s="25"/>
      <c r="W56" s="34">
        <v>68620</v>
      </c>
      <c r="X56" s="52">
        <v>2</v>
      </c>
      <c r="Y56" s="25"/>
      <c r="Z56" t="s">
        <v>270</v>
      </c>
    </row>
    <row r="57" spans="3:26" ht="15">
      <c r="C57" s="118" t="s">
        <v>228</v>
      </c>
      <c r="D57" s="206">
        <v>374</v>
      </c>
      <c r="E57" s="22">
        <v>48</v>
      </c>
      <c r="F57" s="22">
        <f>D57-E57</f>
        <v>326</v>
      </c>
      <c r="G57" s="22">
        <v>188</v>
      </c>
      <c r="H57" s="22">
        <v>11</v>
      </c>
      <c r="I57" s="22">
        <v>92</v>
      </c>
      <c r="J57" s="22">
        <f>F57-(G57+H57+I57)</f>
        <v>35</v>
      </c>
      <c r="K57" s="21">
        <f>(G57+H57)/D57</f>
        <v>0.53208556149732622</v>
      </c>
      <c r="L57" s="21">
        <f>G57/D57</f>
        <v>0.50267379679144386</v>
      </c>
      <c r="M57" s="21">
        <f>H57/D57</f>
        <v>2.9411764705882353E-2</v>
      </c>
      <c r="N57" s="21">
        <f>I57/D57</f>
        <v>0.24598930481283424</v>
      </c>
      <c r="O57" s="21">
        <f>J57/D57</f>
        <v>9.3582887700534759E-2</v>
      </c>
      <c r="V57" s="25"/>
      <c r="W57" s="34">
        <v>68632</v>
      </c>
      <c r="X57" s="50">
        <v>5</v>
      </c>
      <c r="Y57" s="43"/>
    </row>
    <row r="58" spans="3:26" ht="15">
      <c r="C58" s="118" t="s">
        <v>213</v>
      </c>
      <c r="D58" s="22">
        <v>177</v>
      </c>
      <c r="E58" s="22">
        <v>11</v>
      </c>
      <c r="F58" s="22">
        <f>D58-E58</f>
        <v>166</v>
      </c>
      <c r="G58" s="22">
        <v>68</v>
      </c>
      <c r="H58" s="22">
        <v>15</v>
      </c>
      <c r="I58" s="22">
        <v>83</v>
      </c>
      <c r="J58" s="22">
        <f>F58-(G58+H58+I58)</f>
        <v>0</v>
      </c>
      <c r="K58" s="21">
        <f>(G58+H58)/D58</f>
        <v>0.46892655367231639</v>
      </c>
      <c r="L58" s="21">
        <f>G58/D58</f>
        <v>0.38418079096045199</v>
      </c>
      <c r="M58" s="21">
        <f>H58/D58</f>
        <v>8.4745762711864403E-2</v>
      </c>
      <c r="N58" s="21">
        <f>I58/D58</f>
        <v>0.46892655367231639</v>
      </c>
      <c r="O58" s="21">
        <f>J58/D58</f>
        <v>0</v>
      </c>
      <c r="V58" s="25"/>
      <c r="W58" s="34">
        <v>71022</v>
      </c>
      <c r="X58" s="50">
        <v>7</v>
      </c>
      <c r="Y58" s="25"/>
    </row>
    <row r="59" spans="3:26" ht="15">
      <c r="C59" s="118" t="s">
        <v>214</v>
      </c>
      <c r="D59" s="206">
        <v>177</v>
      </c>
      <c r="E59" s="22">
        <v>29</v>
      </c>
      <c r="F59" s="22">
        <f>D59-E59</f>
        <v>148</v>
      </c>
      <c r="G59" s="22">
        <v>108</v>
      </c>
      <c r="H59" s="22">
        <v>11</v>
      </c>
      <c r="I59" s="22">
        <v>29</v>
      </c>
      <c r="J59" s="22">
        <f>F59-(G59+H59+I59)</f>
        <v>0</v>
      </c>
      <c r="K59" s="21">
        <f>(G59+H59)/D59</f>
        <v>0.67231638418079098</v>
      </c>
      <c r="L59" s="21">
        <f>G59/D59</f>
        <v>0.61016949152542377</v>
      </c>
      <c r="M59" s="21">
        <f>H59/D59</f>
        <v>6.2146892655367235E-2</v>
      </c>
      <c r="N59" s="21">
        <f>I59/D59</f>
        <v>0.16384180790960451</v>
      </c>
      <c r="O59" s="21">
        <f>J59/D59</f>
        <v>0</v>
      </c>
      <c r="V59" s="25"/>
      <c r="W59" s="34">
        <v>71026</v>
      </c>
      <c r="X59" s="50">
        <v>5</v>
      </c>
      <c r="Y59" s="25"/>
    </row>
    <row r="60" spans="3:26" ht="15">
      <c r="C60" s="20" t="s">
        <v>210</v>
      </c>
      <c r="D60" s="19">
        <f>SUM(D57:D59)</f>
        <v>728</v>
      </c>
      <c r="E60" s="19">
        <f>SUM(E57:E59)</f>
        <v>88</v>
      </c>
      <c r="F60" s="19">
        <f>SUM(F57:F59)</f>
        <v>640</v>
      </c>
      <c r="G60" s="19">
        <f>SUM(G57:G59)</f>
        <v>364</v>
      </c>
      <c r="H60" s="19">
        <f>SUM(H57:H59)</f>
        <v>37</v>
      </c>
      <c r="I60" s="19">
        <f>SUM(I57:I59)</f>
        <v>204</v>
      </c>
      <c r="J60" s="19">
        <f>SUM(J57:J59)</f>
        <v>35</v>
      </c>
      <c r="K60" s="18">
        <f>(G60+H60)/F60</f>
        <v>0.62656250000000002</v>
      </c>
      <c r="L60" s="18">
        <f>G60/D60</f>
        <v>0.5</v>
      </c>
      <c r="M60" s="18">
        <f>H60/D60</f>
        <v>5.0824175824175824E-2</v>
      </c>
      <c r="N60" s="18">
        <f>I60/D60</f>
        <v>0.28021978021978022</v>
      </c>
      <c r="O60" s="18">
        <f>J60/D60</f>
        <v>4.807692307692308E-2</v>
      </c>
      <c r="V60" s="25"/>
      <c r="W60" s="34">
        <v>71028</v>
      </c>
      <c r="X60" s="50">
        <v>6</v>
      </c>
      <c r="Y60" s="25"/>
    </row>
    <row r="61" spans="3:26" ht="15">
      <c r="V61" t="s">
        <v>271</v>
      </c>
      <c r="X61">
        <f>SUM(X21:X60)</f>
        <v>177</v>
      </c>
    </row>
    <row r="62" spans="3:26" ht="15"/>
    <row r="63" spans="3:26" ht="15">
      <c r="C63" s="177" t="s">
        <v>203</v>
      </c>
      <c r="D63" s="183" t="s">
        <v>215</v>
      </c>
      <c r="E63" s="183" t="s">
        <v>216</v>
      </c>
      <c r="F63" s="183" t="s">
        <v>217</v>
      </c>
      <c r="G63" s="183" t="s">
        <v>218</v>
      </c>
      <c r="H63" s="183" t="s">
        <v>219</v>
      </c>
      <c r="I63" s="183" t="s">
        <v>41</v>
      </c>
      <c r="J63" s="183" t="s">
        <v>220</v>
      </c>
      <c r="K63" s="183" t="s">
        <v>206</v>
      </c>
      <c r="L63" s="183" t="s">
        <v>221</v>
      </c>
      <c r="M63" s="183" t="s">
        <v>222</v>
      </c>
      <c r="N63" s="183" t="s">
        <v>223</v>
      </c>
      <c r="O63" s="183" t="s">
        <v>224</v>
      </c>
    </row>
    <row r="64" spans="3:26" ht="15">
      <c r="C64" s="259" t="s">
        <v>259</v>
      </c>
      <c r="D64" s="259"/>
      <c r="E64" s="259"/>
      <c r="F64" s="259"/>
      <c r="G64" s="259"/>
      <c r="H64" s="259"/>
      <c r="I64" s="259"/>
      <c r="J64" s="259"/>
      <c r="K64" s="259"/>
      <c r="L64" s="259"/>
      <c r="M64" s="259"/>
      <c r="N64" s="259"/>
      <c r="O64" s="259"/>
    </row>
    <row r="65" spans="3:15" ht="15">
      <c r="C65" s="118" t="s">
        <v>207</v>
      </c>
      <c r="D65" s="22">
        <v>203</v>
      </c>
      <c r="E65" s="22">
        <v>15</v>
      </c>
      <c r="F65" s="22">
        <f>D65-E65</f>
        <v>188</v>
      </c>
      <c r="G65" s="22">
        <v>218</v>
      </c>
      <c r="H65" s="22">
        <v>16</v>
      </c>
      <c r="I65" s="22">
        <v>29</v>
      </c>
      <c r="J65" s="22">
        <v>11</v>
      </c>
      <c r="K65" s="21">
        <f>(G65+H65)/D65</f>
        <v>1.1527093596059113</v>
      </c>
      <c r="L65" s="21">
        <f>G65/D65</f>
        <v>1.0738916256157636</v>
      </c>
      <c r="M65" s="21">
        <f>H65/D65</f>
        <v>7.8817733990147784E-2</v>
      </c>
      <c r="N65" s="119">
        <f>I65/D65</f>
        <v>0.14285714285714285</v>
      </c>
      <c r="O65" s="21">
        <f>J65/D65</f>
        <v>5.4187192118226604E-2</v>
      </c>
    </row>
    <row r="66" spans="3:15" ht="15">
      <c r="C66" s="118" t="s">
        <v>208</v>
      </c>
      <c r="D66" s="22">
        <v>486</v>
      </c>
      <c r="E66" s="22">
        <v>0</v>
      </c>
      <c r="F66" s="22">
        <v>476</v>
      </c>
      <c r="G66" s="22">
        <v>357</v>
      </c>
      <c r="H66" s="22">
        <v>119</v>
      </c>
      <c r="I66" s="22">
        <v>54</v>
      </c>
      <c r="J66" s="22">
        <v>0</v>
      </c>
      <c r="K66" s="21">
        <f>(G66+H66)/D66</f>
        <v>0.97942386831275718</v>
      </c>
      <c r="L66" s="21">
        <f>G66/D66</f>
        <v>0.73456790123456794</v>
      </c>
      <c r="M66" s="21">
        <f>H66/D66</f>
        <v>0.2448559670781893</v>
      </c>
      <c r="N66" s="119">
        <f>I66/D66</f>
        <v>0.1111111111111111</v>
      </c>
      <c r="O66" s="21">
        <f>J66/D66</f>
        <v>0</v>
      </c>
    </row>
    <row r="67" spans="3:15" ht="15">
      <c r="C67" s="118" t="s">
        <v>209</v>
      </c>
      <c r="D67" s="22">
        <v>486</v>
      </c>
      <c r="E67" s="22">
        <v>0</v>
      </c>
      <c r="F67" s="22">
        <v>476</v>
      </c>
      <c r="G67" s="22"/>
      <c r="H67" s="22"/>
      <c r="I67" s="22">
        <v>45</v>
      </c>
      <c r="J67" s="22">
        <v>8</v>
      </c>
      <c r="K67" s="21">
        <f>(G67+H67)/D67</f>
        <v>0</v>
      </c>
      <c r="L67" s="21">
        <f>G67/D67</f>
        <v>0</v>
      </c>
      <c r="M67" s="21">
        <f>H67/D67</f>
        <v>0</v>
      </c>
      <c r="N67" s="119">
        <f>I67/D67</f>
        <v>9.2592592592592587E-2</v>
      </c>
      <c r="O67" s="21">
        <f>J67/D67</f>
        <v>1.646090534979424E-2</v>
      </c>
    </row>
    <row r="68" spans="3:15" ht="15">
      <c r="C68" s="177" t="s">
        <v>210</v>
      </c>
      <c r="D68" s="178">
        <f>SUM(D65:D67)</f>
        <v>1175</v>
      </c>
      <c r="E68" s="178">
        <f>SUM(E65:E67)</f>
        <v>15</v>
      </c>
      <c r="F68" s="178">
        <f>SUM(F65:F67)</f>
        <v>1140</v>
      </c>
      <c r="G68" s="178">
        <f>SUM(G65:G67)</f>
        <v>575</v>
      </c>
      <c r="H68" s="178">
        <f>SUM(H65:H67)</f>
        <v>135</v>
      </c>
      <c r="I68" s="178">
        <f>SUM(I65:I67)</f>
        <v>128</v>
      </c>
      <c r="J68" s="178">
        <f>SUM(J65:J67)</f>
        <v>19</v>
      </c>
      <c r="K68" s="179">
        <f>(G68+H68)/F68</f>
        <v>0.6228070175438597</v>
      </c>
      <c r="L68" s="179">
        <f>G68/F68</f>
        <v>0.50438596491228072</v>
      </c>
      <c r="M68" s="179">
        <f>H68/F68</f>
        <v>0.11842105263157894</v>
      </c>
      <c r="N68" s="180">
        <f>I68/F68</f>
        <v>0.11228070175438597</v>
      </c>
      <c r="O68" s="179">
        <f>J68/F68</f>
        <v>1.6666666666666666E-2</v>
      </c>
    </row>
    <row r="69" spans="3:15" ht="15">
      <c r="C69" s="177" t="s">
        <v>227</v>
      </c>
      <c r="D69" s="181"/>
      <c r="E69" s="181"/>
      <c r="F69" s="181"/>
      <c r="G69" s="181"/>
      <c r="H69" s="181"/>
      <c r="I69" s="181"/>
      <c r="J69" s="181"/>
      <c r="K69" s="181"/>
      <c r="L69" s="181"/>
      <c r="M69" s="181"/>
      <c r="N69" s="182"/>
      <c r="O69" s="181"/>
    </row>
    <row r="70" spans="3:15" ht="15">
      <c r="C70" s="175" t="s">
        <v>228</v>
      </c>
      <c r="D70" s="22">
        <v>380</v>
      </c>
      <c r="E70" s="22">
        <v>79</v>
      </c>
      <c r="F70" s="22">
        <f t="shared" ref="F70:F72" si="3">D70-E70</f>
        <v>301</v>
      </c>
      <c r="G70" s="22"/>
      <c r="H70" s="22"/>
      <c r="I70" s="22">
        <v>59</v>
      </c>
      <c r="J70" s="22">
        <v>34</v>
      </c>
      <c r="K70" s="21">
        <f>(G70+H70)/D70</f>
        <v>0</v>
      </c>
      <c r="L70" s="21">
        <f>G70/D70</f>
        <v>0</v>
      </c>
      <c r="M70" s="21">
        <f>H70/D70</f>
        <v>0</v>
      </c>
      <c r="N70" s="119">
        <f>I70/D70</f>
        <v>0.15526315789473685</v>
      </c>
      <c r="O70" s="21">
        <f>J70/D70</f>
        <v>8.9473684210526316E-2</v>
      </c>
    </row>
    <row r="71" spans="3:15" ht="15">
      <c r="C71" s="118" t="s">
        <v>213</v>
      </c>
      <c r="D71" s="22">
        <v>189</v>
      </c>
      <c r="E71" s="22">
        <v>0</v>
      </c>
      <c r="F71" s="22">
        <f t="shared" si="3"/>
        <v>189</v>
      </c>
      <c r="G71" s="22"/>
      <c r="H71" s="22"/>
      <c r="I71" s="22">
        <v>0</v>
      </c>
      <c r="J71" s="22">
        <v>119</v>
      </c>
      <c r="K71" s="21">
        <f>(G71+H71)/D71</f>
        <v>0</v>
      </c>
      <c r="L71" s="21">
        <f>G71/D71</f>
        <v>0</v>
      </c>
      <c r="M71" s="21">
        <f>H71/D71</f>
        <v>0</v>
      </c>
      <c r="N71" s="119">
        <f>I71/D71</f>
        <v>0</v>
      </c>
      <c r="O71" s="21">
        <f>J71/D71</f>
        <v>0.62962962962962965</v>
      </c>
    </row>
    <row r="72" spans="3:15" ht="15">
      <c r="C72" s="118" t="s">
        <v>214</v>
      </c>
      <c r="D72" s="22">
        <v>189</v>
      </c>
      <c r="E72" s="22">
        <v>0</v>
      </c>
      <c r="F72" s="22">
        <f t="shared" si="3"/>
        <v>189</v>
      </c>
      <c r="G72" s="22"/>
      <c r="H72" s="22"/>
      <c r="I72" s="22">
        <v>0</v>
      </c>
      <c r="J72" s="22">
        <v>71</v>
      </c>
      <c r="K72" s="21">
        <f>(G72+H72)/D72</f>
        <v>0</v>
      </c>
      <c r="L72" s="21">
        <f>G72/D72</f>
        <v>0</v>
      </c>
      <c r="M72" s="21">
        <f>H72/D72</f>
        <v>0</v>
      </c>
      <c r="N72" s="119">
        <f>I72/D72</f>
        <v>0</v>
      </c>
      <c r="O72" s="21">
        <f>J72/D72</f>
        <v>0.37566137566137564</v>
      </c>
    </row>
    <row r="73" spans="3:15" ht="15">
      <c r="C73" s="177" t="s">
        <v>210</v>
      </c>
      <c r="D73" s="178">
        <f>SUM(D70:D72)</f>
        <v>758</v>
      </c>
      <c r="E73" s="178">
        <f>SUM(E70:E72)</f>
        <v>79</v>
      </c>
      <c r="F73" s="178">
        <f>SUM(F70:F72)</f>
        <v>679</v>
      </c>
      <c r="G73" s="178">
        <f>SUM(G70:G72)</f>
        <v>0</v>
      </c>
      <c r="H73" s="178">
        <f>SUM(H70:H72)</f>
        <v>0</v>
      </c>
      <c r="I73" s="178">
        <f>SUM(I70:I72)</f>
        <v>59</v>
      </c>
      <c r="J73" s="178">
        <f>SUM(J70:J72)</f>
        <v>224</v>
      </c>
      <c r="K73" s="179">
        <f>(G73+H73)/F73</f>
        <v>0</v>
      </c>
      <c r="L73" s="179">
        <f>G73/D73</f>
        <v>0</v>
      </c>
      <c r="M73" s="179">
        <f>H73/D73</f>
        <v>0</v>
      </c>
      <c r="N73" s="180">
        <f>I73/D73</f>
        <v>7.7836411609498682E-2</v>
      </c>
      <c r="O73" s="179">
        <f>J73/D73</f>
        <v>0.29551451187335093</v>
      </c>
    </row>
    <row r="74" spans="3:15" ht="15">
      <c r="C74" s="177" t="s">
        <v>230</v>
      </c>
      <c r="D74" s="181"/>
      <c r="E74" s="181"/>
      <c r="F74" s="181"/>
      <c r="G74" s="181"/>
      <c r="H74" s="181"/>
      <c r="I74" s="181"/>
      <c r="J74" s="181"/>
      <c r="K74" s="181"/>
      <c r="L74" s="181"/>
      <c r="M74" s="181"/>
      <c r="N74" s="182"/>
      <c r="O74" s="181"/>
    </row>
    <row r="75" spans="3:15" ht="15">
      <c r="C75" s="23" t="s">
        <v>231</v>
      </c>
      <c r="D75" s="22">
        <v>95</v>
      </c>
      <c r="E75" s="22">
        <f>D75-F75</f>
        <v>95</v>
      </c>
      <c r="F75" s="22">
        <v>0</v>
      </c>
      <c r="G75" s="22">
        <v>0</v>
      </c>
      <c r="H75" s="22">
        <v>0</v>
      </c>
      <c r="I75" s="22">
        <v>0</v>
      </c>
      <c r="J75" s="22">
        <f t="shared" ref="J75:J77" si="4">D75-(G75+H75+I75)</f>
        <v>95</v>
      </c>
      <c r="K75" s="153">
        <f>(G75+H75)/D75</f>
        <v>0</v>
      </c>
      <c r="L75" s="153">
        <f>(H75+I75)/E75</f>
        <v>0</v>
      </c>
      <c r="M75" s="21">
        <f>H75/D75</f>
        <v>0</v>
      </c>
      <c r="N75" s="119">
        <f>I75/D75</f>
        <v>0</v>
      </c>
      <c r="O75" s="21">
        <f>J75/D75</f>
        <v>1</v>
      </c>
    </row>
    <row r="76" spans="3:15" ht="15">
      <c r="C76" s="23" t="s">
        <v>233</v>
      </c>
      <c r="D76" s="22">
        <v>98</v>
      </c>
      <c r="E76" s="22">
        <f>D76-F76</f>
        <v>0</v>
      </c>
      <c r="F76" s="22">
        <v>98</v>
      </c>
      <c r="G76" s="22">
        <v>44</v>
      </c>
      <c r="H76" s="22">
        <v>12</v>
      </c>
      <c r="I76" s="22">
        <v>14</v>
      </c>
      <c r="J76" s="22">
        <f t="shared" si="4"/>
        <v>28</v>
      </c>
      <c r="K76" s="153">
        <f>(G76+H76)/D76</f>
        <v>0.5714285714285714</v>
      </c>
      <c r="L76" s="153">
        <f>G76/D76</f>
        <v>0.44897959183673469</v>
      </c>
      <c r="M76" s="153">
        <f>H76/D76</f>
        <v>0.12244897959183673</v>
      </c>
      <c r="N76" s="174">
        <f>I76/D76</f>
        <v>0.14285714285714285</v>
      </c>
      <c r="O76" s="153">
        <f>J76/D76</f>
        <v>0.2857142857142857</v>
      </c>
    </row>
    <row r="77" spans="3:15" ht="15">
      <c r="C77" s="23" t="s">
        <v>235</v>
      </c>
      <c r="D77" s="22">
        <v>98</v>
      </c>
      <c r="E77" s="22">
        <v>14</v>
      </c>
      <c r="F77" s="22">
        <f>D77-E77</f>
        <v>84</v>
      </c>
      <c r="G77" s="22">
        <v>26</v>
      </c>
      <c r="H77" s="22">
        <v>18</v>
      </c>
      <c r="I77" s="22">
        <v>18</v>
      </c>
      <c r="J77" s="22">
        <f t="shared" si="4"/>
        <v>36</v>
      </c>
      <c r="K77" s="153">
        <f>(G77+H77)/D77</f>
        <v>0.44897959183673469</v>
      </c>
      <c r="L77" s="153">
        <f>G77/D77</f>
        <v>0.26530612244897961</v>
      </c>
      <c r="M77" s="153">
        <f>H77/D77</f>
        <v>0.18367346938775511</v>
      </c>
      <c r="N77" s="174">
        <f>I77/D77</f>
        <v>0.18367346938775511</v>
      </c>
      <c r="O77" s="153">
        <f>J77/D77</f>
        <v>0.36734693877551022</v>
      </c>
    </row>
    <row r="78" spans="3:15" ht="15">
      <c r="C78" s="177" t="s">
        <v>210</v>
      </c>
      <c r="D78" s="178">
        <f>SUM(D75:D77)</f>
        <v>291</v>
      </c>
      <c r="E78" s="178">
        <f>SUM(E75:E77)</f>
        <v>109</v>
      </c>
      <c r="F78" s="178">
        <f>SUM(F75:F77)</f>
        <v>182</v>
      </c>
      <c r="G78" s="178">
        <f>SUM(G75:G77)</f>
        <v>70</v>
      </c>
      <c r="H78" s="178">
        <f>SUM(H75:H77)</f>
        <v>30</v>
      </c>
      <c r="I78" s="178">
        <f>SUM(I75:I77)</f>
        <v>32</v>
      </c>
      <c r="J78" s="178">
        <f>SUM(J75:J77)</f>
        <v>159</v>
      </c>
      <c r="K78" s="179">
        <f>(G78+H78)/F78</f>
        <v>0.5494505494505495</v>
      </c>
      <c r="L78" s="179">
        <f>G78/D78</f>
        <v>0.24054982817869416</v>
      </c>
      <c r="M78" s="179">
        <f>H78/D78</f>
        <v>0.10309278350515463</v>
      </c>
      <c r="N78" s="180">
        <f>I78/D78</f>
        <v>0.10996563573883161</v>
      </c>
      <c r="O78" s="179">
        <f>J78/D78</f>
        <v>0.54639175257731953</v>
      </c>
    </row>
    <row r="79" spans="3:15" ht="15"/>
    <row r="80" spans="3:15"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spans="17:24" ht="15"/>
    <row r="114" spans="17:24" ht="15"/>
    <row r="115" spans="17:24" ht="15"/>
    <row r="116" spans="17:24" ht="15">
      <c r="X116">
        <f>SUM('No Run'!D2:D27)</f>
        <v>101</v>
      </c>
    </row>
    <row r="124" spans="17:24" ht="15"/>
    <row r="125" spans="17:24" ht="15">
      <c r="Q125" s="250" t="s">
        <v>202</v>
      </c>
      <c r="R125" s="251"/>
      <c r="S125" s="251"/>
      <c r="T125" s="251"/>
    </row>
    <row r="126" spans="17:24" ht="15">
      <c r="Q126" s="122" t="s">
        <v>203</v>
      </c>
      <c r="R126" s="116" t="s">
        <v>204</v>
      </c>
      <c r="S126" s="116" t="s">
        <v>205</v>
      </c>
      <c r="T126" s="116" t="s">
        <v>206</v>
      </c>
    </row>
    <row r="127" spans="17:24" ht="15">
      <c r="Q127" s="118" t="s">
        <v>207</v>
      </c>
      <c r="R127" s="22">
        <v>150</v>
      </c>
      <c r="S127" s="22">
        <v>18</v>
      </c>
      <c r="T127" s="21">
        <f>S127/R127</f>
        <v>0.12</v>
      </c>
    </row>
    <row r="128" spans="17:24" ht="15">
      <c r="Q128" s="118" t="s">
        <v>208</v>
      </c>
      <c r="R128" s="22">
        <v>188</v>
      </c>
      <c r="S128" s="22">
        <v>41</v>
      </c>
      <c r="T128" s="21">
        <f>S128/R128</f>
        <v>0.21808510638297873</v>
      </c>
    </row>
    <row r="129" spans="17:33" ht="15">
      <c r="Q129" s="118" t="s">
        <v>209</v>
      </c>
      <c r="R129" s="22">
        <v>188</v>
      </c>
      <c r="S129" s="22">
        <v>10</v>
      </c>
      <c r="T129" s="21">
        <f>S129/R129</f>
        <v>5.3191489361702128E-2</v>
      </c>
    </row>
    <row r="130" spans="17:33" ht="15">
      <c r="Q130" s="20" t="s">
        <v>210</v>
      </c>
      <c r="R130" s="19">
        <f>SUM(R127:R129)</f>
        <v>526</v>
      </c>
      <c r="S130" s="19">
        <f>SUM(S127:S129)</f>
        <v>69</v>
      </c>
      <c r="T130" s="18">
        <f>S130/R130</f>
        <v>0.13117870722433461</v>
      </c>
    </row>
    <row r="131" spans="17:33" ht="15">
      <c r="Q131" s="250" t="s">
        <v>211</v>
      </c>
      <c r="R131" s="251"/>
      <c r="S131" s="251"/>
      <c r="T131" s="251"/>
    </row>
    <row r="132" spans="17:33" ht="15">
      <c r="Q132" s="122" t="s">
        <v>203</v>
      </c>
      <c r="R132" s="116" t="s">
        <v>204</v>
      </c>
      <c r="S132" s="116" t="s">
        <v>205</v>
      </c>
      <c r="T132" s="116" t="s">
        <v>212</v>
      </c>
    </row>
    <row r="133" spans="17:33" ht="15">
      <c r="Q133" s="118" t="s">
        <v>228</v>
      </c>
      <c r="R133" s="22">
        <v>299</v>
      </c>
      <c r="S133" s="22">
        <v>26</v>
      </c>
      <c r="T133" s="21">
        <f>S133/R133</f>
        <v>8.6956521739130432E-2</v>
      </c>
    </row>
    <row r="134" spans="17:33" ht="15">
      <c r="Q134" s="118" t="s">
        <v>213</v>
      </c>
      <c r="R134" s="22">
        <v>70</v>
      </c>
      <c r="S134" s="22">
        <v>5</v>
      </c>
      <c r="T134" s="21">
        <f>S134/R134</f>
        <v>7.1428571428571425E-2</v>
      </c>
    </row>
    <row r="135" spans="17:33" ht="15">
      <c r="Q135" s="118" t="s">
        <v>214</v>
      </c>
      <c r="R135" s="22">
        <v>70</v>
      </c>
      <c r="S135" s="22">
        <v>10</v>
      </c>
      <c r="T135" s="21">
        <f>S135/R135</f>
        <v>0.14285714285714285</v>
      </c>
      <c r="AE135" s="184" t="s">
        <v>147</v>
      </c>
      <c r="AF135" s="185" t="s">
        <v>243</v>
      </c>
      <c r="AG135" s="186" t="s">
        <v>149</v>
      </c>
    </row>
    <row r="136" spans="17:33" ht="15">
      <c r="Q136" s="20" t="s">
        <v>210</v>
      </c>
      <c r="R136" s="19">
        <f>SUM(R133:R135)</f>
        <v>439</v>
      </c>
      <c r="S136" s="19">
        <f>SUM(S133:S135)</f>
        <v>41</v>
      </c>
      <c r="T136" s="18">
        <f>S136/R136</f>
        <v>9.3394077448747156E-2</v>
      </c>
      <c r="AE136" s="187">
        <v>1</v>
      </c>
      <c r="AF136" s="188" t="s">
        <v>244</v>
      </c>
      <c r="AG136" s="189">
        <v>35</v>
      </c>
    </row>
    <row r="137" spans="17:33" ht="25.5">
      <c r="Q137" s="26" t="s">
        <v>245</v>
      </c>
      <c r="AE137" s="190">
        <v>2</v>
      </c>
      <c r="AF137" s="191" t="s">
        <v>246</v>
      </c>
      <c r="AG137" s="192">
        <v>19</v>
      </c>
    </row>
    <row r="138" spans="17:33" ht="15">
      <c r="AE138" s="190">
        <v>3</v>
      </c>
      <c r="AF138" s="191" t="s">
        <v>247</v>
      </c>
      <c r="AG138" s="192">
        <v>5</v>
      </c>
    </row>
    <row r="139" spans="17:33" ht="66.75" customHeight="1">
      <c r="AE139" s="204">
        <v>4</v>
      </c>
      <c r="AF139" s="203" t="s">
        <v>248</v>
      </c>
      <c r="AG139" s="193">
        <v>42</v>
      </c>
    </row>
    <row r="140" spans="17:33" ht="15">
      <c r="AE140" s="194"/>
      <c r="AF140" s="195" t="s">
        <v>249</v>
      </c>
      <c r="AG140" s="196">
        <f>SUM(AG136:AG139)</f>
        <v>101</v>
      </c>
    </row>
    <row r="141" spans="17:33" ht="15">
      <c r="AE141" s="197"/>
      <c r="AF141" s="137"/>
      <c r="AG141" s="198"/>
    </row>
    <row r="142" spans="17:33" ht="15">
      <c r="AE142" s="184" t="s">
        <v>147</v>
      </c>
      <c r="AF142" s="185" t="s">
        <v>148</v>
      </c>
      <c r="AG142" s="186" t="s">
        <v>149</v>
      </c>
    </row>
    <row r="143" spans="17:33" ht="25.5">
      <c r="AE143" s="187">
        <v>1</v>
      </c>
      <c r="AF143" s="199" t="s">
        <v>150</v>
      </c>
      <c r="AG143" s="189">
        <v>8</v>
      </c>
    </row>
    <row r="144" spans="17:33" ht="25.5">
      <c r="AE144" s="187">
        <v>2</v>
      </c>
      <c r="AF144" s="199" t="s">
        <v>250</v>
      </c>
      <c r="AG144" s="189">
        <v>22</v>
      </c>
    </row>
    <row r="145" spans="31:33" ht="15">
      <c r="AE145" s="187">
        <v>3</v>
      </c>
      <c r="AF145" s="200" t="s">
        <v>152</v>
      </c>
      <c r="AG145" s="189">
        <v>12</v>
      </c>
    </row>
    <row r="146" spans="31:33" ht="15">
      <c r="AE146" s="194"/>
      <c r="AF146" s="201" t="s">
        <v>154</v>
      </c>
      <c r="AG146" s="202">
        <f>SUM(AG143:AG145)</f>
        <v>42</v>
      </c>
    </row>
    <row r="147" spans="31:33" ht="15">
      <c r="AE147" s="184" t="s">
        <v>147</v>
      </c>
      <c r="AF147" s="185" t="s">
        <v>155</v>
      </c>
      <c r="AG147" s="186" t="s">
        <v>149</v>
      </c>
    </row>
    <row r="148" spans="31:33" ht="15">
      <c r="AE148" s="187">
        <v>1</v>
      </c>
      <c r="AF148" s="142" t="s">
        <v>156</v>
      </c>
      <c r="AG148" s="189">
        <v>4</v>
      </c>
    </row>
    <row r="149" spans="31:33" ht="33" customHeight="1">
      <c r="AE149" s="187">
        <v>2</v>
      </c>
      <c r="AF149" s="203" t="s">
        <v>157</v>
      </c>
      <c r="AG149" s="189">
        <v>6</v>
      </c>
    </row>
    <row r="150" spans="31:33" ht="14.25" customHeight="1">
      <c r="AE150" s="187">
        <v>3</v>
      </c>
      <c r="AF150" s="203" t="s">
        <v>158</v>
      </c>
      <c r="AG150" s="189">
        <v>6</v>
      </c>
    </row>
    <row r="151" spans="31:33" ht="12.75" customHeight="1">
      <c r="AE151" s="187">
        <v>4</v>
      </c>
      <c r="AF151" s="203" t="s">
        <v>251</v>
      </c>
      <c r="AG151" s="189">
        <v>2</v>
      </c>
    </row>
    <row r="152" spans="31:33" ht="25.5">
      <c r="AE152" s="187">
        <v>5</v>
      </c>
      <c r="AF152" s="203" t="s">
        <v>160</v>
      </c>
      <c r="AG152" s="189">
        <v>2</v>
      </c>
    </row>
    <row r="153" spans="31:33" ht="67.5" customHeight="1">
      <c r="AE153" s="187">
        <v>6</v>
      </c>
      <c r="AF153" s="203" t="s">
        <v>252</v>
      </c>
      <c r="AG153" s="189">
        <v>12</v>
      </c>
    </row>
    <row r="154" spans="31:33" ht="15">
      <c r="AE154" s="197"/>
      <c r="AF154" s="195" t="s">
        <v>253</v>
      </c>
      <c r="AG154" s="196">
        <v>32</v>
      </c>
    </row>
    <row r="155" spans="31:33" ht="15"/>
    <row r="156" spans="31:33" ht="15"/>
    <row r="157" spans="31:33" ht="15"/>
    <row r="158" spans="31:33" ht="15"/>
    <row r="159" spans="31:33" ht="15"/>
    <row r="160" spans="31:33" ht="15"/>
    <row r="161" ht="15"/>
    <row r="162" ht="15"/>
    <row r="163" ht="15"/>
    <row r="164" ht="15"/>
    <row r="165" ht="15"/>
    <row r="166" ht="15"/>
    <row r="167" ht="15"/>
    <row r="168" ht="15"/>
    <row r="169" ht="15"/>
    <row r="170" ht="15"/>
  </sheetData>
  <mergeCells count="8">
    <mergeCell ref="Q131:T131"/>
    <mergeCell ref="Q3:T3"/>
    <mergeCell ref="V20:Y20"/>
    <mergeCell ref="AA20:AD20"/>
    <mergeCell ref="C23:O23"/>
    <mergeCell ref="C39:O39"/>
    <mergeCell ref="C64:O64"/>
    <mergeCell ref="Q125:T12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A4798-856A-4DF3-A9FB-DDF2EED09B84}">
  <dimension ref="C3:AG170"/>
  <sheetViews>
    <sheetView showGridLines="0" topLeftCell="A28" workbookViewId="0">
      <selection activeCell="C38" sqref="C38:O38"/>
    </sheetView>
  </sheetViews>
  <sheetFormatPr defaultRowHeight="14.45"/>
  <cols>
    <col min="3" max="3" width="32.7109375" customWidth="1"/>
    <col min="4" max="4" width="18.85546875" bestFit="1" customWidth="1"/>
    <col min="5" max="5" width="13.5703125" bestFit="1" customWidth="1"/>
    <col min="6" max="6" width="9.85546875" bestFit="1" customWidth="1"/>
    <col min="7" max="7" width="5.28515625" bestFit="1" customWidth="1"/>
    <col min="8" max="8" width="4.5703125" bestFit="1" customWidth="1"/>
    <col min="9" max="9" width="7.7109375" bestFit="1" customWidth="1"/>
    <col min="10" max="10" width="7.7109375" customWidth="1"/>
    <col min="11" max="11" width="13" bestFit="1" customWidth="1"/>
    <col min="12" max="12" width="7.28515625" bestFit="1" customWidth="1"/>
    <col min="13" max="13" width="6.5703125" bestFit="1" customWidth="1"/>
    <col min="14" max="15" width="9.7109375" bestFit="1" customWidth="1"/>
    <col min="16" max="16" width="9.140625" bestFit="1" customWidth="1"/>
    <col min="17" max="17" width="38.42578125" bestFit="1" customWidth="1"/>
    <col min="18" max="18" width="23.5703125" bestFit="1" customWidth="1"/>
    <col min="19" max="19" width="11.5703125" bestFit="1" customWidth="1"/>
    <col min="20" max="20" width="12.7109375" bestFit="1" customWidth="1"/>
    <col min="21" max="21" width="9.140625" bestFit="1" customWidth="1"/>
    <col min="22" max="22" width="24.28515625" bestFit="1" customWidth="1"/>
    <col min="23" max="23" width="13.5703125" style="12" bestFit="1" customWidth="1"/>
    <col min="24" max="24" width="12.85546875" customWidth="1"/>
    <col min="25" max="25" width="14.7109375" customWidth="1"/>
    <col min="26" max="26" width="9.140625" bestFit="1" customWidth="1"/>
    <col min="27" max="27" width="24.28515625" bestFit="1" customWidth="1"/>
    <col min="28" max="28" width="9.140625" bestFit="1" customWidth="1"/>
    <col min="29" max="29" width="3.140625" bestFit="1" customWidth="1"/>
    <col min="30" max="30" width="35.28515625" bestFit="1" customWidth="1"/>
    <col min="31" max="31" width="9.140625" style="41"/>
    <col min="32" max="32" width="83.7109375" bestFit="1" customWidth="1"/>
    <col min="33" max="33" width="21.5703125" style="68" bestFit="1" customWidth="1"/>
  </cols>
  <sheetData>
    <row r="3" spans="17:20" ht="15">
      <c r="Q3" s="250" t="s">
        <v>202</v>
      </c>
      <c r="R3" s="250"/>
      <c r="S3" s="250"/>
      <c r="T3" s="250"/>
    </row>
    <row r="4" spans="17:20" ht="14.45" customHeight="1">
      <c r="Q4" s="122" t="s">
        <v>203</v>
      </c>
      <c r="R4" s="116" t="s">
        <v>204</v>
      </c>
      <c r="S4" s="116" t="s">
        <v>205</v>
      </c>
      <c r="T4" s="116" t="s">
        <v>206</v>
      </c>
    </row>
    <row r="5" spans="17:20" ht="15">
      <c r="Q5" s="118" t="s">
        <v>207</v>
      </c>
      <c r="R5" s="22">
        <v>150</v>
      </c>
      <c r="S5" s="22">
        <v>28</v>
      </c>
      <c r="T5" s="21">
        <f>S5/R5</f>
        <v>0.18666666666666668</v>
      </c>
    </row>
    <row r="6" spans="17:20" ht="15">
      <c r="Q6" s="118" t="s">
        <v>208</v>
      </c>
      <c r="R6" s="22">
        <v>188</v>
      </c>
      <c r="S6" s="22">
        <v>61</v>
      </c>
      <c r="T6" s="21">
        <f>S6/R6</f>
        <v>0.32446808510638298</v>
      </c>
    </row>
    <row r="7" spans="17:20" ht="15">
      <c r="Q7" s="118" t="s">
        <v>209</v>
      </c>
      <c r="R7" s="22">
        <v>188</v>
      </c>
      <c r="S7" s="22">
        <v>53</v>
      </c>
      <c r="T7" s="21">
        <f>S7/R7</f>
        <v>0.28191489361702127</v>
      </c>
    </row>
    <row r="8" spans="17:20" ht="15">
      <c r="Q8" s="20" t="s">
        <v>210</v>
      </c>
      <c r="R8" s="19">
        <f>SUM(R5:R7)</f>
        <v>526</v>
      </c>
      <c r="S8" s="19">
        <f>SUM(S5:S7)</f>
        <v>142</v>
      </c>
      <c r="T8" s="18">
        <f>S8/R8</f>
        <v>0.26996197718631176</v>
      </c>
    </row>
    <row r="9" spans="17:20" ht="15">
      <c r="Q9" s="144" t="s">
        <v>211</v>
      </c>
      <c r="R9" s="145"/>
      <c r="S9" s="145"/>
      <c r="T9" s="145"/>
    </row>
    <row r="10" spans="17:20" ht="15">
      <c r="Q10" s="122" t="s">
        <v>203</v>
      </c>
      <c r="R10" s="116" t="s">
        <v>204</v>
      </c>
      <c r="S10" s="116" t="s">
        <v>205</v>
      </c>
      <c r="T10" s="116" t="s">
        <v>212</v>
      </c>
    </row>
    <row r="11" spans="17:20" ht="15">
      <c r="Q11" s="118" t="s">
        <v>213</v>
      </c>
      <c r="R11" s="22">
        <v>70</v>
      </c>
      <c r="S11" s="22">
        <v>5</v>
      </c>
      <c r="T11" s="21">
        <f>S11/R11</f>
        <v>7.1428571428571425E-2</v>
      </c>
    </row>
    <row r="12" spans="17:20" ht="15">
      <c r="Q12" s="118" t="s">
        <v>214</v>
      </c>
      <c r="R12" s="22">
        <v>70</v>
      </c>
      <c r="S12" s="22">
        <v>10</v>
      </c>
      <c r="T12" s="21">
        <f>S12/R12</f>
        <v>0.14285714285714285</v>
      </c>
    </row>
    <row r="13" spans="17:20" ht="15">
      <c r="Q13" s="20" t="s">
        <v>210</v>
      </c>
      <c r="R13" s="19">
        <f>SUM(R11:R12)</f>
        <v>140</v>
      </c>
      <c r="S13" s="19">
        <f>SUM(S11:S12)</f>
        <v>15</v>
      </c>
      <c r="T13" s="18">
        <f>S13/R13</f>
        <v>0.10714285714285714</v>
      </c>
    </row>
    <row r="14" spans="17:20" ht="15"/>
    <row r="15" spans="17:20" ht="15">
      <c r="Q15" s="146"/>
      <c r="R15" s="147"/>
      <c r="S15" s="147"/>
      <c r="T15" s="148"/>
    </row>
    <row r="16" spans="17:20" ht="15">
      <c r="Q16" s="146"/>
      <c r="R16" s="147"/>
      <c r="S16" s="147"/>
      <c r="T16" s="148"/>
    </row>
    <row r="17" spans="3:30" ht="15">
      <c r="Q17" s="146"/>
      <c r="R17" s="147"/>
      <c r="S17" s="147"/>
      <c r="T17" s="148"/>
    </row>
    <row r="18" spans="3:30" ht="15"/>
    <row r="19" spans="3:30" ht="15"/>
    <row r="20" spans="3:30" ht="15">
      <c r="V20" s="250" t="s">
        <v>254</v>
      </c>
      <c r="W20" s="250"/>
      <c r="X20" s="250"/>
      <c r="Y20" s="250"/>
      <c r="AA20" s="250" t="s">
        <v>255</v>
      </c>
      <c r="AB20" s="250"/>
      <c r="AC20" s="250"/>
      <c r="AD20" s="250"/>
    </row>
    <row r="21" spans="3:30" ht="15">
      <c r="Q21">
        <f>203-198</f>
        <v>5</v>
      </c>
      <c r="V21" s="25"/>
      <c r="W21" s="27">
        <v>68577</v>
      </c>
      <c r="X21" s="50">
        <v>4</v>
      </c>
      <c r="Y21" s="25"/>
      <c r="AB21" s="27">
        <v>55355</v>
      </c>
      <c r="AC21" s="25">
        <v>6</v>
      </c>
      <c r="AD21" t="s">
        <v>256</v>
      </c>
    </row>
    <row r="22" spans="3:30" ht="15">
      <c r="C22" s="177" t="s">
        <v>203</v>
      </c>
      <c r="D22" s="183" t="s">
        <v>215</v>
      </c>
      <c r="E22" s="183" t="s">
        <v>216</v>
      </c>
      <c r="F22" s="183" t="s">
        <v>217</v>
      </c>
      <c r="G22" s="183" t="s">
        <v>218</v>
      </c>
      <c r="H22" s="183" t="s">
        <v>219</v>
      </c>
      <c r="I22" s="183" t="s">
        <v>41</v>
      </c>
      <c r="J22" s="183" t="s">
        <v>220</v>
      </c>
      <c r="K22" s="183" t="s">
        <v>206</v>
      </c>
      <c r="L22" s="183" t="s">
        <v>221</v>
      </c>
      <c r="M22" s="183" t="s">
        <v>222</v>
      </c>
      <c r="N22" s="183" t="s">
        <v>223</v>
      </c>
      <c r="O22" s="183" t="s">
        <v>224</v>
      </c>
      <c r="V22" s="25"/>
      <c r="W22" s="27" t="s">
        <v>257</v>
      </c>
      <c r="X22" s="50">
        <v>6</v>
      </c>
      <c r="Y22" s="25"/>
      <c r="AB22" s="27">
        <v>55356</v>
      </c>
      <c r="AC22" s="25">
        <v>3</v>
      </c>
      <c r="AD22" t="s">
        <v>258</v>
      </c>
    </row>
    <row r="23" spans="3:30" ht="15">
      <c r="C23" s="259" t="s">
        <v>259</v>
      </c>
      <c r="D23" s="259"/>
      <c r="E23" s="259"/>
      <c r="F23" s="259"/>
      <c r="G23" s="259"/>
      <c r="H23" s="259"/>
      <c r="I23" s="259"/>
      <c r="J23" s="259"/>
      <c r="K23" s="259"/>
      <c r="L23" s="259"/>
      <c r="M23" s="259"/>
      <c r="N23" s="259"/>
      <c r="O23" s="259"/>
      <c r="V23" s="25"/>
      <c r="W23" s="27">
        <v>68587</v>
      </c>
      <c r="X23" s="50">
        <v>1</v>
      </c>
      <c r="Y23" s="25"/>
      <c r="AB23" s="27">
        <v>55357</v>
      </c>
      <c r="AC23" s="25">
        <v>2</v>
      </c>
      <c r="AD23" t="s">
        <v>260</v>
      </c>
    </row>
    <row r="24" spans="3:30" ht="15">
      <c r="C24" s="118" t="s">
        <v>207</v>
      </c>
      <c r="D24" s="22">
        <v>198</v>
      </c>
      <c r="E24" s="22">
        <v>15</v>
      </c>
      <c r="F24" s="22">
        <f>D24-E24</f>
        <v>183</v>
      </c>
      <c r="G24" s="22">
        <f>SUM(G40,G51)</f>
        <v>103</v>
      </c>
      <c r="H24" s="22">
        <v>17</v>
      </c>
      <c r="I24" s="22">
        <v>31</v>
      </c>
      <c r="J24" s="22">
        <f>D24-(G24+HG25+I26)</f>
        <v>95</v>
      </c>
      <c r="K24" s="21">
        <f>(G24+H24)/D24</f>
        <v>0.60606060606060608</v>
      </c>
      <c r="L24" s="21">
        <f>G24/D24</f>
        <v>0.52020202020202022</v>
      </c>
      <c r="M24" s="21">
        <f>H24/D24</f>
        <v>8.5858585858585856E-2</v>
      </c>
      <c r="N24" s="119">
        <f>I24/D24</f>
        <v>0.15656565656565657</v>
      </c>
      <c r="O24" s="21">
        <f>J24/D24</f>
        <v>0.47979797979797978</v>
      </c>
      <c r="V24" s="25"/>
      <c r="W24" s="27">
        <v>68592</v>
      </c>
      <c r="X24" s="50">
        <v>5</v>
      </c>
      <c r="Y24" s="25"/>
      <c r="AB24" s="27">
        <v>55358</v>
      </c>
      <c r="AC24" s="25">
        <v>6</v>
      </c>
      <c r="AD24" t="s">
        <v>261</v>
      </c>
    </row>
    <row r="25" spans="3:30" ht="15">
      <c r="C25" s="118" t="s">
        <v>208</v>
      </c>
      <c r="D25" s="22">
        <v>476</v>
      </c>
      <c r="E25" s="22">
        <v>0</v>
      </c>
      <c r="F25" s="22">
        <v>476</v>
      </c>
      <c r="G25" s="22">
        <f t="shared" ref="G25:J26" si="0">SUM(G41,G52)</f>
        <v>285</v>
      </c>
      <c r="H25" s="22"/>
      <c r="I25" s="22"/>
      <c r="J25" s="22"/>
      <c r="K25" s="21">
        <f>(G25+H25)/D25</f>
        <v>0.59873949579831931</v>
      </c>
      <c r="L25" s="21">
        <f>G25/D25</f>
        <v>0.59873949579831931</v>
      </c>
      <c r="M25" s="21">
        <f>H25/D25</f>
        <v>0</v>
      </c>
      <c r="N25" s="119">
        <f>I25/D25</f>
        <v>0</v>
      </c>
      <c r="O25" s="21">
        <f>J25/D25</f>
        <v>0</v>
      </c>
      <c r="V25" s="25"/>
      <c r="W25" s="27">
        <v>68602</v>
      </c>
      <c r="X25" s="50">
        <v>7</v>
      </c>
      <c r="Y25" s="25"/>
      <c r="AB25" s="27"/>
      <c r="AC25" s="25"/>
    </row>
    <row r="26" spans="3:30" ht="15">
      <c r="C26" s="118" t="s">
        <v>209</v>
      </c>
      <c r="D26" s="22">
        <v>476</v>
      </c>
      <c r="E26" s="22">
        <v>0</v>
      </c>
      <c r="F26" s="22">
        <v>476</v>
      </c>
      <c r="G26" s="22">
        <f t="shared" si="0"/>
        <v>352</v>
      </c>
      <c r="H26" s="22"/>
      <c r="I26" s="22"/>
      <c r="J26" s="22"/>
      <c r="K26" s="21">
        <f>(G26+H26)/D26</f>
        <v>0.73949579831932777</v>
      </c>
      <c r="L26" s="21">
        <f>G26/D26</f>
        <v>0.73949579831932777</v>
      </c>
      <c r="M26" s="21">
        <f>H26/D26</f>
        <v>0</v>
      </c>
      <c r="N26" s="119">
        <f>I26/D26</f>
        <v>0</v>
      </c>
      <c r="O26" s="21">
        <f>J26/D26</f>
        <v>0</v>
      </c>
      <c r="V26" s="25"/>
      <c r="W26" s="27">
        <v>68607</v>
      </c>
      <c r="X26" s="50">
        <v>3</v>
      </c>
      <c r="Y26" s="25"/>
      <c r="AB26" s="27">
        <v>55349</v>
      </c>
      <c r="AC26" s="25">
        <v>11</v>
      </c>
      <c r="AD26" t="s">
        <v>262</v>
      </c>
    </row>
    <row r="27" spans="3:30" ht="15">
      <c r="C27" s="177" t="s">
        <v>210</v>
      </c>
      <c r="D27" s="178">
        <f>SUM(D24:D26)</f>
        <v>1150</v>
      </c>
      <c r="E27" s="178">
        <f>SUM(E24:E26)</f>
        <v>15</v>
      </c>
      <c r="F27" s="178">
        <f>SUM(F24:F26)</f>
        <v>1135</v>
      </c>
      <c r="G27" s="178">
        <f>SUM(G24:G26)</f>
        <v>740</v>
      </c>
      <c r="H27" s="178">
        <f>SUM(H24:H26)</f>
        <v>17</v>
      </c>
      <c r="I27" s="178">
        <f>SUM(I24:I26)</f>
        <v>31</v>
      </c>
      <c r="J27" s="178">
        <f>SUM(J24:J26)</f>
        <v>95</v>
      </c>
      <c r="K27" s="179">
        <f>(G27+H27)/F27</f>
        <v>0.66696035242290752</v>
      </c>
      <c r="L27" s="179">
        <f>G27/F27</f>
        <v>0.65198237885462551</v>
      </c>
      <c r="M27" s="179">
        <f>H27/F27</f>
        <v>1.4977973568281937E-2</v>
      </c>
      <c r="N27" s="180">
        <f>I27/F27</f>
        <v>2.7312775330396475E-2</v>
      </c>
      <c r="O27" s="179">
        <f>J27/F27</f>
        <v>8.3700440528634359E-2</v>
      </c>
      <c r="V27" s="25"/>
      <c r="W27" s="34">
        <v>71021</v>
      </c>
      <c r="X27" s="51">
        <v>8</v>
      </c>
      <c r="Y27" s="44"/>
      <c r="AB27" s="12">
        <v>55350</v>
      </c>
      <c r="AC27">
        <v>9</v>
      </c>
      <c r="AD27" t="s">
        <v>262</v>
      </c>
    </row>
    <row r="28" spans="3:30" ht="15">
      <c r="C28" s="181" t="s">
        <v>227</v>
      </c>
      <c r="D28" s="181"/>
      <c r="E28" s="181"/>
      <c r="F28" s="181"/>
      <c r="G28" s="181"/>
      <c r="H28" s="181"/>
      <c r="I28" s="181"/>
      <c r="J28" s="181"/>
      <c r="K28" s="181"/>
      <c r="L28" s="181"/>
      <c r="M28" s="181"/>
      <c r="N28" s="182"/>
      <c r="O28" s="181"/>
      <c r="V28" s="25"/>
      <c r="W28" s="34">
        <v>68617</v>
      </c>
      <c r="X28" s="52">
        <v>5</v>
      </c>
      <c r="Y28" s="25"/>
      <c r="AB28" s="12">
        <v>55353</v>
      </c>
      <c r="AC28">
        <v>6</v>
      </c>
      <c r="AD28" t="s">
        <v>256</v>
      </c>
    </row>
    <row r="29" spans="3:30" ht="15">
      <c r="C29" s="175" t="s">
        <v>228</v>
      </c>
      <c r="D29" s="22">
        <f>SUM(D45,D57)</f>
        <v>566</v>
      </c>
      <c r="E29" s="22">
        <v>79</v>
      </c>
      <c r="F29" s="22">
        <v>487</v>
      </c>
      <c r="G29" s="22">
        <v>190</v>
      </c>
      <c r="H29" s="22"/>
      <c r="I29" s="22"/>
      <c r="J29" s="22">
        <v>64</v>
      </c>
      <c r="K29" s="21">
        <f>(G29+H29)/D29</f>
        <v>0.33568904593639576</v>
      </c>
      <c r="L29" s="21">
        <f>G29/D29</f>
        <v>0.33568904593639576</v>
      </c>
      <c r="M29" s="21">
        <f>H29/D29</f>
        <v>0</v>
      </c>
      <c r="N29" s="119">
        <f>I29/D29</f>
        <v>0</v>
      </c>
      <c r="O29" s="21">
        <f>J29/D29</f>
        <v>0.11307420494699646</v>
      </c>
      <c r="V29" s="25"/>
      <c r="W29" s="35">
        <v>68612</v>
      </c>
      <c r="X29" s="65">
        <v>2</v>
      </c>
      <c r="Y29" s="25"/>
      <c r="Z29" t="s">
        <v>263</v>
      </c>
    </row>
    <row r="30" spans="3:30" ht="15">
      <c r="C30" s="118" t="s">
        <v>213</v>
      </c>
      <c r="D30" s="22">
        <f t="shared" ref="D30:J30" si="1">SUM(D46,D58)</f>
        <v>297</v>
      </c>
      <c r="E30" s="22">
        <v>0</v>
      </c>
      <c r="F30" s="22">
        <v>297</v>
      </c>
      <c r="G30" s="22">
        <f t="shared" si="1"/>
        <v>68</v>
      </c>
      <c r="H30" s="22"/>
      <c r="I30" s="22"/>
      <c r="J30" s="22">
        <v>120</v>
      </c>
      <c r="K30" s="21">
        <f>(G30+H30)/D30</f>
        <v>0.22895622895622897</v>
      </c>
      <c r="L30" s="21">
        <f>G30/D30</f>
        <v>0.22895622895622897</v>
      </c>
      <c r="M30" s="21">
        <f>H30/D30</f>
        <v>0</v>
      </c>
      <c r="N30" s="119">
        <f>I30/D30</f>
        <v>0</v>
      </c>
      <c r="O30" s="21">
        <f>J30/D30</f>
        <v>0.40404040404040403</v>
      </c>
      <c r="V30" s="127" t="s">
        <v>208</v>
      </c>
      <c r="W30" s="34">
        <v>68581</v>
      </c>
      <c r="X30" s="52">
        <v>6</v>
      </c>
      <c r="Y30" s="25"/>
      <c r="AB30">
        <v>55359</v>
      </c>
      <c r="AC30">
        <v>8</v>
      </c>
      <c r="AD30" t="s">
        <v>256</v>
      </c>
    </row>
    <row r="31" spans="3:30" ht="15">
      <c r="C31" s="118" t="s">
        <v>214</v>
      </c>
      <c r="D31" s="22">
        <f t="shared" ref="D31:J31" si="2">SUM(D47,D59)</f>
        <v>252</v>
      </c>
      <c r="E31" s="22">
        <v>0</v>
      </c>
      <c r="F31" s="22">
        <v>252</v>
      </c>
      <c r="G31" s="22">
        <f t="shared" si="2"/>
        <v>108</v>
      </c>
      <c r="H31" s="22"/>
      <c r="I31" s="22"/>
      <c r="J31" s="22">
        <v>75</v>
      </c>
      <c r="K31" s="21">
        <f>(G31+H31)/D31</f>
        <v>0.42857142857142855</v>
      </c>
      <c r="L31" s="21">
        <f>G31/D31</f>
        <v>0.42857142857142855</v>
      </c>
      <c r="M31" s="21">
        <f>H31/D31</f>
        <v>0</v>
      </c>
      <c r="N31" s="119">
        <f>I31/D31</f>
        <v>0</v>
      </c>
      <c r="O31" s="21">
        <f>J31/D31</f>
        <v>0.29761904761904762</v>
      </c>
      <c r="V31" s="25"/>
      <c r="W31" s="34">
        <v>68601</v>
      </c>
      <c r="X31" s="65">
        <v>7</v>
      </c>
      <c r="Y31" s="25"/>
      <c r="AB31">
        <v>55360</v>
      </c>
      <c r="AC31" s="25">
        <v>5</v>
      </c>
      <c r="AD31" t="s">
        <v>262</v>
      </c>
    </row>
    <row r="32" spans="3:30" ht="15">
      <c r="C32" s="177" t="s">
        <v>210</v>
      </c>
      <c r="D32" s="178">
        <f>SUM(D29:D31)</f>
        <v>1115</v>
      </c>
      <c r="E32" s="178">
        <f>SUM(E29:E31)</f>
        <v>79</v>
      </c>
      <c r="F32" s="178">
        <f>SUM(F29:F31)</f>
        <v>1036</v>
      </c>
      <c r="G32" s="178">
        <f>SUM(G29:G31)</f>
        <v>366</v>
      </c>
      <c r="H32" s="178">
        <f>SUM(H29:H31)</f>
        <v>0</v>
      </c>
      <c r="I32" s="178">
        <f>SUM(I29:I31)</f>
        <v>0</v>
      </c>
      <c r="J32" s="178">
        <f>SUM(J29:J31)</f>
        <v>259</v>
      </c>
      <c r="K32" s="179">
        <f>(G32+H32)/F32</f>
        <v>0.3532818532818533</v>
      </c>
      <c r="L32" s="179">
        <f>G32/D32</f>
        <v>0.32825112107623317</v>
      </c>
      <c r="M32" s="179">
        <f>H32/D32</f>
        <v>0</v>
      </c>
      <c r="N32" s="180">
        <f>I32/D32</f>
        <v>0</v>
      </c>
      <c r="O32" s="179">
        <f>J32/D32</f>
        <v>0.23228699551569507</v>
      </c>
      <c r="V32" s="25"/>
      <c r="W32" s="34">
        <v>68599</v>
      </c>
      <c r="X32" s="65">
        <v>7</v>
      </c>
      <c r="Y32" s="25"/>
      <c r="AA32" s="118" t="s">
        <v>208</v>
      </c>
      <c r="AB32">
        <v>55587</v>
      </c>
      <c r="AC32">
        <v>2</v>
      </c>
    </row>
    <row r="33" spans="3:27" ht="15">
      <c r="C33" s="181" t="s">
        <v>230</v>
      </c>
      <c r="D33" s="181"/>
      <c r="E33" s="181"/>
      <c r="F33" s="181"/>
      <c r="G33" s="181"/>
      <c r="H33" s="181"/>
      <c r="I33" s="181"/>
      <c r="J33" s="181"/>
      <c r="K33" s="181"/>
      <c r="L33" s="181"/>
      <c r="M33" s="181"/>
      <c r="N33" s="182"/>
      <c r="O33" s="181"/>
      <c r="V33" s="127" t="s">
        <v>209</v>
      </c>
      <c r="W33" s="34">
        <v>68570</v>
      </c>
      <c r="X33" s="52">
        <v>2</v>
      </c>
      <c r="Y33" s="25"/>
      <c r="AA33" s="118" t="s">
        <v>209</v>
      </c>
    </row>
    <row r="34" spans="3:27" ht="15">
      <c r="C34" s="118" t="s">
        <v>231</v>
      </c>
      <c r="D34" s="154">
        <v>95</v>
      </c>
      <c r="E34" s="154">
        <f>D34-F34</f>
        <v>95</v>
      </c>
      <c r="F34" s="154">
        <v>0</v>
      </c>
      <c r="G34" s="154">
        <v>0</v>
      </c>
      <c r="H34" s="154">
        <v>0</v>
      </c>
      <c r="I34" s="154">
        <v>0</v>
      </c>
      <c r="J34" s="22">
        <f t="shared" ref="J34:J36" si="3">D34-(G34+H34+I34)</f>
        <v>95</v>
      </c>
      <c r="K34" s="153">
        <f>(G34+H34)/D34</f>
        <v>0</v>
      </c>
      <c r="L34" s="153">
        <f>(H34+I34)/E34</f>
        <v>0</v>
      </c>
      <c r="M34" s="21">
        <f>H34/D34</f>
        <v>0</v>
      </c>
      <c r="N34" s="119">
        <f>I34/D34</f>
        <v>0</v>
      </c>
      <c r="O34" s="21">
        <f>J34/D34</f>
        <v>1</v>
      </c>
      <c r="V34" s="25"/>
      <c r="W34" s="34">
        <v>68575</v>
      </c>
      <c r="X34" s="52">
        <v>4</v>
      </c>
      <c r="Y34" s="25"/>
    </row>
    <row r="35" spans="3:27" ht="15">
      <c r="C35" s="118" t="s">
        <v>233</v>
      </c>
      <c r="D35" s="155">
        <v>98</v>
      </c>
      <c r="E35" s="154">
        <f>D35-F35</f>
        <v>0</v>
      </c>
      <c r="F35" s="155">
        <v>98</v>
      </c>
      <c r="G35" s="155">
        <v>44</v>
      </c>
      <c r="H35" s="155">
        <v>12</v>
      </c>
      <c r="I35" s="155">
        <v>14</v>
      </c>
      <c r="J35" s="22">
        <f t="shared" si="3"/>
        <v>28</v>
      </c>
      <c r="K35" s="153">
        <f>(G35+H35)/D35</f>
        <v>0.5714285714285714</v>
      </c>
      <c r="L35" s="153">
        <f>G35/D35</f>
        <v>0.44897959183673469</v>
      </c>
      <c r="M35" s="153">
        <f>H35/D35</f>
        <v>0.12244897959183673</v>
      </c>
      <c r="N35" s="174">
        <f>I35/D35</f>
        <v>0.14285714285714285</v>
      </c>
      <c r="O35" s="153">
        <f>J35/D35</f>
        <v>0.2857142857142857</v>
      </c>
      <c r="V35" s="25"/>
      <c r="W35" s="34">
        <v>68580</v>
      </c>
      <c r="X35" s="52">
        <v>6</v>
      </c>
      <c r="Y35" s="25"/>
    </row>
    <row r="36" spans="3:27" ht="15">
      <c r="C36" s="118" t="s">
        <v>235</v>
      </c>
      <c r="D36" s="155">
        <v>98</v>
      </c>
      <c r="E36" s="154">
        <v>14</v>
      </c>
      <c r="F36" s="155">
        <f>D36-E36</f>
        <v>84</v>
      </c>
      <c r="G36" s="155">
        <v>26</v>
      </c>
      <c r="H36" s="155">
        <v>18</v>
      </c>
      <c r="I36" s="155">
        <v>18</v>
      </c>
      <c r="J36" s="22">
        <f t="shared" si="3"/>
        <v>36</v>
      </c>
      <c r="K36" s="153">
        <f>(G36+H36)/D36</f>
        <v>0.44897959183673469</v>
      </c>
      <c r="L36" s="153">
        <f>G36/D36</f>
        <v>0.26530612244897961</v>
      </c>
      <c r="M36" s="153">
        <f>H36/D36</f>
        <v>0.18367346938775511</v>
      </c>
      <c r="N36" s="174">
        <f>I36/D36</f>
        <v>0.18367346938775511</v>
      </c>
      <c r="O36" s="153">
        <f>J36/D36</f>
        <v>0.36734693877551022</v>
      </c>
      <c r="V36" s="25"/>
      <c r="W36" s="34">
        <v>68590</v>
      </c>
      <c r="X36" s="52">
        <v>5</v>
      </c>
      <c r="Y36" s="25"/>
    </row>
    <row r="37" spans="3:27" ht="15">
      <c r="C37" s="177" t="s">
        <v>210</v>
      </c>
      <c r="D37" s="178">
        <f>SUM(D34:D36)</f>
        <v>291</v>
      </c>
      <c r="E37" s="178">
        <f>SUM(E34:E36)</f>
        <v>109</v>
      </c>
      <c r="F37" s="178">
        <f>SUM(F34:F36)</f>
        <v>182</v>
      </c>
      <c r="G37" s="178">
        <f>SUM(G34:G36)</f>
        <v>70</v>
      </c>
      <c r="H37" s="178">
        <f>SUM(H34:H36)</f>
        <v>30</v>
      </c>
      <c r="I37" s="178">
        <f>SUM(I34:I36)</f>
        <v>32</v>
      </c>
      <c r="J37" s="178">
        <f>SUM(J34:J36)</f>
        <v>159</v>
      </c>
      <c r="K37" s="179">
        <f>(G37+H37)/F37</f>
        <v>0.5494505494505495</v>
      </c>
      <c r="L37" s="179">
        <f>G37/D37</f>
        <v>0.24054982817869416</v>
      </c>
      <c r="M37" s="179">
        <f>H37/D37</f>
        <v>0.10309278350515463</v>
      </c>
      <c r="N37" s="180">
        <f>I37/D37</f>
        <v>0.10996563573883161</v>
      </c>
      <c r="O37" s="179">
        <f>J37/D37</f>
        <v>0.54639175257731953</v>
      </c>
      <c r="V37" s="25"/>
      <c r="W37" s="34">
        <v>68595</v>
      </c>
      <c r="X37" s="52">
        <v>5</v>
      </c>
      <c r="Y37" s="25"/>
    </row>
    <row r="38" spans="3:27" ht="15">
      <c r="C38" s="122" t="s">
        <v>203</v>
      </c>
      <c r="D38" s="116" t="s">
        <v>215</v>
      </c>
      <c r="E38" s="116" t="s">
        <v>216</v>
      </c>
      <c r="F38" s="116" t="s">
        <v>217</v>
      </c>
      <c r="G38" s="116" t="s">
        <v>218</v>
      </c>
      <c r="H38" s="116" t="s">
        <v>219</v>
      </c>
      <c r="I38" s="116" t="s">
        <v>41</v>
      </c>
      <c r="J38" s="116" t="s">
        <v>220</v>
      </c>
      <c r="K38" s="116" t="s">
        <v>206</v>
      </c>
      <c r="L38" s="116" t="s">
        <v>221</v>
      </c>
      <c r="M38" s="116" t="s">
        <v>222</v>
      </c>
      <c r="N38" s="116" t="s">
        <v>223</v>
      </c>
      <c r="O38" s="116" t="s">
        <v>224</v>
      </c>
      <c r="V38" s="25"/>
      <c r="W38" s="61">
        <v>68603</v>
      </c>
      <c r="X38" s="57">
        <v>3</v>
      </c>
      <c r="Y38" s="43"/>
    </row>
    <row r="39" spans="3:27" ht="15">
      <c r="C39" s="260" t="s">
        <v>264</v>
      </c>
      <c r="D39" s="260"/>
      <c r="E39" s="260"/>
      <c r="F39" s="260"/>
      <c r="G39" s="260"/>
      <c r="H39" s="260"/>
      <c r="I39" s="260"/>
      <c r="J39" s="260"/>
      <c r="K39" s="260"/>
      <c r="L39" s="260"/>
      <c r="M39" s="260"/>
      <c r="N39" s="260"/>
      <c r="O39" s="260"/>
      <c r="V39" s="25"/>
      <c r="W39" s="62">
        <v>68615</v>
      </c>
      <c r="X39" s="25">
        <v>6</v>
      </c>
      <c r="Y39" s="25"/>
    </row>
    <row r="40" spans="3:27" ht="15">
      <c r="C40" s="118" t="s">
        <v>207</v>
      </c>
      <c r="D40" s="22">
        <v>161</v>
      </c>
      <c r="E40" s="22">
        <v>15</v>
      </c>
      <c r="F40" s="22">
        <v>146</v>
      </c>
      <c r="G40" s="22">
        <v>61</v>
      </c>
      <c r="H40" s="22">
        <v>17</v>
      </c>
      <c r="I40" s="22">
        <v>31</v>
      </c>
      <c r="J40" s="22">
        <f>SUM(D40-(I40+G40+H40))</f>
        <v>52</v>
      </c>
      <c r="K40" s="21">
        <f>(G40+H40)/D40</f>
        <v>0.48447204968944102</v>
      </c>
      <c r="L40" s="21">
        <f>G40/D40</f>
        <v>0.37888198757763975</v>
      </c>
      <c r="M40" s="21">
        <f>H40/D40</f>
        <v>0.10559006211180125</v>
      </c>
      <c r="N40" s="119">
        <f>I40/D40</f>
        <v>0.19254658385093168</v>
      </c>
      <c r="O40" s="21">
        <f>J40/D40</f>
        <v>0.32298136645962733</v>
      </c>
      <c r="V40" s="25"/>
      <c r="W40" s="62">
        <v>68578</v>
      </c>
      <c r="X40" s="25">
        <v>1</v>
      </c>
      <c r="Y40" s="25"/>
    </row>
    <row r="41" spans="3:27" ht="15">
      <c r="C41" s="118" t="s">
        <v>208</v>
      </c>
      <c r="D41" s="22">
        <v>203</v>
      </c>
      <c r="E41" s="22">
        <v>0</v>
      </c>
      <c r="F41" s="22">
        <v>203</v>
      </c>
      <c r="G41" s="22">
        <v>6</v>
      </c>
      <c r="H41" s="22">
        <v>6</v>
      </c>
      <c r="I41" s="22">
        <v>7</v>
      </c>
      <c r="J41" s="22">
        <f>SUM(D41-(I41+G41+H41))</f>
        <v>184</v>
      </c>
      <c r="K41" s="21">
        <f>(G41+H41)/D41</f>
        <v>5.9113300492610835E-2</v>
      </c>
      <c r="L41" s="21">
        <f>G41/D41</f>
        <v>2.9556650246305417E-2</v>
      </c>
      <c r="M41" s="21">
        <f>H41/D41</f>
        <v>2.9556650246305417E-2</v>
      </c>
      <c r="N41" s="119">
        <f>I41/D41</f>
        <v>3.4482758620689655E-2</v>
      </c>
      <c r="O41" s="21">
        <f>J41/D41</f>
        <v>0.90640394088669951</v>
      </c>
      <c r="V41" s="25"/>
      <c r="W41" s="63">
        <v>68585</v>
      </c>
      <c r="X41" s="25">
        <v>1</v>
      </c>
      <c r="Y41" s="25"/>
    </row>
    <row r="42" spans="3:27" ht="15">
      <c r="C42" s="118" t="s">
        <v>209</v>
      </c>
      <c r="D42" s="22">
        <v>183</v>
      </c>
      <c r="E42" s="22">
        <v>0</v>
      </c>
      <c r="F42" s="22">
        <v>183</v>
      </c>
      <c r="G42" s="22">
        <v>49</v>
      </c>
      <c r="H42" s="22">
        <v>13</v>
      </c>
      <c r="I42" s="22">
        <v>21</v>
      </c>
      <c r="J42" s="22">
        <f>SUM(D42-(I42+G42+H42))</f>
        <v>100</v>
      </c>
      <c r="K42" s="21">
        <f>(G42+H42)/D42</f>
        <v>0.33879781420765026</v>
      </c>
      <c r="L42" s="21">
        <f>G42/D42</f>
        <v>0.26775956284153007</v>
      </c>
      <c r="M42" s="21">
        <f>H42/D42</f>
        <v>7.1038251366120214E-2</v>
      </c>
      <c r="N42" s="119">
        <f>I42/D42</f>
        <v>0.11475409836065574</v>
      </c>
      <c r="O42" s="21">
        <f>J42/D42</f>
        <v>0.54644808743169404</v>
      </c>
      <c r="V42" s="130" t="s">
        <v>228</v>
      </c>
      <c r="W42" s="55">
        <v>68622</v>
      </c>
      <c r="X42" s="58">
        <v>3</v>
      </c>
      <c r="Y42" s="25"/>
    </row>
    <row r="43" spans="3:27" ht="15">
      <c r="C43" s="20" t="s">
        <v>210</v>
      </c>
      <c r="D43" s="19">
        <f>SUM(D40:D42)</f>
        <v>547</v>
      </c>
      <c r="E43" s="19">
        <f>SUM(E40:E42)</f>
        <v>15</v>
      </c>
      <c r="F43" s="19">
        <f>SUM(F40:F42)</f>
        <v>532</v>
      </c>
      <c r="G43" s="19">
        <f>SUM(G40:G42)</f>
        <v>116</v>
      </c>
      <c r="H43" s="19">
        <f>SUM(H40:H42)</f>
        <v>36</v>
      </c>
      <c r="I43" s="19">
        <f>SUM(I40:I42)</f>
        <v>59</v>
      </c>
      <c r="J43" s="19">
        <f>SUM(J40:J42)</f>
        <v>336</v>
      </c>
      <c r="K43" s="18">
        <f>(G43+H43)/F43</f>
        <v>0.2857142857142857</v>
      </c>
      <c r="L43" s="18">
        <f>G43/F43</f>
        <v>0.21804511278195488</v>
      </c>
      <c r="M43" s="18">
        <f>H43/F43</f>
        <v>6.7669172932330823E-2</v>
      </c>
      <c r="N43" s="172">
        <f>I43/F43</f>
        <v>0.11090225563909774</v>
      </c>
      <c r="O43" s="18">
        <f>J43/F43</f>
        <v>0.63157894736842102</v>
      </c>
      <c r="V43" s="25"/>
      <c r="W43" s="34">
        <v>68623</v>
      </c>
      <c r="X43" s="51">
        <v>4</v>
      </c>
      <c r="Y43" s="25"/>
    </row>
    <row r="44" spans="3:27" ht="15">
      <c r="C44" s="112" t="s">
        <v>227</v>
      </c>
      <c r="D44" s="112"/>
      <c r="E44" s="112"/>
      <c r="F44" s="112"/>
      <c r="G44" s="112"/>
      <c r="H44" s="112"/>
      <c r="I44" s="112"/>
      <c r="J44" s="112"/>
      <c r="K44" s="112"/>
      <c r="L44" s="112"/>
      <c r="M44" s="112"/>
      <c r="N44" s="173"/>
      <c r="O44" s="112"/>
      <c r="V44" s="25"/>
      <c r="W44" s="34">
        <v>68624</v>
      </c>
      <c r="X44" s="51">
        <v>7</v>
      </c>
      <c r="Y44" s="25"/>
    </row>
    <row r="45" spans="3:27" ht="15">
      <c r="C45" s="175" t="s">
        <v>228</v>
      </c>
      <c r="D45" s="22">
        <v>192</v>
      </c>
      <c r="E45" s="22">
        <v>79</v>
      </c>
      <c r="F45" s="22">
        <f>D45-E45</f>
        <v>113</v>
      </c>
      <c r="G45" s="22">
        <v>66</v>
      </c>
      <c r="H45" s="22">
        <v>20</v>
      </c>
      <c r="I45" s="22">
        <v>42</v>
      </c>
      <c r="J45" s="22">
        <f>SUM(D45-(I45+G45+H45))</f>
        <v>64</v>
      </c>
      <c r="K45" s="21">
        <f>(G45+H45)/D45</f>
        <v>0.44791666666666669</v>
      </c>
      <c r="L45" s="21">
        <f>G45/D45</f>
        <v>0.34375</v>
      </c>
      <c r="M45" s="21">
        <f>H45/D45</f>
        <v>0.10416666666666667</v>
      </c>
      <c r="N45" s="119">
        <f>I45/D45</f>
        <v>0.21875</v>
      </c>
      <c r="O45" s="21">
        <f>J45/D45</f>
        <v>0.33333333333333331</v>
      </c>
      <c r="V45" s="25"/>
      <c r="W45" s="34">
        <v>68625</v>
      </c>
      <c r="X45" s="51">
        <v>1</v>
      </c>
      <c r="Y45" s="25"/>
    </row>
    <row r="46" spans="3:27" ht="15">
      <c r="C46" s="118" t="s">
        <v>213</v>
      </c>
      <c r="D46" s="22">
        <v>120</v>
      </c>
      <c r="E46" s="22">
        <f>D46-F46</f>
        <v>0</v>
      </c>
      <c r="F46" s="22">
        <v>120</v>
      </c>
      <c r="G46" s="22">
        <v>0</v>
      </c>
      <c r="H46" s="22">
        <v>0</v>
      </c>
      <c r="I46" s="22">
        <v>0</v>
      </c>
      <c r="J46" s="22">
        <f>F46-(G46+H46+I46)</f>
        <v>120</v>
      </c>
      <c r="K46" s="21">
        <f>(G46+H46)/D46</f>
        <v>0</v>
      </c>
      <c r="L46" s="21">
        <f>G46/D46</f>
        <v>0</v>
      </c>
      <c r="M46" s="21">
        <f>H46/D46</f>
        <v>0</v>
      </c>
      <c r="N46" s="119">
        <f>I46/D46</f>
        <v>0</v>
      </c>
      <c r="O46" s="21">
        <f>J46/D46</f>
        <v>1</v>
      </c>
      <c r="V46" s="25"/>
      <c r="W46" s="34">
        <v>68626</v>
      </c>
      <c r="X46" s="51">
        <v>5</v>
      </c>
      <c r="Y46" s="25"/>
    </row>
    <row r="47" spans="3:27" ht="15">
      <c r="C47" s="118" t="s">
        <v>214</v>
      </c>
      <c r="D47" s="22">
        <v>75</v>
      </c>
      <c r="E47" s="22">
        <f>D47-F47</f>
        <v>0</v>
      </c>
      <c r="F47" s="22">
        <v>75</v>
      </c>
      <c r="G47" s="22">
        <v>0</v>
      </c>
      <c r="H47" s="22">
        <v>0</v>
      </c>
      <c r="I47" s="22">
        <v>0</v>
      </c>
      <c r="J47" s="22">
        <f>F47-(G47+H47+I47)</f>
        <v>75</v>
      </c>
      <c r="K47" s="21">
        <f>(G47+H47)/D47</f>
        <v>0</v>
      </c>
      <c r="L47" s="21">
        <f>G47/D47</f>
        <v>0</v>
      </c>
      <c r="M47" s="21">
        <f>H47/D47</f>
        <v>0</v>
      </c>
      <c r="N47" s="119">
        <f>I47/D47</f>
        <v>0</v>
      </c>
      <c r="O47" s="21">
        <f>J47/D47</f>
        <v>1</v>
      </c>
      <c r="V47" s="25"/>
      <c r="W47" s="34">
        <v>68627</v>
      </c>
      <c r="X47" s="51">
        <v>2</v>
      </c>
      <c r="Y47" s="25"/>
    </row>
    <row r="48" spans="3:27" ht="15">
      <c r="C48" s="20" t="s">
        <v>210</v>
      </c>
      <c r="D48" s="19">
        <f>SUM(D45:D47)</f>
        <v>387</v>
      </c>
      <c r="E48" s="19">
        <f>SUM(E45:E47)</f>
        <v>79</v>
      </c>
      <c r="F48" s="19">
        <f>SUM(F45:F47)</f>
        <v>308</v>
      </c>
      <c r="G48" s="19">
        <f>SUM(G45:G47)</f>
        <v>66</v>
      </c>
      <c r="H48" s="19">
        <f>SUM(H45:H47)</f>
        <v>20</v>
      </c>
      <c r="I48" s="19">
        <f>SUM(I45:I47)</f>
        <v>42</v>
      </c>
      <c r="J48" s="19">
        <f>SUM(J45:J47)</f>
        <v>259</v>
      </c>
      <c r="K48" s="18">
        <f>(G48+H48)/F48</f>
        <v>0.2792207792207792</v>
      </c>
      <c r="L48" s="18">
        <f>G48/D48</f>
        <v>0.17054263565891473</v>
      </c>
      <c r="M48" s="18">
        <f>H48/D48</f>
        <v>5.1679586563307491E-2</v>
      </c>
      <c r="N48" s="172">
        <f>I48/D48</f>
        <v>0.10852713178294573</v>
      </c>
      <c r="O48" s="18">
        <f>J48/D48</f>
        <v>0.66925064599483208</v>
      </c>
      <c r="V48" s="25"/>
      <c r="W48" s="34">
        <v>68628</v>
      </c>
      <c r="X48" s="51">
        <v>2</v>
      </c>
      <c r="Y48" s="25"/>
    </row>
    <row r="49" spans="3:26" ht="15">
      <c r="C49" s="112" t="s">
        <v>265</v>
      </c>
      <c r="D49" s="112"/>
      <c r="E49" s="112"/>
      <c r="F49" s="112"/>
      <c r="G49" s="112"/>
      <c r="H49" s="112"/>
      <c r="I49" s="112"/>
      <c r="J49" s="112"/>
      <c r="K49" s="112"/>
      <c r="L49" s="112"/>
      <c r="M49" s="112"/>
      <c r="N49" s="112"/>
      <c r="O49" s="112"/>
      <c r="V49" s="59" t="s">
        <v>266</v>
      </c>
      <c r="Y49" s="43"/>
    </row>
    <row r="50" spans="3:26" ht="15">
      <c r="C50" s="122" t="s">
        <v>203</v>
      </c>
      <c r="D50" s="116" t="s">
        <v>215</v>
      </c>
      <c r="E50" s="116" t="s">
        <v>216</v>
      </c>
      <c r="F50" s="116" t="s">
        <v>217</v>
      </c>
      <c r="G50" s="116" t="s">
        <v>218</v>
      </c>
      <c r="H50" s="116" t="s">
        <v>219</v>
      </c>
      <c r="I50" s="116" t="s">
        <v>41</v>
      </c>
      <c r="J50" s="116" t="s">
        <v>220</v>
      </c>
      <c r="K50" s="116" t="s">
        <v>206</v>
      </c>
      <c r="L50" s="116" t="s">
        <v>221</v>
      </c>
      <c r="M50" s="116" t="s">
        <v>222</v>
      </c>
      <c r="N50" s="116" t="s">
        <v>223</v>
      </c>
      <c r="O50" s="116" t="s">
        <v>224</v>
      </c>
      <c r="V50" s="25"/>
      <c r="W50" s="34">
        <v>71027</v>
      </c>
      <c r="X50" s="51">
        <v>5</v>
      </c>
      <c r="Y50" s="44" t="s">
        <v>267</v>
      </c>
      <c r="Z50" t="s">
        <v>268</v>
      </c>
    </row>
    <row r="51" spans="3:26" ht="15">
      <c r="C51" s="118" t="s">
        <v>207</v>
      </c>
      <c r="D51" s="22">
        <v>198</v>
      </c>
      <c r="E51" s="22">
        <v>43</v>
      </c>
      <c r="F51" s="22">
        <f>D51-E51</f>
        <v>155</v>
      </c>
      <c r="G51" s="22">
        <v>42</v>
      </c>
      <c r="H51" s="22">
        <v>11</v>
      </c>
      <c r="I51" s="22">
        <v>102</v>
      </c>
      <c r="J51" s="22">
        <f>F51-(G51+H51+I51)</f>
        <v>0</v>
      </c>
      <c r="K51" s="21">
        <f>(G51+H51)/D51</f>
        <v>0.26767676767676768</v>
      </c>
      <c r="L51" s="21">
        <f>G51/D51</f>
        <v>0.21212121212121213</v>
      </c>
      <c r="M51" s="21">
        <f>H51/D51</f>
        <v>5.5555555555555552E-2</v>
      </c>
      <c r="N51" s="21">
        <f>I51/D51</f>
        <v>0.51515151515151514</v>
      </c>
      <c r="O51" s="21">
        <f>J51/D51</f>
        <v>0</v>
      </c>
      <c r="V51" s="25"/>
      <c r="W51" s="34">
        <v>71029</v>
      </c>
      <c r="X51" s="51">
        <v>6</v>
      </c>
      <c r="Y51" s="44" t="s">
        <v>267</v>
      </c>
    </row>
    <row r="52" spans="3:26" ht="15">
      <c r="C52" s="118" t="s">
        <v>208</v>
      </c>
      <c r="D52" s="22">
        <v>476</v>
      </c>
      <c r="E52" s="22">
        <v>65</v>
      </c>
      <c r="F52" s="22">
        <f>D52-E52</f>
        <v>411</v>
      </c>
      <c r="G52" s="22">
        <v>279</v>
      </c>
      <c r="H52" s="22">
        <v>73</v>
      </c>
      <c r="I52" s="22">
        <v>59</v>
      </c>
      <c r="J52" s="22">
        <f>F52-(G52+H52+I52)</f>
        <v>0</v>
      </c>
      <c r="K52" s="21">
        <f>(G52+H52)/D52</f>
        <v>0.73949579831932777</v>
      </c>
      <c r="L52" s="21">
        <f>G52/D52</f>
        <v>0.58613445378151263</v>
      </c>
      <c r="M52" s="21">
        <f>H52/D52</f>
        <v>0.15336134453781514</v>
      </c>
      <c r="N52" s="21">
        <f>I52/D52</f>
        <v>0.12394957983193278</v>
      </c>
      <c r="O52" s="21">
        <f>J52/D52</f>
        <v>0</v>
      </c>
      <c r="V52" s="45" t="s">
        <v>269</v>
      </c>
      <c r="W52" s="34">
        <v>71030</v>
      </c>
      <c r="X52" s="52">
        <v>5</v>
      </c>
      <c r="Y52" s="44" t="s">
        <v>267</v>
      </c>
      <c r="Z52" t="s">
        <v>268</v>
      </c>
    </row>
    <row r="53" spans="3:26" ht="15">
      <c r="C53" s="118" t="s">
        <v>209</v>
      </c>
      <c r="D53" s="22">
        <v>476</v>
      </c>
      <c r="E53" s="22">
        <v>78</v>
      </c>
      <c r="F53" s="22">
        <f>D53-E53</f>
        <v>398</v>
      </c>
      <c r="G53" s="22">
        <v>303</v>
      </c>
      <c r="H53" s="22">
        <v>71</v>
      </c>
      <c r="I53" s="22">
        <v>24</v>
      </c>
      <c r="J53" s="22">
        <f>F53-(G53+H53+I53)</f>
        <v>0</v>
      </c>
      <c r="K53" s="21">
        <f>(G53+H53)/D53</f>
        <v>0.7857142857142857</v>
      </c>
      <c r="L53" s="21">
        <f>G53/D53</f>
        <v>0.63655462184873945</v>
      </c>
      <c r="M53" s="21">
        <f>H53/D53</f>
        <v>0.14915966386554622</v>
      </c>
      <c r="N53" s="21">
        <f>I53/D53</f>
        <v>5.0420168067226892E-2</v>
      </c>
      <c r="O53" s="21">
        <f>J53/D53</f>
        <v>0</v>
      </c>
      <c r="V53" s="25"/>
      <c r="W53" s="34">
        <v>71032</v>
      </c>
      <c r="X53" s="52">
        <v>6</v>
      </c>
      <c r="Y53" s="44" t="s">
        <v>267</v>
      </c>
      <c r="Z53" t="s">
        <v>268</v>
      </c>
    </row>
    <row r="54" spans="3:26" ht="15">
      <c r="C54" s="20" t="s">
        <v>210</v>
      </c>
      <c r="D54" s="19">
        <f>SUM(D51:D53)</f>
        <v>1150</v>
      </c>
      <c r="E54" s="19">
        <f>SUM(E51:E53)</f>
        <v>186</v>
      </c>
      <c r="F54" s="19">
        <f>SUM(F51:F53)</f>
        <v>964</v>
      </c>
      <c r="G54" s="19">
        <f>SUM(G51:G53)</f>
        <v>624</v>
      </c>
      <c r="H54" s="19">
        <f>SUM(H51:H53)</f>
        <v>155</v>
      </c>
      <c r="I54" s="19">
        <f>SUM(I51:I53)</f>
        <v>185</v>
      </c>
      <c r="J54" s="19">
        <f>SUM(J51:J53)</f>
        <v>0</v>
      </c>
      <c r="K54" s="18">
        <f>(G54+H54)/F54</f>
        <v>0.80809128630705396</v>
      </c>
      <c r="L54" s="18">
        <f>G54/F54</f>
        <v>0.64730290456431538</v>
      </c>
      <c r="M54" s="18">
        <f>H54/F54</f>
        <v>0.1607883817427386</v>
      </c>
      <c r="N54" s="18">
        <f>I54/F54</f>
        <v>0.19190871369294607</v>
      </c>
      <c r="O54" s="18">
        <f>J54/F54</f>
        <v>0</v>
      </c>
      <c r="V54" s="25"/>
      <c r="W54" s="34">
        <v>71024</v>
      </c>
      <c r="X54" s="52">
        <v>7</v>
      </c>
      <c r="Y54" s="44" t="s">
        <v>267</v>
      </c>
      <c r="Z54" t="s">
        <v>268</v>
      </c>
    </row>
    <row r="55" spans="3:26" ht="15">
      <c r="C55" s="112" t="s">
        <v>227</v>
      </c>
      <c r="D55" s="112"/>
      <c r="E55" s="112"/>
      <c r="F55" s="112"/>
      <c r="G55" s="112"/>
      <c r="H55" s="112"/>
      <c r="I55" s="112"/>
      <c r="J55" s="112"/>
      <c r="K55" s="112"/>
      <c r="L55" s="112"/>
      <c r="M55" s="112"/>
      <c r="N55" s="112"/>
      <c r="O55" s="112"/>
      <c r="V55" s="25"/>
      <c r="W55" s="34">
        <v>68634</v>
      </c>
      <c r="X55" s="52">
        <v>5</v>
      </c>
      <c r="Y55" s="25" t="s">
        <v>267</v>
      </c>
      <c r="Z55" t="s">
        <v>268</v>
      </c>
    </row>
    <row r="56" spans="3:26" ht="15">
      <c r="C56" s="122" t="s">
        <v>203</v>
      </c>
      <c r="D56" s="116" t="s">
        <v>215</v>
      </c>
      <c r="E56" s="116" t="s">
        <v>216</v>
      </c>
      <c r="F56" s="116" t="s">
        <v>217</v>
      </c>
      <c r="G56" s="116" t="s">
        <v>218</v>
      </c>
      <c r="H56" s="116" t="s">
        <v>219</v>
      </c>
      <c r="I56" s="116" t="s">
        <v>41</v>
      </c>
      <c r="J56" s="116" t="s">
        <v>220</v>
      </c>
      <c r="K56" s="116" t="s">
        <v>206</v>
      </c>
      <c r="L56" s="116" t="s">
        <v>221</v>
      </c>
      <c r="M56" s="116" t="s">
        <v>222</v>
      </c>
      <c r="N56" s="116" t="s">
        <v>223</v>
      </c>
      <c r="O56" s="116" t="s">
        <v>224</v>
      </c>
      <c r="V56" s="25"/>
      <c r="W56" s="34">
        <v>68620</v>
      </c>
      <c r="X56" s="52">
        <v>2</v>
      </c>
      <c r="Y56" s="25"/>
      <c r="Z56" t="s">
        <v>270</v>
      </c>
    </row>
    <row r="57" spans="3:26" ht="15">
      <c r="C57" s="118" t="s">
        <v>228</v>
      </c>
      <c r="D57" s="22">
        <v>374</v>
      </c>
      <c r="E57" s="22">
        <v>48</v>
      </c>
      <c r="F57" s="22">
        <f>D57-E57</f>
        <v>326</v>
      </c>
      <c r="G57" s="22">
        <v>188</v>
      </c>
      <c r="H57" s="22">
        <v>45</v>
      </c>
      <c r="I57" s="22">
        <v>93</v>
      </c>
      <c r="J57" s="22">
        <f>F57-(G57+H57+I57)</f>
        <v>0</v>
      </c>
      <c r="K57" s="21">
        <f>(G57+H57)/D57</f>
        <v>0.62299465240641716</v>
      </c>
      <c r="L57" s="21">
        <f>G57/D57</f>
        <v>0.50267379679144386</v>
      </c>
      <c r="M57" s="21">
        <f>H57/D57</f>
        <v>0.12032085561497326</v>
      </c>
      <c r="N57" s="21">
        <f>I57/D57</f>
        <v>0.24866310160427807</v>
      </c>
      <c r="O57" s="21">
        <f>J57/D57</f>
        <v>0</v>
      </c>
      <c r="V57" s="25"/>
      <c r="W57" s="34">
        <v>68632</v>
      </c>
      <c r="X57" s="50">
        <v>5</v>
      </c>
      <c r="Y57" s="43"/>
    </row>
    <row r="58" spans="3:26" ht="15">
      <c r="C58" s="118" t="s">
        <v>213</v>
      </c>
      <c r="D58" s="22">
        <v>177</v>
      </c>
      <c r="E58" s="22">
        <v>11</v>
      </c>
      <c r="F58" s="22">
        <f>D58-E58</f>
        <v>166</v>
      </c>
      <c r="G58" s="22">
        <v>68</v>
      </c>
      <c r="H58" s="22">
        <v>15</v>
      </c>
      <c r="I58" s="22">
        <v>83</v>
      </c>
      <c r="J58" s="22">
        <f>F58-(G58+H58+I58)</f>
        <v>0</v>
      </c>
      <c r="K58" s="21">
        <f>(G58+H58)/D58</f>
        <v>0.46892655367231639</v>
      </c>
      <c r="L58" s="21">
        <f>G58/D58</f>
        <v>0.38418079096045199</v>
      </c>
      <c r="M58" s="21">
        <f>H58/D58</f>
        <v>8.4745762711864403E-2</v>
      </c>
      <c r="N58" s="21">
        <f>I58/D58</f>
        <v>0.46892655367231639</v>
      </c>
      <c r="O58" s="21">
        <f>J58/D58</f>
        <v>0</v>
      </c>
      <c r="V58" s="25"/>
      <c r="W58" s="34">
        <v>71022</v>
      </c>
      <c r="X58" s="50">
        <v>7</v>
      </c>
      <c r="Y58" s="25"/>
    </row>
    <row r="59" spans="3:26" ht="15">
      <c r="C59" s="118" t="s">
        <v>214</v>
      </c>
      <c r="D59" s="22">
        <v>177</v>
      </c>
      <c r="E59" s="22">
        <v>29</v>
      </c>
      <c r="F59" s="22">
        <f>D59-E59</f>
        <v>148</v>
      </c>
      <c r="G59" s="22">
        <v>108</v>
      </c>
      <c r="H59" s="22">
        <v>12</v>
      </c>
      <c r="I59" s="22">
        <v>28</v>
      </c>
      <c r="J59" s="22">
        <f>F59-(G59+H59+I59)</f>
        <v>0</v>
      </c>
      <c r="K59" s="21">
        <f>(G59+H59)/D59</f>
        <v>0.67796610169491522</v>
      </c>
      <c r="L59" s="21">
        <f>G59/D59</f>
        <v>0.61016949152542377</v>
      </c>
      <c r="M59" s="21">
        <f>H59/D59</f>
        <v>6.7796610169491525E-2</v>
      </c>
      <c r="N59" s="21">
        <f>I59/D59</f>
        <v>0.15819209039548024</v>
      </c>
      <c r="O59" s="21">
        <f>J59/D59</f>
        <v>0</v>
      </c>
      <c r="V59" s="25"/>
      <c r="W59" s="34">
        <v>71026</v>
      </c>
      <c r="X59" s="50">
        <v>5</v>
      </c>
      <c r="Y59" s="25"/>
    </row>
    <row r="60" spans="3:26" ht="15">
      <c r="C60" s="20" t="s">
        <v>210</v>
      </c>
      <c r="D60" s="19">
        <f>SUM(D57:D59)</f>
        <v>728</v>
      </c>
      <c r="E60" s="19">
        <f>SUM(E57:E59)</f>
        <v>88</v>
      </c>
      <c r="F60" s="19">
        <f>SUM(F57:F59)</f>
        <v>640</v>
      </c>
      <c r="G60" s="19">
        <f>SUM(G57:G59)</f>
        <v>364</v>
      </c>
      <c r="H60" s="19">
        <f>SUM(H57:H59)</f>
        <v>72</v>
      </c>
      <c r="I60" s="19">
        <f>SUM(I57:I59)</f>
        <v>204</v>
      </c>
      <c r="J60" s="19">
        <f>SUM(J57:J59)</f>
        <v>0</v>
      </c>
      <c r="K60" s="18">
        <f>(G60+H60)/F60</f>
        <v>0.68125000000000002</v>
      </c>
      <c r="L60" s="18">
        <f>G60/D60</f>
        <v>0.5</v>
      </c>
      <c r="M60" s="18">
        <f>H60/D60</f>
        <v>9.8901098901098897E-2</v>
      </c>
      <c r="N60" s="18">
        <f>I60/D60</f>
        <v>0.28021978021978022</v>
      </c>
      <c r="O60" s="18">
        <f>J60/D60</f>
        <v>0</v>
      </c>
      <c r="V60" s="25"/>
      <c r="W60" s="34">
        <v>71028</v>
      </c>
      <c r="X60" s="50">
        <v>6</v>
      </c>
      <c r="Y60" s="25"/>
    </row>
    <row r="61" spans="3:26" ht="15">
      <c r="V61" t="s">
        <v>271</v>
      </c>
      <c r="X61">
        <f>SUM(X21:X60)</f>
        <v>177</v>
      </c>
    </row>
    <row r="62" spans="3:26" ht="15"/>
    <row r="63" spans="3:26" ht="15">
      <c r="C63" s="177" t="s">
        <v>203</v>
      </c>
      <c r="D63" s="183" t="s">
        <v>215</v>
      </c>
      <c r="E63" s="183" t="s">
        <v>216</v>
      </c>
      <c r="F63" s="183" t="s">
        <v>217</v>
      </c>
      <c r="G63" s="183" t="s">
        <v>218</v>
      </c>
      <c r="H63" s="183" t="s">
        <v>219</v>
      </c>
      <c r="I63" s="183" t="s">
        <v>41</v>
      </c>
      <c r="J63" s="183" t="s">
        <v>220</v>
      </c>
      <c r="K63" s="183" t="s">
        <v>206</v>
      </c>
      <c r="L63" s="183" t="s">
        <v>221</v>
      </c>
      <c r="M63" s="183" t="s">
        <v>222</v>
      </c>
      <c r="N63" s="183" t="s">
        <v>223</v>
      </c>
      <c r="O63" s="183" t="s">
        <v>224</v>
      </c>
    </row>
    <row r="64" spans="3:26" ht="15">
      <c r="C64" s="259" t="s">
        <v>259</v>
      </c>
      <c r="D64" s="259"/>
      <c r="E64" s="259"/>
      <c r="F64" s="259"/>
      <c r="G64" s="259"/>
      <c r="H64" s="259"/>
      <c r="I64" s="259"/>
      <c r="J64" s="259"/>
      <c r="K64" s="259"/>
      <c r="L64" s="259"/>
      <c r="M64" s="259"/>
      <c r="N64" s="259"/>
      <c r="O64" s="259"/>
    </row>
    <row r="65" spans="3:15" ht="15">
      <c r="C65" s="118" t="s">
        <v>207</v>
      </c>
      <c r="D65" s="22">
        <v>203</v>
      </c>
      <c r="E65" s="22">
        <v>15</v>
      </c>
      <c r="F65" s="22">
        <f>D65-E65</f>
        <v>188</v>
      </c>
      <c r="G65" s="22">
        <f>SUM(G40,G51)</f>
        <v>103</v>
      </c>
      <c r="H65" s="22">
        <f>SUM(H40,H51)</f>
        <v>28</v>
      </c>
      <c r="I65" s="22">
        <v>31</v>
      </c>
      <c r="J65" s="22">
        <f>D65-(G65+H65+I65)</f>
        <v>41</v>
      </c>
      <c r="K65" s="21">
        <f>(G65+H65)/D65</f>
        <v>0.64532019704433496</v>
      </c>
      <c r="L65" s="21">
        <f>G65/D65</f>
        <v>0.5073891625615764</v>
      </c>
      <c r="M65" s="21">
        <f>H65/D65</f>
        <v>0.13793103448275862</v>
      </c>
      <c r="N65" s="119">
        <f>I65/D65</f>
        <v>0.15270935960591134</v>
      </c>
      <c r="O65" s="21">
        <f>J65/D65</f>
        <v>0.2019704433497537</v>
      </c>
    </row>
    <row r="66" spans="3:15" ht="15">
      <c r="C66" s="118" t="s">
        <v>208</v>
      </c>
      <c r="D66" s="22">
        <v>486</v>
      </c>
      <c r="E66" s="22">
        <v>0</v>
      </c>
      <c r="F66" s="22">
        <v>476</v>
      </c>
      <c r="G66" s="22">
        <f>SUM(G41,G52)</f>
        <v>285</v>
      </c>
      <c r="H66" s="22">
        <f>SUM(H41,H52)</f>
        <v>79</v>
      </c>
      <c r="I66" s="22">
        <v>7</v>
      </c>
      <c r="J66" s="22">
        <f>D66-(G66+H66+I66)</f>
        <v>115</v>
      </c>
      <c r="K66" s="21">
        <f>(G66+H66)/D66</f>
        <v>0.74897119341563789</v>
      </c>
      <c r="L66" s="21">
        <f>G66/D66</f>
        <v>0.5864197530864198</v>
      </c>
      <c r="M66" s="21">
        <f>H66/D66</f>
        <v>0.16255144032921812</v>
      </c>
      <c r="N66" s="119">
        <f>I66/D66</f>
        <v>1.4403292181069959E-2</v>
      </c>
      <c r="O66" s="21">
        <f>J66/D66</f>
        <v>0.23662551440329219</v>
      </c>
    </row>
    <row r="67" spans="3:15" ht="15">
      <c r="C67" s="118" t="s">
        <v>209</v>
      </c>
      <c r="D67" s="22">
        <v>486</v>
      </c>
      <c r="E67" s="22">
        <v>0</v>
      </c>
      <c r="F67" s="22">
        <v>476</v>
      </c>
      <c r="G67" s="22">
        <f>SUM(G42,G53)</f>
        <v>352</v>
      </c>
      <c r="H67" s="22">
        <f>SUM(H42,H53)</f>
        <v>84</v>
      </c>
      <c r="I67" s="22">
        <v>21</v>
      </c>
      <c r="J67" s="22">
        <f>D67-(G67+H67+I67)</f>
        <v>29</v>
      </c>
      <c r="K67" s="21">
        <f>(G67+H67)/D67</f>
        <v>0.89711934156378603</v>
      </c>
      <c r="L67" s="21">
        <f>G67/D67</f>
        <v>0.72427983539094654</v>
      </c>
      <c r="M67" s="21">
        <f>H67/D67</f>
        <v>0.1728395061728395</v>
      </c>
      <c r="N67" s="119">
        <f>I67/D67</f>
        <v>4.3209876543209874E-2</v>
      </c>
      <c r="O67" s="21">
        <f>J67/D67</f>
        <v>5.9670781893004114E-2</v>
      </c>
    </row>
    <row r="68" spans="3:15" ht="15">
      <c r="C68" s="177" t="s">
        <v>210</v>
      </c>
      <c r="D68" s="178">
        <f>SUM(D65:D67)</f>
        <v>1175</v>
      </c>
      <c r="E68" s="178">
        <f>SUM(E65:E67)</f>
        <v>15</v>
      </c>
      <c r="F68" s="178">
        <f>SUM(F65:F67)</f>
        <v>1140</v>
      </c>
      <c r="G68" s="178">
        <f>SUM(G65:G67)</f>
        <v>740</v>
      </c>
      <c r="H68" s="178">
        <f>SUM(H65:H67)</f>
        <v>191</v>
      </c>
      <c r="I68" s="178">
        <f>SUM(I65:I67)</f>
        <v>59</v>
      </c>
      <c r="J68" s="178">
        <f>SUM(J65:J67)</f>
        <v>185</v>
      </c>
      <c r="K68" s="179">
        <f>(G68+H68)/F68</f>
        <v>0.81666666666666665</v>
      </c>
      <c r="L68" s="179">
        <f>G68/F68</f>
        <v>0.64912280701754388</v>
      </c>
      <c r="M68" s="179">
        <f>H68/F68</f>
        <v>0.1675438596491228</v>
      </c>
      <c r="N68" s="180">
        <f>I68/F68</f>
        <v>5.1754385964912282E-2</v>
      </c>
      <c r="O68" s="179">
        <f>J68/F68</f>
        <v>0.16228070175438597</v>
      </c>
    </row>
    <row r="69" spans="3:15" ht="15">
      <c r="C69" s="181" t="s">
        <v>227</v>
      </c>
      <c r="D69" s="181"/>
      <c r="E69" s="181"/>
      <c r="F69" s="181"/>
      <c r="G69" s="181"/>
      <c r="H69" s="181"/>
      <c r="I69" s="181"/>
      <c r="J69" s="181"/>
      <c r="K69" s="181"/>
      <c r="L69" s="181"/>
      <c r="M69" s="181"/>
      <c r="N69" s="182"/>
      <c r="O69" s="181"/>
    </row>
    <row r="70" spans="3:15" ht="15">
      <c r="C70" s="175" t="s">
        <v>228</v>
      </c>
      <c r="D70" s="22">
        <v>380</v>
      </c>
      <c r="E70" s="22">
        <v>79</v>
      </c>
      <c r="F70" s="22">
        <f t="shared" ref="F70:F72" si="4">D70-E70</f>
        <v>301</v>
      </c>
      <c r="G70" s="22">
        <f>SUM(G57,G45)</f>
        <v>254</v>
      </c>
      <c r="H70" s="22">
        <f t="shared" ref="H70:H72" si="5">SUM(H57,H45)</f>
        <v>65</v>
      </c>
      <c r="I70" s="22">
        <v>42</v>
      </c>
      <c r="J70" s="22">
        <v>64</v>
      </c>
      <c r="K70" s="21">
        <f>(G70+H70)/D70</f>
        <v>0.83947368421052626</v>
      </c>
      <c r="L70" s="21">
        <f>G70/D70</f>
        <v>0.66842105263157892</v>
      </c>
      <c r="M70" s="21">
        <f>H70/D70</f>
        <v>0.17105263157894737</v>
      </c>
      <c r="N70" s="119">
        <f>I70/D70</f>
        <v>0.11052631578947368</v>
      </c>
      <c r="O70" s="21">
        <f>J70/D70</f>
        <v>0.16842105263157894</v>
      </c>
    </row>
    <row r="71" spans="3:15" ht="15">
      <c r="C71" s="118" t="s">
        <v>213</v>
      </c>
      <c r="D71" s="22">
        <v>189</v>
      </c>
      <c r="E71" s="22">
        <v>0</v>
      </c>
      <c r="F71" s="22">
        <f t="shared" si="4"/>
        <v>189</v>
      </c>
      <c r="G71" s="22">
        <f t="shared" ref="G71:H71" si="6">SUM(G58,G46)</f>
        <v>68</v>
      </c>
      <c r="H71" s="22">
        <f t="shared" si="5"/>
        <v>15</v>
      </c>
      <c r="I71" s="22">
        <v>0</v>
      </c>
      <c r="J71" s="22">
        <v>120</v>
      </c>
      <c r="K71" s="21">
        <f>(G71+H71)/D71</f>
        <v>0.43915343915343913</v>
      </c>
      <c r="L71" s="21">
        <f>G71/D71</f>
        <v>0.35978835978835977</v>
      </c>
      <c r="M71" s="21">
        <f>H71/D71</f>
        <v>7.9365079365079361E-2</v>
      </c>
      <c r="N71" s="119">
        <f>I71/D71</f>
        <v>0</v>
      </c>
      <c r="O71" s="21">
        <f>J71/D71</f>
        <v>0.63492063492063489</v>
      </c>
    </row>
    <row r="72" spans="3:15" ht="15">
      <c r="C72" s="118" t="s">
        <v>214</v>
      </c>
      <c r="D72" s="22">
        <v>189</v>
      </c>
      <c r="E72" s="22">
        <v>0</v>
      </c>
      <c r="F72" s="22">
        <f t="shared" si="4"/>
        <v>189</v>
      </c>
      <c r="G72" s="22">
        <f t="shared" ref="G72:H72" si="7">SUM(G59,G47)</f>
        <v>108</v>
      </c>
      <c r="H72" s="22">
        <f t="shared" si="5"/>
        <v>12</v>
      </c>
      <c r="I72" s="22">
        <v>0</v>
      </c>
      <c r="J72" s="22">
        <v>75</v>
      </c>
      <c r="K72" s="21">
        <f>(G72+H72)/D72</f>
        <v>0.63492063492063489</v>
      </c>
      <c r="L72" s="21">
        <f>G72/D72</f>
        <v>0.5714285714285714</v>
      </c>
      <c r="M72" s="21">
        <f>H72/D72</f>
        <v>6.3492063492063489E-2</v>
      </c>
      <c r="N72" s="119">
        <f>I72/D72</f>
        <v>0</v>
      </c>
      <c r="O72" s="21">
        <f>J72/D72</f>
        <v>0.3968253968253968</v>
      </c>
    </row>
    <row r="73" spans="3:15" ht="15">
      <c r="C73" s="177" t="s">
        <v>210</v>
      </c>
      <c r="D73" s="178">
        <f>SUM(D70:D72)</f>
        <v>758</v>
      </c>
      <c r="E73" s="178">
        <f>SUM(E70:E72)</f>
        <v>79</v>
      </c>
      <c r="F73" s="178">
        <f>SUM(F70:F72)</f>
        <v>679</v>
      </c>
      <c r="G73" s="178">
        <f>SUM(G70:G72)</f>
        <v>430</v>
      </c>
      <c r="H73" s="178">
        <f>SUM(H70:H72)</f>
        <v>92</v>
      </c>
      <c r="I73" s="178">
        <f>SUM(I70:I72)</f>
        <v>42</v>
      </c>
      <c r="J73" s="178">
        <f>SUM(J70:J72)</f>
        <v>259</v>
      </c>
      <c r="K73" s="179">
        <f>(G73+H73)/F73</f>
        <v>0.76877761413843893</v>
      </c>
      <c r="L73" s="179">
        <f>G73/D73</f>
        <v>0.56728232189973615</v>
      </c>
      <c r="M73" s="179">
        <f>H73/D73</f>
        <v>0.12137203166226913</v>
      </c>
      <c r="N73" s="180">
        <f>I73/D73</f>
        <v>5.5408970976253295E-2</v>
      </c>
      <c r="O73" s="179">
        <f>J73/D73</f>
        <v>0.34168865435356199</v>
      </c>
    </row>
    <row r="74" spans="3:15" ht="15">
      <c r="C74" s="181" t="s">
        <v>230</v>
      </c>
      <c r="D74" s="181"/>
      <c r="E74" s="181"/>
      <c r="F74" s="181"/>
      <c r="G74" s="181"/>
      <c r="H74" s="181"/>
      <c r="I74" s="181"/>
      <c r="J74" s="181"/>
      <c r="K74" s="181"/>
      <c r="L74" s="181"/>
      <c r="M74" s="181"/>
      <c r="N74" s="182"/>
      <c r="O74" s="181"/>
    </row>
    <row r="75" spans="3:15" ht="15">
      <c r="C75" s="118" t="s">
        <v>231</v>
      </c>
      <c r="D75" s="154">
        <v>95</v>
      </c>
      <c r="E75" s="154">
        <f>D75-F75</f>
        <v>95</v>
      </c>
      <c r="F75" s="154">
        <v>0</v>
      </c>
      <c r="G75" s="154">
        <v>0</v>
      </c>
      <c r="H75" s="154">
        <v>0</v>
      </c>
      <c r="I75" s="154">
        <v>0</v>
      </c>
      <c r="J75" s="22">
        <f t="shared" ref="J75:J77" si="8">D75-(G75+H75+I75)</f>
        <v>95</v>
      </c>
      <c r="K75" s="153">
        <f>(G75+H75)/D75</f>
        <v>0</v>
      </c>
      <c r="L75" s="153">
        <f>(H75+I75)/E75</f>
        <v>0</v>
      </c>
      <c r="M75" s="21">
        <f>H75/D75</f>
        <v>0</v>
      </c>
      <c r="N75" s="119">
        <f>I75/D75</f>
        <v>0</v>
      </c>
      <c r="O75" s="21">
        <f>J75/D75</f>
        <v>1</v>
      </c>
    </row>
    <row r="76" spans="3:15" ht="15">
      <c r="C76" s="118" t="s">
        <v>233</v>
      </c>
      <c r="D76" s="155">
        <v>98</v>
      </c>
      <c r="E76" s="154">
        <f>D76-F76</f>
        <v>0</v>
      </c>
      <c r="F76" s="155">
        <v>98</v>
      </c>
      <c r="G76" s="155">
        <v>44</v>
      </c>
      <c r="H76" s="155">
        <v>12</v>
      </c>
      <c r="I76" s="155">
        <v>14</v>
      </c>
      <c r="J76" s="22">
        <f t="shared" si="8"/>
        <v>28</v>
      </c>
      <c r="K76" s="153">
        <f>(G76+H76)/D76</f>
        <v>0.5714285714285714</v>
      </c>
      <c r="L76" s="153">
        <f>G76/D76</f>
        <v>0.44897959183673469</v>
      </c>
      <c r="M76" s="153">
        <f>H76/D76</f>
        <v>0.12244897959183673</v>
      </c>
      <c r="N76" s="174">
        <f>I76/D76</f>
        <v>0.14285714285714285</v>
      </c>
      <c r="O76" s="153">
        <f>J76/D76</f>
        <v>0.2857142857142857</v>
      </c>
    </row>
    <row r="77" spans="3:15" ht="15">
      <c r="C77" s="118" t="s">
        <v>235</v>
      </c>
      <c r="D77" s="155">
        <v>98</v>
      </c>
      <c r="E77" s="154">
        <v>14</v>
      </c>
      <c r="F77" s="155">
        <f>D77-E77</f>
        <v>84</v>
      </c>
      <c r="G77" s="155">
        <v>26</v>
      </c>
      <c r="H77" s="155">
        <v>18</v>
      </c>
      <c r="I77" s="155">
        <v>18</v>
      </c>
      <c r="J77" s="22">
        <f t="shared" si="8"/>
        <v>36</v>
      </c>
      <c r="K77" s="153">
        <f>(G77+H77)/D77</f>
        <v>0.44897959183673469</v>
      </c>
      <c r="L77" s="153">
        <f>G77/D77</f>
        <v>0.26530612244897961</v>
      </c>
      <c r="M77" s="153">
        <f>H77/D77</f>
        <v>0.18367346938775511</v>
      </c>
      <c r="N77" s="174">
        <f>I77/D77</f>
        <v>0.18367346938775511</v>
      </c>
      <c r="O77" s="153">
        <f>J77/D77</f>
        <v>0.36734693877551022</v>
      </c>
    </row>
    <row r="78" spans="3:15" ht="15">
      <c r="C78" s="177" t="s">
        <v>210</v>
      </c>
      <c r="D78" s="178">
        <f>SUM(D75:D77)</f>
        <v>291</v>
      </c>
      <c r="E78" s="178">
        <f>SUM(E75:E77)</f>
        <v>109</v>
      </c>
      <c r="F78" s="178">
        <f>SUM(F75:F77)</f>
        <v>182</v>
      </c>
      <c r="G78" s="178">
        <f>SUM(G75:G77)</f>
        <v>70</v>
      </c>
      <c r="H78" s="178">
        <f>SUM(H75:H77)</f>
        <v>30</v>
      </c>
      <c r="I78" s="178">
        <f>SUM(I75:I77)</f>
        <v>32</v>
      </c>
      <c r="J78" s="178">
        <f>SUM(J75:J77)</f>
        <v>159</v>
      </c>
      <c r="K78" s="179">
        <f>(G78+H78)/F78</f>
        <v>0.5494505494505495</v>
      </c>
      <c r="L78" s="179">
        <f>G78/D78</f>
        <v>0.24054982817869416</v>
      </c>
      <c r="M78" s="179">
        <f>H78/D78</f>
        <v>0.10309278350515463</v>
      </c>
      <c r="N78" s="180">
        <f>I78/D78</f>
        <v>0.10996563573883161</v>
      </c>
      <c r="O78" s="179">
        <f>J78/D78</f>
        <v>0.54639175257731953</v>
      </c>
    </row>
    <row r="79" spans="3:15" ht="15"/>
    <row r="80" spans="3:15"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spans="17:24" ht="15"/>
    <row r="114" spans="17:24" ht="15"/>
    <row r="115" spans="17:24" ht="15"/>
    <row r="116" spans="17:24" ht="15">
      <c r="X116">
        <f>SUM('No Run'!D2:D27)</f>
        <v>101</v>
      </c>
    </row>
    <row r="124" spans="17:24" ht="15"/>
    <row r="125" spans="17:24" ht="15">
      <c r="Q125" s="250" t="s">
        <v>202</v>
      </c>
      <c r="R125" s="251"/>
      <c r="S125" s="251"/>
      <c r="T125" s="251"/>
    </row>
    <row r="126" spans="17:24" ht="15">
      <c r="Q126" s="122" t="s">
        <v>203</v>
      </c>
      <c r="R126" s="116" t="s">
        <v>204</v>
      </c>
      <c r="S126" s="116" t="s">
        <v>205</v>
      </c>
      <c r="T126" s="116" t="s">
        <v>206</v>
      </c>
    </row>
    <row r="127" spans="17:24" ht="15">
      <c r="Q127" s="118" t="s">
        <v>207</v>
      </c>
      <c r="R127" s="22">
        <v>150</v>
      </c>
      <c r="S127" s="22">
        <v>18</v>
      </c>
      <c r="T127" s="21">
        <f>S127/R127</f>
        <v>0.12</v>
      </c>
    </row>
    <row r="128" spans="17:24" ht="15">
      <c r="Q128" s="118" t="s">
        <v>208</v>
      </c>
      <c r="R128" s="22">
        <v>188</v>
      </c>
      <c r="S128" s="22">
        <v>41</v>
      </c>
      <c r="T128" s="21">
        <f>S128/R128</f>
        <v>0.21808510638297873</v>
      </c>
    </row>
    <row r="129" spans="17:33" ht="15">
      <c r="Q129" s="118" t="s">
        <v>209</v>
      </c>
      <c r="R129" s="22">
        <v>188</v>
      </c>
      <c r="S129" s="22">
        <v>10</v>
      </c>
      <c r="T129" s="21">
        <f>S129/R129</f>
        <v>5.3191489361702128E-2</v>
      </c>
    </row>
    <row r="130" spans="17:33" ht="15">
      <c r="Q130" s="20" t="s">
        <v>210</v>
      </c>
      <c r="R130" s="19">
        <f>SUM(R127:R129)</f>
        <v>526</v>
      </c>
      <c r="S130" s="19">
        <f>SUM(S127:S129)</f>
        <v>69</v>
      </c>
      <c r="T130" s="18">
        <f>S130/R130</f>
        <v>0.13117870722433461</v>
      </c>
    </row>
    <row r="131" spans="17:33" ht="15">
      <c r="Q131" s="250" t="s">
        <v>211</v>
      </c>
      <c r="R131" s="251"/>
      <c r="S131" s="251"/>
      <c r="T131" s="251"/>
    </row>
    <row r="132" spans="17:33" ht="15">
      <c r="Q132" s="122" t="s">
        <v>203</v>
      </c>
      <c r="R132" s="116" t="s">
        <v>204</v>
      </c>
      <c r="S132" s="116" t="s">
        <v>205</v>
      </c>
      <c r="T132" s="116" t="s">
        <v>212</v>
      </c>
    </row>
    <row r="133" spans="17:33" ht="15">
      <c r="Q133" s="118" t="s">
        <v>228</v>
      </c>
      <c r="R133" s="22">
        <v>299</v>
      </c>
      <c r="S133" s="22">
        <v>26</v>
      </c>
      <c r="T133" s="21">
        <f>S133/R133</f>
        <v>8.6956521739130432E-2</v>
      </c>
    </row>
    <row r="134" spans="17:33" ht="15">
      <c r="Q134" s="118" t="s">
        <v>213</v>
      </c>
      <c r="R134" s="22">
        <v>70</v>
      </c>
      <c r="S134" s="22">
        <v>5</v>
      </c>
      <c r="T134" s="21">
        <f>S134/R134</f>
        <v>7.1428571428571425E-2</v>
      </c>
    </row>
    <row r="135" spans="17:33" ht="15">
      <c r="Q135" s="118" t="s">
        <v>214</v>
      </c>
      <c r="R135" s="22">
        <v>70</v>
      </c>
      <c r="S135" s="22">
        <v>10</v>
      </c>
      <c r="T135" s="21">
        <f>S135/R135</f>
        <v>0.14285714285714285</v>
      </c>
      <c r="AE135" s="184" t="s">
        <v>147</v>
      </c>
      <c r="AF135" s="185" t="s">
        <v>243</v>
      </c>
      <c r="AG135" s="186" t="s">
        <v>149</v>
      </c>
    </row>
    <row r="136" spans="17:33" ht="15">
      <c r="Q136" s="20" t="s">
        <v>210</v>
      </c>
      <c r="R136" s="19">
        <f>SUM(R133:R135)</f>
        <v>439</v>
      </c>
      <c r="S136" s="19">
        <f>SUM(S133:S135)</f>
        <v>41</v>
      </c>
      <c r="T136" s="18">
        <f>S136/R136</f>
        <v>9.3394077448747156E-2</v>
      </c>
      <c r="AE136" s="187">
        <v>1</v>
      </c>
      <c r="AF136" s="188" t="s">
        <v>244</v>
      </c>
      <c r="AG136" s="189">
        <v>35</v>
      </c>
    </row>
    <row r="137" spans="17:33" ht="25.5">
      <c r="Q137" s="26" t="s">
        <v>245</v>
      </c>
      <c r="AE137" s="190">
        <v>2</v>
      </c>
      <c r="AF137" s="191" t="s">
        <v>246</v>
      </c>
      <c r="AG137" s="192">
        <v>19</v>
      </c>
    </row>
    <row r="138" spans="17:33" ht="15">
      <c r="AE138" s="190">
        <v>3</v>
      </c>
      <c r="AF138" s="191" t="s">
        <v>247</v>
      </c>
      <c r="AG138" s="192">
        <v>5</v>
      </c>
    </row>
    <row r="139" spans="17:33" ht="66.75" customHeight="1">
      <c r="AE139" s="204">
        <v>4</v>
      </c>
      <c r="AF139" s="203" t="s">
        <v>248</v>
      </c>
      <c r="AG139" s="193">
        <v>42</v>
      </c>
    </row>
    <row r="140" spans="17:33" ht="15">
      <c r="AE140" s="194"/>
      <c r="AF140" s="195" t="s">
        <v>249</v>
      </c>
      <c r="AG140" s="196">
        <f>SUM(AG136:AG139)</f>
        <v>101</v>
      </c>
    </row>
    <row r="141" spans="17:33" ht="15">
      <c r="AE141" s="197"/>
      <c r="AF141" s="137"/>
      <c r="AG141" s="198"/>
    </row>
    <row r="142" spans="17:33" ht="15">
      <c r="AE142" s="184" t="s">
        <v>147</v>
      </c>
      <c r="AF142" s="185" t="s">
        <v>148</v>
      </c>
      <c r="AG142" s="186" t="s">
        <v>149</v>
      </c>
    </row>
    <row r="143" spans="17:33" ht="25.5">
      <c r="AE143" s="187">
        <v>1</v>
      </c>
      <c r="AF143" s="199" t="s">
        <v>150</v>
      </c>
      <c r="AG143" s="189">
        <v>8</v>
      </c>
    </row>
    <row r="144" spans="17:33" ht="25.5">
      <c r="AE144" s="187">
        <v>2</v>
      </c>
      <c r="AF144" s="199" t="s">
        <v>250</v>
      </c>
      <c r="AG144" s="189">
        <v>22</v>
      </c>
    </row>
    <row r="145" spans="31:33" ht="15">
      <c r="AE145" s="187">
        <v>3</v>
      </c>
      <c r="AF145" s="200" t="s">
        <v>152</v>
      </c>
      <c r="AG145" s="189">
        <v>12</v>
      </c>
    </row>
    <row r="146" spans="31:33" ht="15">
      <c r="AE146" s="194"/>
      <c r="AF146" s="201" t="s">
        <v>154</v>
      </c>
      <c r="AG146" s="202">
        <f>SUM(AG143:AG145)</f>
        <v>42</v>
      </c>
    </row>
    <row r="147" spans="31:33" ht="15">
      <c r="AE147" s="184" t="s">
        <v>147</v>
      </c>
      <c r="AF147" s="185" t="s">
        <v>155</v>
      </c>
      <c r="AG147" s="186" t="s">
        <v>149</v>
      </c>
    </row>
    <row r="148" spans="31:33" ht="15">
      <c r="AE148" s="187">
        <v>1</v>
      </c>
      <c r="AF148" s="142" t="s">
        <v>156</v>
      </c>
      <c r="AG148" s="189">
        <v>4</v>
      </c>
    </row>
    <row r="149" spans="31:33" ht="33" customHeight="1">
      <c r="AE149" s="187">
        <v>2</v>
      </c>
      <c r="AF149" s="203" t="s">
        <v>157</v>
      </c>
      <c r="AG149" s="189">
        <v>6</v>
      </c>
    </row>
    <row r="150" spans="31:33" ht="14.25" customHeight="1">
      <c r="AE150" s="187">
        <v>3</v>
      </c>
      <c r="AF150" s="203" t="s">
        <v>158</v>
      </c>
      <c r="AG150" s="189">
        <v>6</v>
      </c>
    </row>
    <row r="151" spans="31:33" ht="12.75" customHeight="1">
      <c r="AE151" s="187">
        <v>4</v>
      </c>
      <c r="AF151" s="203" t="s">
        <v>251</v>
      </c>
      <c r="AG151" s="189">
        <v>2</v>
      </c>
    </row>
    <row r="152" spans="31:33" ht="25.5">
      <c r="AE152" s="187">
        <v>5</v>
      </c>
      <c r="AF152" s="203" t="s">
        <v>160</v>
      </c>
      <c r="AG152" s="189">
        <v>2</v>
      </c>
    </row>
    <row r="153" spans="31:33" ht="67.5" customHeight="1">
      <c r="AE153" s="187">
        <v>6</v>
      </c>
      <c r="AF153" s="203" t="s">
        <v>252</v>
      </c>
      <c r="AG153" s="189">
        <v>12</v>
      </c>
    </row>
    <row r="154" spans="31:33" ht="15">
      <c r="AE154" s="197"/>
      <c r="AF154" s="195" t="s">
        <v>253</v>
      </c>
      <c r="AG154" s="196">
        <v>32</v>
      </c>
    </row>
    <row r="155" spans="31:33" ht="15"/>
    <row r="156" spans="31:33" ht="15"/>
    <row r="157" spans="31:33" ht="15"/>
    <row r="158" spans="31:33" ht="15"/>
    <row r="159" spans="31:33" ht="15"/>
    <row r="160" spans="31:33" ht="15"/>
    <row r="161" ht="15"/>
    <row r="162" ht="15"/>
    <row r="163" ht="15"/>
    <row r="164" ht="15"/>
    <row r="165" ht="15"/>
    <row r="166" ht="15"/>
    <row r="167" ht="15"/>
    <row r="168" ht="15"/>
    <row r="169" ht="15"/>
    <row r="170" ht="15"/>
  </sheetData>
  <mergeCells count="8">
    <mergeCell ref="AA20:AD20"/>
    <mergeCell ref="Q125:T125"/>
    <mergeCell ref="Q131:T131"/>
    <mergeCell ref="C23:O23"/>
    <mergeCell ref="Q3:T3"/>
    <mergeCell ref="C39:O39"/>
    <mergeCell ref="V20:Y20"/>
    <mergeCell ref="C64:O6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2021-04-09T09:08:13Z</dcterms:created>
  <dcterms:modified xsi:type="dcterms:W3CDTF">2021-05-25T02:20:06Z</dcterms:modified>
  <cp:category/>
  <cp:contentStatus/>
</cp:coreProperties>
</file>