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vie\Documents\GitLab\MetroHaulPlanner\resources\excelFiles\"/>
    </mc:Choice>
  </mc:AlternateContent>
  <bookViews>
    <workbookView xWindow="0" yWindow="0" windowWidth="18600" windowHeight="5025" firstSheet="1" activeTab="2"/>
  </bookViews>
  <sheets>
    <sheet name="Parameters" sheetId="15" r:id="rId1"/>
    <sheet name="Links" sheetId="17" r:id="rId2"/>
    <sheet name="Node_List" sheetId="7" r:id="rId3"/>
    <sheet name="Peer2Peer" sheetId="8" r:id="rId4"/>
    <sheet name="Web" sheetId="13" r:id="rId5"/>
    <sheet name="Video" sheetId="14" r:id="rId6"/>
    <sheet name="Total" sheetId="16" r:id="rId7"/>
  </sheets>
  <calcPr calcId="152511"/>
</workbook>
</file>

<file path=xl/calcChain.xml><?xml version="1.0" encoding="utf-8"?>
<calcChain xmlns="http://schemas.openxmlformats.org/spreadsheetml/2006/main">
  <c r="J104" i="7" l="1"/>
  <c r="K104" i="7"/>
  <c r="L104" i="7"/>
  <c r="N104" i="7"/>
  <c r="O104" i="7"/>
  <c r="P104" i="7"/>
  <c r="R104" i="7"/>
  <c r="S104" i="7"/>
  <c r="T104" i="7"/>
  <c r="V104" i="7"/>
  <c r="W104" i="7"/>
  <c r="X104" i="7"/>
  <c r="J105" i="7"/>
  <c r="K105" i="7"/>
  <c r="L105" i="7"/>
  <c r="N105" i="7"/>
  <c r="O105" i="7"/>
  <c r="P105" i="7"/>
  <c r="R105" i="7"/>
  <c r="S105" i="7"/>
  <c r="T105" i="7"/>
  <c r="V105" i="7"/>
  <c r="W105" i="7"/>
  <c r="X105" i="7"/>
  <c r="J106" i="7"/>
  <c r="K106" i="7"/>
  <c r="L106" i="7"/>
  <c r="N106" i="7"/>
  <c r="O106" i="7"/>
  <c r="P106" i="7"/>
  <c r="R106" i="7"/>
  <c r="S106" i="7"/>
  <c r="T106" i="7"/>
  <c r="V106" i="7"/>
  <c r="W106" i="7"/>
  <c r="X106" i="7"/>
  <c r="J107" i="7"/>
  <c r="K107" i="7"/>
  <c r="L107" i="7"/>
  <c r="N107" i="7"/>
  <c r="O107" i="7"/>
  <c r="P107" i="7"/>
  <c r="R107" i="7"/>
  <c r="S107" i="7"/>
  <c r="T107" i="7"/>
  <c r="V107" i="7"/>
  <c r="W107" i="7"/>
  <c r="X107" i="7"/>
  <c r="J108" i="7"/>
  <c r="K108" i="7"/>
  <c r="L108" i="7"/>
  <c r="N108" i="7"/>
  <c r="O108" i="7"/>
  <c r="P108" i="7"/>
  <c r="R108" i="7"/>
  <c r="S108" i="7"/>
  <c r="T108" i="7"/>
  <c r="V108" i="7"/>
  <c r="W108" i="7"/>
  <c r="X108" i="7"/>
  <c r="J109" i="7"/>
  <c r="K109" i="7"/>
  <c r="L109" i="7"/>
  <c r="N109" i="7"/>
  <c r="O109" i="7"/>
  <c r="P109" i="7"/>
  <c r="R109" i="7"/>
  <c r="S109" i="7"/>
  <c r="T109" i="7"/>
  <c r="V109" i="7"/>
  <c r="W109" i="7"/>
  <c r="X109" i="7"/>
  <c r="J110" i="7"/>
  <c r="K110" i="7"/>
  <c r="L110" i="7"/>
  <c r="N110" i="7"/>
  <c r="O110" i="7"/>
  <c r="P110" i="7"/>
  <c r="R110" i="7"/>
  <c r="S110" i="7"/>
  <c r="T110" i="7"/>
  <c r="V110" i="7"/>
  <c r="W110" i="7"/>
  <c r="X110" i="7"/>
  <c r="J111" i="7"/>
  <c r="K111" i="7"/>
  <c r="L111" i="7"/>
  <c r="N111" i="7"/>
  <c r="O111" i="7"/>
  <c r="P111" i="7"/>
  <c r="R111" i="7"/>
  <c r="S111" i="7"/>
  <c r="T111" i="7"/>
  <c r="V111" i="7"/>
  <c r="W111" i="7"/>
  <c r="X111" i="7"/>
  <c r="J112" i="7"/>
  <c r="K112" i="7"/>
  <c r="L112" i="7"/>
  <c r="N112" i="7"/>
  <c r="O112" i="7"/>
  <c r="P112" i="7"/>
  <c r="R112" i="7"/>
  <c r="S112" i="7"/>
  <c r="T112" i="7"/>
  <c r="V112" i="7"/>
  <c r="W112" i="7"/>
  <c r="X112" i="7"/>
  <c r="J113" i="7"/>
  <c r="K113" i="7"/>
  <c r="L113" i="7"/>
  <c r="N113" i="7"/>
  <c r="O113" i="7"/>
  <c r="P113" i="7"/>
  <c r="R113" i="7"/>
  <c r="S113" i="7"/>
  <c r="T113" i="7"/>
  <c r="V113" i="7"/>
  <c r="W113" i="7"/>
  <c r="X113" i="7"/>
  <c r="J114" i="7"/>
  <c r="K114" i="7"/>
  <c r="L114" i="7"/>
  <c r="N114" i="7"/>
  <c r="O114" i="7"/>
  <c r="P114" i="7"/>
  <c r="R114" i="7"/>
  <c r="S114" i="7"/>
  <c r="T114" i="7"/>
  <c r="V114" i="7"/>
  <c r="W114" i="7"/>
  <c r="X114" i="7"/>
  <c r="J115" i="7"/>
  <c r="K115" i="7"/>
  <c r="L115" i="7"/>
  <c r="N115" i="7"/>
  <c r="O115" i="7"/>
  <c r="P115" i="7"/>
  <c r="R115" i="7"/>
  <c r="S115" i="7"/>
  <c r="T115" i="7"/>
  <c r="V115" i="7"/>
  <c r="W115" i="7"/>
  <c r="X115" i="7"/>
  <c r="J116" i="7"/>
  <c r="K116" i="7"/>
  <c r="L116" i="7"/>
  <c r="N116" i="7"/>
  <c r="O116" i="7"/>
  <c r="P116" i="7"/>
  <c r="R116" i="7"/>
  <c r="S116" i="7"/>
  <c r="T116" i="7"/>
  <c r="V116" i="7"/>
  <c r="W116" i="7"/>
  <c r="X116" i="7"/>
  <c r="J117" i="7"/>
  <c r="K117" i="7"/>
  <c r="L117" i="7"/>
  <c r="N117" i="7"/>
  <c r="O117" i="7"/>
  <c r="P117" i="7"/>
  <c r="R117" i="7"/>
  <c r="S117" i="7"/>
  <c r="T117" i="7"/>
  <c r="V117" i="7"/>
  <c r="W117" i="7"/>
  <c r="X117" i="7"/>
  <c r="J118" i="7"/>
  <c r="K118" i="7"/>
  <c r="L118" i="7"/>
  <c r="N118" i="7"/>
  <c r="O118" i="7"/>
  <c r="P118" i="7"/>
  <c r="R118" i="7"/>
  <c r="S118" i="7"/>
  <c r="T118" i="7"/>
  <c r="V118" i="7"/>
  <c r="W118" i="7"/>
  <c r="X118" i="7"/>
  <c r="J119" i="7"/>
  <c r="K119" i="7"/>
  <c r="L119" i="7"/>
  <c r="N119" i="7"/>
  <c r="O119" i="7"/>
  <c r="P119" i="7"/>
  <c r="R119" i="7"/>
  <c r="S119" i="7"/>
  <c r="T119" i="7"/>
  <c r="V119" i="7"/>
  <c r="W119" i="7"/>
  <c r="X119" i="7"/>
  <c r="J120" i="7"/>
  <c r="K120" i="7"/>
  <c r="L120" i="7"/>
  <c r="N120" i="7"/>
  <c r="O120" i="7"/>
  <c r="P120" i="7"/>
  <c r="R120" i="7"/>
  <c r="S120" i="7"/>
  <c r="T120" i="7"/>
  <c r="V120" i="7"/>
  <c r="W120" i="7"/>
  <c r="X120" i="7"/>
  <c r="J121" i="7"/>
  <c r="K121" i="7"/>
  <c r="L121" i="7"/>
  <c r="N121" i="7"/>
  <c r="O121" i="7"/>
  <c r="P121" i="7"/>
  <c r="R121" i="7"/>
  <c r="S121" i="7"/>
  <c r="T121" i="7"/>
  <c r="V121" i="7"/>
  <c r="W121" i="7"/>
  <c r="X121" i="7"/>
  <c r="J122" i="7"/>
  <c r="K122" i="7"/>
  <c r="L122" i="7"/>
  <c r="N122" i="7"/>
  <c r="O122" i="7"/>
  <c r="P122" i="7"/>
  <c r="R122" i="7"/>
  <c r="S122" i="7"/>
  <c r="T122" i="7"/>
  <c r="V122" i="7"/>
  <c r="W122" i="7"/>
  <c r="X122" i="7"/>
  <c r="J123" i="7"/>
  <c r="K123" i="7"/>
  <c r="L123" i="7"/>
  <c r="N123" i="7"/>
  <c r="O123" i="7"/>
  <c r="P123" i="7"/>
  <c r="R123" i="7"/>
  <c r="S123" i="7"/>
  <c r="T123" i="7"/>
  <c r="V123" i="7"/>
  <c r="W123" i="7"/>
  <c r="X123" i="7"/>
  <c r="J124" i="7"/>
  <c r="K124" i="7"/>
  <c r="L124" i="7"/>
  <c r="N124" i="7"/>
  <c r="O124" i="7"/>
  <c r="P124" i="7"/>
  <c r="R124" i="7"/>
  <c r="S124" i="7"/>
  <c r="T124" i="7"/>
  <c r="V124" i="7"/>
  <c r="W124" i="7"/>
  <c r="X124" i="7"/>
  <c r="J125" i="7"/>
  <c r="K125" i="7"/>
  <c r="L125" i="7"/>
  <c r="N125" i="7"/>
  <c r="O125" i="7"/>
  <c r="P125" i="7"/>
  <c r="R125" i="7"/>
  <c r="S125" i="7"/>
  <c r="T125" i="7"/>
  <c r="V125" i="7"/>
  <c r="W125" i="7"/>
  <c r="X125" i="7"/>
  <c r="J126" i="7"/>
  <c r="K126" i="7"/>
  <c r="L126" i="7"/>
  <c r="N126" i="7"/>
  <c r="O126" i="7"/>
  <c r="P126" i="7"/>
  <c r="R126" i="7"/>
  <c r="S126" i="7"/>
  <c r="T126" i="7"/>
  <c r="V126" i="7"/>
  <c r="W126" i="7"/>
  <c r="X126" i="7"/>
  <c r="J127" i="7"/>
  <c r="K127" i="7"/>
  <c r="L127" i="7"/>
  <c r="N127" i="7"/>
  <c r="O127" i="7"/>
  <c r="P127" i="7"/>
  <c r="R127" i="7"/>
  <c r="S127" i="7"/>
  <c r="T127" i="7"/>
  <c r="V127" i="7"/>
  <c r="W127" i="7"/>
  <c r="X127" i="7"/>
  <c r="J128" i="7"/>
  <c r="K128" i="7"/>
  <c r="L128" i="7"/>
  <c r="N128" i="7"/>
  <c r="O128" i="7"/>
  <c r="P128" i="7"/>
  <c r="R128" i="7"/>
  <c r="S128" i="7"/>
  <c r="T128" i="7"/>
  <c r="V128" i="7"/>
  <c r="W128" i="7"/>
  <c r="X128" i="7"/>
  <c r="J129" i="7"/>
  <c r="K129" i="7"/>
  <c r="L129" i="7"/>
  <c r="N129" i="7"/>
  <c r="O129" i="7"/>
  <c r="P129" i="7"/>
  <c r="R129" i="7"/>
  <c r="S129" i="7"/>
  <c r="T129" i="7"/>
  <c r="V129" i="7"/>
  <c r="W129" i="7"/>
  <c r="X129" i="7"/>
  <c r="J130" i="7"/>
  <c r="K130" i="7"/>
  <c r="L130" i="7"/>
  <c r="N130" i="7"/>
  <c r="O130" i="7"/>
  <c r="P130" i="7"/>
  <c r="R130" i="7"/>
  <c r="S130" i="7"/>
  <c r="T130" i="7"/>
  <c r="V130" i="7"/>
  <c r="W130" i="7"/>
  <c r="X130" i="7"/>
  <c r="J131" i="7"/>
  <c r="K131" i="7"/>
  <c r="L131" i="7"/>
  <c r="N131" i="7"/>
  <c r="O131" i="7"/>
  <c r="P131" i="7"/>
  <c r="R131" i="7"/>
  <c r="S131" i="7"/>
  <c r="T131" i="7"/>
  <c r="V131" i="7"/>
  <c r="W131" i="7"/>
  <c r="X131" i="7"/>
  <c r="J132" i="7"/>
  <c r="K132" i="7"/>
  <c r="L132" i="7"/>
  <c r="N132" i="7"/>
  <c r="O132" i="7"/>
  <c r="P132" i="7"/>
  <c r="R132" i="7"/>
  <c r="S132" i="7"/>
  <c r="T132" i="7"/>
  <c r="V132" i="7"/>
  <c r="W132" i="7"/>
  <c r="X132" i="7"/>
  <c r="J133" i="7"/>
  <c r="K133" i="7"/>
  <c r="L133" i="7"/>
  <c r="N133" i="7"/>
  <c r="O133" i="7"/>
  <c r="P133" i="7"/>
  <c r="R133" i="7"/>
  <c r="S133" i="7"/>
  <c r="T133" i="7"/>
  <c r="V133" i="7"/>
  <c r="W133" i="7"/>
  <c r="X133" i="7"/>
  <c r="J134" i="7"/>
  <c r="K134" i="7"/>
  <c r="L134" i="7"/>
  <c r="N134" i="7"/>
  <c r="O134" i="7"/>
  <c r="P134" i="7"/>
  <c r="R134" i="7"/>
  <c r="S134" i="7"/>
  <c r="T134" i="7"/>
  <c r="V134" i="7"/>
  <c r="W134" i="7"/>
  <c r="X134" i="7"/>
  <c r="J135" i="7"/>
  <c r="K135" i="7"/>
  <c r="L135" i="7"/>
  <c r="N135" i="7"/>
  <c r="O135" i="7"/>
  <c r="P135" i="7"/>
  <c r="R135" i="7"/>
  <c r="S135" i="7"/>
  <c r="T135" i="7"/>
  <c r="V135" i="7"/>
  <c r="W135" i="7"/>
  <c r="X135" i="7"/>
  <c r="J136" i="7"/>
  <c r="K136" i="7"/>
  <c r="L136" i="7"/>
  <c r="N136" i="7"/>
  <c r="O136" i="7"/>
  <c r="P136" i="7"/>
  <c r="R136" i="7"/>
  <c r="S136" i="7"/>
  <c r="T136" i="7"/>
  <c r="V136" i="7"/>
  <c r="W136" i="7"/>
  <c r="X136" i="7"/>
  <c r="J137" i="7"/>
  <c r="K137" i="7"/>
  <c r="L137" i="7"/>
  <c r="N137" i="7"/>
  <c r="O137" i="7"/>
  <c r="P137" i="7"/>
  <c r="R137" i="7"/>
  <c r="S137" i="7"/>
  <c r="T137" i="7"/>
  <c r="V137" i="7"/>
  <c r="W137" i="7"/>
  <c r="X137" i="7"/>
  <c r="J138" i="7"/>
  <c r="K138" i="7"/>
  <c r="L138" i="7"/>
  <c r="N138" i="7"/>
  <c r="O138" i="7"/>
  <c r="P138" i="7"/>
  <c r="R138" i="7"/>
  <c r="S138" i="7"/>
  <c r="T138" i="7"/>
  <c r="V138" i="7"/>
  <c r="W138" i="7"/>
  <c r="X138" i="7"/>
  <c r="J139" i="7"/>
  <c r="K139" i="7"/>
  <c r="L139" i="7"/>
  <c r="N139" i="7"/>
  <c r="O139" i="7"/>
  <c r="P139" i="7"/>
  <c r="R139" i="7"/>
  <c r="S139" i="7"/>
  <c r="T139" i="7"/>
  <c r="V139" i="7"/>
  <c r="W139" i="7"/>
  <c r="X139" i="7"/>
  <c r="J140" i="7"/>
  <c r="K140" i="7"/>
  <c r="L140" i="7"/>
  <c r="N140" i="7"/>
  <c r="O140" i="7"/>
  <c r="P140" i="7"/>
  <c r="R140" i="7"/>
  <c r="S140" i="7"/>
  <c r="T140" i="7"/>
  <c r="V140" i="7"/>
  <c r="W140" i="7"/>
  <c r="X140" i="7"/>
  <c r="J141" i="7"/>
  <c r="K141" i="7"/>
  <c r="L141" i="7"/>
  <c r="N141" i="7"/>
  <c r="O141" i="7"/>
  <c r="P141" i="7"/>
  <c r="R141" i="7"/>
  <c r="S141" i="7"/>
  <c r="T141" i="7"/>
  <c r="V141" i="7"/>
  <c r="W141" i="7"/>
  <c r="X141" i="7"/>
  <c r="J142" i="7"/>
  <c r="K142" i="7"/>
  <c r="L142" i="7"/>
  <c r="N142" i="7"/>
  <c r="O142" i="7"/>
  <c r="P142" i="7"/>
  <c r="R142" i="7"/>
  <c r="S142" i="7"/>
  <c r="T142" i="7"/>
  <c r="V142" i="7"/>
  <c r="W142" i="7"/>
  <c r="X142" i="7"/>
  <c r="J143" i="7"/>
  <c r="K143" i="7"/>
  <c r="L143" i="7"/>
  <c r="N143" i="7"/>
  <c r="O143" i="7"/>
  <c r="P143" i="7"/>
  <c r="R143" i="7"/>
  <c r="S143" i="7"/>
  <c r="T143" i="7"/>
  <c r="V143" i="7"/>
  <c r="W143" i="7"/>
  <c r="X143" i="7"/>
  <c r="J144" i="7"/>
  <c r="K144" i="7"/>
  <c r="L144" i="7"/>
  <c r="N144" i="7"/>
  <c r="O144" i="7"/>
  <c r="P144" i="7"/>
  <c r="R144" i="7"/>
  <c r="S144" i="7"/>
  <c r="T144" i="7"/>
  <c r="V144" i="7"/>
  <c r="W144" i="7"/>
  <c r="X144" i="7"/>
  <c r="J145" i="7"/>
  <c r="K145" i="7"/>
  <c r="L145" i="7"/>
  <c r="N145" i="7"/>
  <c r="O145" i="7"/>
  <c r="P145" i="7"/>
  <c r="R145" i="7"/>
  <c r="S145" i="7"/>
  <c r="T145" i="7"/>
  <c r="V145" i="7"/>
  <c r="W145" i="7"/>
  <c r="X145" i="7"/>
  <c r="J146" i="7"/>
  <c r="K146" i="7"/>
  <c r="L146" i="7"/>
  <c r="N146" i="7"/>
  <c r="O146" i="7"/>
  <c r="P146" i="7"/>
  <c r="R146" i="7"/>
  <c r="S146" i="7"/>
  <c r="T146" i="7"/>
  <c r="V146" i="7"/>
  <c r="W146" i="7"/>
  <c r="X146" i="7"/>
  <c r="J147" i="7"/>
  <c r="K147" i="7"/>
  <c r="L147" i="7"/>
  <c r="N147" i="7"/>
  <c r="O147" i="7"/>
  <c r="P147" i="7"/>
  <c r="R147" i="7"/>
  <c r="S147" i="7"/>
  <c r="T147" i="7"/>
  <c r="V147" i="7"/>
  <c r="W147" i="7"/>
  <c r="X147" i="7"/>
  <c r="J148" i="7"/>
  <c r="K148" i="7"/>
  <c r="L148" i="7"/>
  <c r="N148" i="7"/>
  <c r="O148" i="7"/>
  <c r="P148" i="7"/>
  <c r="R148" i="7"/>
  <c r="S148" i="7"/>
  <c r="T148" i="7"/>
  <c r="V148" i="7"/>
  <c r="W148" i="7"/>
  <c r="X148" i="7"/>
  <c r="J149" i="7"/>
  <c r="K149" i="7"/>
  <c r="L149" i="7"/>
  <c r="N149" i="7"/>
  <c r="O149" i="7"/>
  <c r="P149" i="7"/>
  <c r="R149" i="7"/>
  <c r="S149" i="7"/>
  <c r="T149" i="7"/>
  <c r="V149" i="7"/>
  <c r="W149" i="7"/>
  <c r="X149" i="7"/>
  <c r="J150" i="7"/>
  <c r="K150" i="7"/>
  <c r="L150" i="7"/>
  <c r="N150" i="7"/>
  <c r="O150" i="7"/>
  <c r="P150" i="7"/>
  <c r="R150" i="7"/>
  <c r="S150" i="7"/>
  <c r="T150" i="7"/>
  <c r="V150" i="7"/>
  <c r="W150" i="7"/>
  <c r="X150" i="7"/>
  <c r="J151" i="7"/>
  <c r="K151" i="7"/>
  <c r="L151" i="7"/>
  <c r="N151" i="7"/>
  <c r="O151" i="7"/>
  <c r="P151" i="7"/>
  <c r="R151" i="7"/>
  <c r="S151" i="7"/>
  <c r="T151" i="7"/>
  <c r="V151" i="7"/>
  <c r="W151" i="7"/>
  <c r="X151" i="7"/>
  <c r="J152" i="7"/>
  <c r="K152" i="7"/>
  <c r="L152" i="7"/>
  <c r="N152" i="7"/>
  <c r="O152" i="7"/>
  <c r="P152" i="7"/>
  <c r="R152" i="7"/>
  <c r="S152" i="7"/>
  <c r="T152" i="7"/>
  <c r="V152" i="7"/>
  <c r="W152" i="7"/>
  <c r="X152" i="7"/>
  <c r="J153" i="7"/>
  <c r="K153" i="7"/>
  <c r="L153" i="7"/>
  <c r="N153" i="7"/>
  <c r="O153" i="7"/>
  <c r="P153" i="7"/>
  <c r="R153" i="7"/>
  <c r="S153" i="7"/>
  <c r="T153" i="7"/>
  <c r="V153" i="7"/>
  <c r="W153" i="7"/>
  <c r="X153" i="7"/>
  <c r="J154" i="7"/>
  <c r="K154" i="7"/>
  <c r="L154" i="7"/>
  <c r="N154" i="7"/>
  <c r="O154" i="7"/>
  <c r="P154" i="7"/>
  <c r="R154" i="7"/>
  <c r="S154" i="7"/>
  <c r="T154" i="7"/>
  <c r="V154" i="7"/>
  <c r="W154" i="7"/>
  <c r="X154" i="7"/>
  <c r="J155" i="7"/>
  <c r="K155" i="7"/>
  <c r="L155" i="7"/>
  <c r="N155" i="7"/>
  <c r="O155" i="7"/>
  <c r="P155" i="7"/>
  <c r="R155" i="7"/>
  <c r="S155" i="7"/>
  <c r="T155" i="7"/>
  <c r="V155" i="7"/>
  <c r="W155" i="7"/>
  <c r="X155" i="7"/>
  <c r="J156" i="7"/>
  <c r="K156" i="7"/>
  <c r="L156" i="7"/>
  <c r="N156" i="7"/>
  <c r="O156" i="7"/>
  <c r="P156" i="7"/>
  <c r="R156" i="7"/>
  <c r="S156" i="7"/>
  <c r="T156" i="7"/>
  <c r="V156" i="7"/>
  <c r="W156" i="7"/>
  <c r="X156" i="7"/>
  <c r="J157" i="7"/>
  <c r="K157" i="7"/>
  <c r="L157" i="7"/>
  <c r="N157" i="7"/>
  <c r="O157" i="7"/>
  <c r="P157" i="7"/>
  <c r="R157" i="7"/>
  <c r="S157" i="7"/>
  <c r="T157" i="7"/>
  <c r="V157" i="7"/>
  <c r="W157" i="7"/>
  <c r="X157" i="7"/>
  <c r="J158" i="7"/>
  <c r="K158" i="7"/>
  <c r="L158" i="7"/>
  <c r="N158" i="7"/>
  <c r="O158" i="7"/>
  <c r="P158" i="7"/>
  <c r="R158" i="7"/>
  <c r="S158" i="7"/>
  <c r="T158" i="7"/>
  <c r="V158" i="7"/>
  <c r="W158" i="7"/>
  <c r="X158" i="7"/>
  <c r="J159" i="7"/>
  <c r="K159" i="7"/>
  <c r="L159" i="7"/>
  <c r="N159" i="7"/>
  <c r="O159" i="7"/>
  <c r="P159" i="7"/>
  <c r="R159" i="7"/>
  <c r="S159" i="7"/>
  <c r="T159" i="7"/>
  <c r="V159" i="7"/>
  <c r="W159" i="7"/>
  <c r="X159" i="7"/>
  <c r="J160" i="7"/>
  <c r="K160" i="7"/>
  <c r="L160" i="7"/>
  <c r="N160" i="7"/>
  <c r="O160" i="7"/>
  <c r="P160" i="7"/>
  <c r="R160" i="7"/>
  <c r="S160" i="7"/>
  <c r="T160" i="7"/>
  <c r="V160" i="7"/>
  <c r="W160" i="7"/>
  <c r="X160" i="7"/>
  <c r="AA124" i="7" l="1"/>
  <c r="D124" i="13" s="1"/>
  <c r="AA104" i="7"/>
  <c r="D104" i="13" s="1"/>
  <c r="G104" i="13" s="1"/>
  <c r="M104" i="13" s="1"/>
  <c r="AA159" i="7"/>
  <c r="D159" i="14" s="1"/>
  <c r="AB159" i="14" s="1"/>
  <c r="AB159" i="7"/>
  <c r="E159" i="13" s="1"/>
  <c r="K159" i="13" s="1"/>
  <c r="Q159" i="13" s="1"/>
  <c r="Z159" i="7"/>
  <c r="C159" i="13" s="1"/>
  <c r="I159" i="13" s="1"/>
  <c r="O159" i="13" s="1"/>
  <c r="AB151" i="7"/>
  <c r="E151" i="13" s="1"/>
  <c r="K151" i="13" s="1"/>
  <c r="AB149" i="7"/>
  <c r="E149" i="8" s="1"/>
  <c r="H149" i="8" s="1"/>
  <c r="AB147" i="7"/>
  <c r="E147" i="13" s="1"/>
  <c r="AB139" i="7"/>
  <c r="E139" i="13" s="1"/>
  <c r="Z115" i="7"/>
  <c r="C115" i="14" s="1"/>
  <c r="F115" i="14" s="1"/>
  <c r="AB104" i="7"/>
  <c r="E104" i="13" s="1"/>
  <c r="H104" i="13" s="1"/>
  <c r="Z160" i="7"/>
  <c r="Z106" i="7"/>
  <c r="C106" i="13" s="1"/>
  <c r="Z136" i="7"/>
  <c r="C136" i="8" s="1"/>
  <c r="AB117" i="7"/>
  <c r="E117" i="13" s="1"/>
  <c r="AB109" i="7"/>
  <c r="E109" i="14" s="1"/>
  <c r="W109" i="14" s="1"/>
  <c r="AB105" i="7"/>
  <c r="E105" i="8" s="1"/>
  <c r="Z122" i="7"/>
  <c r="C122" i="13" s="1"/>
  <c r="F122" i="13" s="1"/>
  <c r="AA113" i="7"/>
  <c r="D113" i="13" s="1"/>
  <c r="G113" i="13" s="1"/>
  <c r="Z107" i="7"/>
  <c r="C107" i="13" s="1"/>
  <c r="AB137" i="7"/>
  <c r="E137" i="14" s="1"/>
  <c r="Q137" i="14" s="1"/>
  <c r="AA122" i="7"/>
  <c r="D122" i="13" s="1"/>
  <c r="J122" i="13" s="1"/>
  <c r="AA120" i="7"/>
  <c r="D120" i="13" s="1"/>
  <c r="Z112" i="7"/>
  <c r="C112" i="8" s="1"/>
  <c r="AB125" i="7"/>
  <c r="E125" i="14" s="1"/>
  <c r="K125" i="14" s="1"/>
  <c r="AA128" i="7"/>
  <c r="D128" i="13" s="1"/>
  <c r="J128" i="13" s="1"/>
  <c r="Z135" i="7"/>
  <c r="C135" i="14" s="1"/>
  <c r="O135" i="14" s="1"/>
  <c r="Z131" i="7"/>
  <c r="C131" i="13" s="1"/>
  <c r="Z158" i="7"/>
  <c r="Z146" i="7"/>
  <c r="C146" i="13" s="1"/>
  <c r="F146" i="13" s="1"/>
  <c r="L146" i="13" s="1"/>
  <c r="AA144" i="7"/>
  <c r="D144" i="13" s="1"/>
  <c r="G144" i="13" s="1"/>
  <c r="M144" i="13" s="1"/>
  <c r="S144" i="13" s="1"/>
  <c r="AA142" i="7"/>
  <c r="D142" i="13" s="1"/>
  <c r="AA140" i="7"/>
  <c r="D140" i="14" s="1"/>
  <c r="AB140" i="14" s="1"/>
  <c r="AB115" i="7"/>
  <c r="E115" i="14" s="1"/>
  <c r="Q115" i="14" s="1"/>
  <c r="AB158" i="7"/>
  <c r="E158" i="13" s="1"/>
  <c r="K158" i="13" s="1"/>
  <c r="Q158" i="13" s="1"/>
  <c r="AA156" i="7"/>
  <c r="D156" i="8" s="1"/>
  <c r="Z155" i="7"/>
  <c r="C155" i="14" s="1"/>
  <c r="Z151" i="7"/>
  <c r="C151" i="13" s="1"/>
  <c r="AA148" i="7"/>
  <c r="D148" i="8" s="1"/>
  <c r="Z139" i="7"/>
  <c r="C139" i="13" s="1"/>
  <c r="AA132" i="7"/>
  <c r="D132" i="13" s="1"/>
  <c r="G132" i="13" s="1"/>
  <c r="M132" i="13" s="1"/>
  <c r="S132" i="13" s="1"/>
  <c r="AA130" i="7"/>
  <c r="D130" i="8" s="1"/>
  <c r="J130" i="8" s="1"/>
  <c r="M130" i="8" s="1"/>
  <c r="Z130" i="7"/>
  <c r="C130" i="8" s="1"/>
  <c r="I130" i="8" s="1"/>
  <c r="L130" i="8" s="1"/>
  <c r="AB127" i="7"/>
  <c r="E127" i="8" s="1"/>
  <c r="AA127" i="7"/>
  <c r="D127" i="13" s="1"/>
  <c r="Z124" i="7"/>
  <c r="C124" i="13" s="1"/>
  <c r="Z120" i="7"/>
  <c r="C120" i="14" s="1"/>
  <c r="F120" i="14" s="1"/>
  <c r="X120" i="14" s="1"/>
  <c r="Z119" i="7"/>
  <c r="C119" i="8" s="1"/>
  <c r="F119" i="8" s="1"/>
  <c r="AB114" i="7"/>
  <c r="E114" i="13" s="1"/>
  <c r="H114" i="13" s="1"/>
  <c r="N114" i="13" s="1"/>
  <c r="T114" i="13" s="1"/>
  <c r="AA114" i="7"/>
  <c r="D114" i="8" s="1"/>
  <c r="J114" i="8" s="1"/>
  <c r="M114" i="8" s="1"/>
  <c r="Z114" i="7"/>
  <c r="C114" i="13" s="1"/>
  <c r="AB113" i="7"/>
  <c r="E113" i="14" s="1"/>
  <c r="AA112" i="7"/>
  <c r="D112" i="8" s="1"/>
  <c r="AB107" i="7"/>
  <c r="E107" i="13" s="1"/>
  <c r="K107" i="13" s="1"/>
  <c r="Q107" i="13" s="1"/>
  <c r="AA158" i="7"/>
  <c r="D158" i="13" s="1"/>
  <c r="G158" i="13" s="1"/>
  <c r="M158" i="13" s="1"/>
  <c r="S158" i="13" s="1"/>
  <c r="AA152" i="7"/>
  <c r="D152" i="13" s="1"/>
  <c r="J152" i="13" s="1"/>
  <c r="P152" i="13" s="1"/>
  <c r="AA150" i="7"/>
  <c r="D150" i="13" s="1"/>
  <c r="G150" i="13" s="1"/>
  <c r="AB135" i="7"/>
  <c r="E135" i="14" s="1"/>
  <c r="W135" i="14" s="1"/>
  <c r="Z123" i="7"/>
  <c r="C123" i="8" s="1"/>
  <c r="Z152" i="7"/>
  <c r="C152" i="14" s="1"/>
  <c r="Z147" i="7"/>
  <c r="C147" i="8" s="1"/>
  <c r="Z143" i="7"/>
  <c r="C143" i="8" s="1"/>
  <c r="I143" i="8" s="1"/>
  <c r="L143" i="8" s="1"/>
  <c r="AB123" i="7"/>
  <c r="E123" i="13" s="1"/>
  <c r="Z111" i="7"/>
  <c r="C111" i="13" s="1"/>
  <c r="I111" i="13" s="1"/>
  <c r="O111" i="13" s="1"/>
  <c r="AB106" i="7"/>
  <c r="E106" i="13" s="1"/>
  <c r="H106" i="13" s="1"/>
  <c r="N106" i="13" s="1"/>
  <c r="T106" i="13" s="1"/>
  <c r="AA106" i="7"/>
  <c r="D106" i="8" s="1"/>
  <c r="G106" i="8" s="1"/>
  <c r="Z104" i="7"/>
  <c r="C104" i="14" s="1"/>
  <c r="AA108" i="7"/>
  <c r="D108" i="14" s="1"/>
  <c r="AB108" i="14" s="1"/>
  <c r="AA160" i="7"/>
  <c r="D160" i="8" s="1"/>
  <c r="AA151" i="7"/>
  <c r="D151" i="14" s="1"/>
  <c r="AB151" i="14" s="1"/>
  <c r="AA111" i="7"/>
  <c r="D111" i="14" s="1"/>
  <c r="AA139" i="7"/>
  <c r="D139" i="13" s="1"/>
  <c r="J139" i="13" s="1"/>
  <c r="AA105" i="7"/>
  <c r="D105" i="14" s="1"/>
  <c r="G105" i="14" s="1"/>
  <c r="D104" i="14"/>
  <c r="P104" i="14" s="1"/>
  <c r="AB157" i="7"/>
  <c r="E157" i="14" s="1"/>
  <c r="W157" i="14" s="1"/>
  <c r="AB154" i="7"/>
  <c r="E154" i="14" s="1"/>
  <c r="W154" i="14" s="1"/>
  <c r="AB153" i="7"/>
  <c r="E153" i="13" s="1"/>
  <c r="AB148" i="7"/>
  <c r="E148" i="13" s="1"/>
  <c r="AB144" i="7"/>
  <c r="E144" i="13" s="1"/>
  <c r="AB133" i="7"/>
  <c r="E133" i="13" s="1"/>
  <c r="H133" i="13" s="1"/>
  <c r="AB129" i="7"/>
  <c r="E129" i="8" s="1"/>
  <c r="H129" i="8" s="1"/>
  <c r="AB156" i="7"/>
  <c r="E156" i="13" s="1"/>
  <c r="AB145" i="7"/>
  <c r="E145" i="14" s="1"/>
  <c r="K145" i="14" s="1"/>
  <c r="AB141" i="7"/>
  <c r="E141" i="8" s="1"/>
  <c r="K141" i="8" s="1"/>
  <c r="N141" i="8" s="1"/>
  <c r="AB136" i="7"/>
  <c r="E136" i="14" s="1"/>
  <c r="AB132" i="7"/>
  <c r="E132" i="8" s="1"/>
  <c r="AB121" i="7"/>
  <c r="E121" i="14" s="1"/>
  <c r="AC121" i="14" s="1"/>
  <c r="AB155" i="7"/>
  <c r="E155" i="14" s="1"/>
  <c r="AB143" i="7"/>
  <c r="E143" i="13" s="1"/>
  <c r="K143" i="13" s="1"/>
  <c r="Q143" i="13" s="1"/>
  <c r="AB131" i="7"/>
  <c r="E131" i="13" s="1"/>
  <c r="AB112" i="7"/>
  <c r="E112" i="14" s="1"/>
  <c r="AB152" i="7"/>
  <c r="E152" i="14" s="1"/>
  <c r="AC152" i="14" s="1"/>
  <c r="AB119" i="7"/>
  <c r="E119" i="14" s="1"/>
  <c r="Q119" i="14" s="1"/>
  <c r="AB111" i="7"/>
  <c r="E111" i="14" s="1"/>
  <c r="AC111" i="14" s="1"/>
  <c r="AB108" i="7"/>
  <c r="E108" i="14" s="1"/>
  <c r="P159" i="14"/>
  <c r="AA125" i="7"/>
  <c r="D125" i="14" s="1"/>
  <c r="D122" i="14"/>
  <c r="AB122" i="14" s="1"/>
  <c r="AA155" i="7"/>
  <c r="D155" i="14" s="1"/>
  <c r="AA153" i="7"/>
  <c r="D153" i="8" s="1"/>
  <c r="AA147" i="7"/>
  <c r="D147" i="14" s="1"/>
  <c r="V147" i="14" s="1"/>
  <c r="AA145" i="7"/>
  <c r="D145" i="13" s="1"/>
  <c r="J145" i="13" s="1"/>
  <c r="AA138" i="7"/>
  <c r="AA135" i="7"/>
  <c r="D135" i="14" s="1"/>
  <c r="J135" i="14" s="1"/>
  <c r="AA133" i="7"/>
  <c r="D133" i="8" s="1"/>
  <c r="G133" i="8" s="1"/>
  <c r="AA126" i="7"/>
  <c r="AA118" i="7"/>
  <c r="D118" i="13" s="1"/>
  <c r="G118" i="13" s="1"/>
  <c r="M118" i="13" s="1"/>
  <c r="AA110" i="7"/>
  <c r="D110" i="8" s="1"/>
  <c r="J110" i="8" s="1"/>
  <c r="M110" i="8" s="1"/>
  <c r="D130" i="14"/>
  <c r="G130" i="14" s="1"/>
  <c r="D122" i="8"/>
  <c r="AA137" i="7"/>
  <c r="D137" i="8" s="1"/>
  <c r="G137" i="8" s="1"/>
  <c r="AA154" i="7"/>
  <c r="D154" i="14" s="1"/>
  <c r="J154" i="14" s="1"/>
  <c r="AA146" i="7"/>
  <c r="D146" i="13" s="1"/>
  <c r="G146" i="13" s="1"/>
  <c r="AA136" i="7"/>
  <c r="D136" i="8" s="1"/>
  <c r="AA134" i="7"/>
  <c r="D134" i="14" s="1"/>
  <c r="V134" i="14" s="1"/>
  <c r="AA131" i="7"/>
  <c r="D131" i="8" s="1"/>
  <c r="AA123" i="7"/>
  <c r="D123" i="8" s="1"/>
  <c r="G123" i="8" s="1"/>
  <c r="AA116" i="7"/>
  <c r="D116" i="8" s="1"/>
  <c r="G116" i="8" s="1"/>
  <c r="AA115" i="7"/>
  <c r="D115" i="13" s="1"/>
  <c r="AA107" i="7"/>
  <c r="D107" i="8" s="1"/>
  <c r="D114" i="14"/>
  <c r="V114" i="14" s="1"/>
  <c r="I115" i="14"/>
  <c r="O115" i="14"/>
  <c r="Z142" i="7"/>
  <c r="C142" i="8" s="1"/>
  <c r="Z126" i="7"/>
  <c r="C126" i="13" s="1"/>
  <c r="Z154" i="7"/>
  <c r="C154" i="13" s="1"/>
  <c r="Z127" i="7"/>
  <c r="C127" i="8" s="1"/>
  <c r="I127" i="8" s="1"/>
  <c r="L127" i="8" s="1"/>
  <c r="AB142" i="7"/>
  <c r="E142" i="14" s="1"/>
  <c r="H142" i="14" s="1"/>
  <c r="T142" i="14" s="1"/>
  <c r="AB134" i="7"/>
  <c r="E134" i="8" s="1"/>
  <c r="AB126" i="7"/>
  <c r="E126" i="8" s="1"/>
  <c r="AB150" i="7"/>
  <c r="E151" i="14"/>
  <c r="AC151" i="14" s="1"/>
  <c r="H159" i="13"/>
  <c r="N159" i="13" s="1"/>
  <c r="T159" i="13" s="1"/>
  <c r="E135" i="13"/>
  <c r="E127" i="13"/>
  <c r="E154" i="13"/>
  <c r="AB160" i="7"/>
  <c r="E141" i="14"/>
  <c r="AB140" i="7"/>
  <c r="AB124" i="7"/>
  <c r="AB116" i="7"/>
  <c r="AB146" i="7"/>
  <c r="AB138" i="7"/>
  <c r="AB130" i="7"/>
  <c r="AB128" i="7"/>
  <c r="AB122" i="7"/>
  <c r="AB120" i="7"/>
  <c r="AB118" i="7"/>
  <c r="AB110" i="7"/>
  <c r="E159" i="14"/>
  <c r="E159" i="8"/>
  <c r="D128" i="14"/>
  <c r="J128" i="14" s="1"/>
  <c r="D140" i="13"/>
  <c r="AA157" i="7"/>
  <c r="AA149" i="7"/>
  <c r="AA129" i="7"/>
  <c r="AA121" i="7"/>
  <c r="AA109" i="7"/>
  <c r="D124" i="14"/>
  <c r="J124" i="14" s="1"/>
  <c r="D124" i="8"/>
  <c r="D118" i="8"/>
  <c r="AA143" i="7"/>
  <c r="AA141" i="7"/>
  <c r="D118" i="14"/>
  <c r="D104" i="8"/>
  <c r="G104" i="8" s="1"/>
  <c r="AA119" i="7"/>
  <c r="AA117" i="7"/>
  <c r="C124" i="14"/>
  <c r="C124" i="8"/>
  <c r="C106" i="14"/>
  <c r="I106" i="14" s="1"/>
  <c r="C151" i="8"/>
  <c r="C151" i="14"/>
  <c r="U151" i="14" s="1"/>
  <c r="C131" i="14"/>
  <c r="O131" i="14" s="1"/>
  <c r="C152" i="13"/>
  <c r="Z140" i="7"/>
  <c r="Z128" i="7"/>
  <c r="C160" i="8"/>
  <c r="C160" i="13"/>
  <c r="C160" i="14"/>
  <c r="C159" i="8"/>
  <c r="I136" i="8"/>
  <c r="L136" i="8" s="1"/>
  <c r="F136" i="8"/>
  <c r="Z156" i="7"/>
  <c r="Z144" i="7"/>
  <c r="C107" i="8"/>
  <c r="F107" i="8" s="1"/>
  <c r="C107" i="14"/>
  <c r="C146" i="14"/>
  <c r="Z138" i="7"/>
  <c r="C136" i="13"/>
  <c r="C136" i="14"/>
  <c r="Z110" i="7"/>
  <c r="Z108" i="7"/>
  <c r="Z150" i="7"/>
  <c r="Z148" i="7"/>
  <c r="Z134" i="7"/>
  <c r="Z132" i="7"/>
  <c r="Z118" i="7"/>
  <c r="Z116" i="7"/>
  <c r="G124" i="13"/>
  <c r="J124" i="13"/>
  <c r="P124" i="13" s="1"/>
  <c r="G130" i="8"/>
  <c r="AC154" i="14"/>
  <c r="V108" i="14"/>
  <c r="Z157" i="7"/>
  <c r="Z149" i="7"/>
  <c r="Z141" i="7"/>
  <c r="Z133" i="7"/>
  <c r="Z125" i="7"/>
  <c r="Z117" i="7"/>
  <c r="Z109" i="7"/>
  <c r="Z153" i="7"/>
  <c r="Z145" i="7"/>
  <c r="Z137" i="7"/>
  <c r="Z129" i="7"/>
  <c r="Z121" i="7"/>
  <c r="Z113" i="7"/>
  <c r="Z105" i="7"/>
  <c r="G110" i="8" l="1"/>
  <c r="D112" i="13"/>
  <c r="J112" i="13" s="1"/>
  <c r="P112" i="13" s="1"/>
  <c r="F159" i="13"/>
  <c r="C106" i="8"/>
  <c r="C155" i="8"/>
  <c r="C142" i="13"/>
  <c r="I142" i="13" s="1"/>
  <c r="O142" i="13" s="1"/>
  <c r="C159" i="14"/>
  <c r="F159" i="14" s="1"/>
  <c r="L159" i="14" s="1"/>
  <c r="D127" i="8"/>
  <c r="J127" i="8" s="1"/>
  <c r="M127" i="8" s="1"/>
  <c r="C135" i="13"/>
  <c r="I135" i="13" s="1"/>
  <c r="O135" i="13" s="1"/>
  <c r="J159" i="14"/>
  <c r="F130" i="8"/>
  <c r="H115" i="14"/>
  <c r="D106" i="14"/>
  <c r="P106" i="14" s="1"/>
  <c r="E151" i="8"/>
  <c r="H151" i="8" s="1"/>
  <c r="H143" i="13"/>
  <c r="N143" i="13" s="1"/>
  <c r="T143" i="13" s="1"/>
  <c r="D159" i="8"/>
  <c r="D159" i="16" s="1"/>
  <c r="C115" i="13"/>
  <c r="I115" i="13" s="1"/>
  <c r="O115" i="13" s="1"/>
  <c r="C143" i="14"/>
  <c r="I143" i="14" s="1"/>
  <c r="G147" i="14"/>
  <c r="Y147" i="14" s="1"/>
  <c r="D159" i="13"/>
  <c r="J159" i="13" s="1"/>
  <c r="P159" i="13" s="1"/>
  <c r="E132" i="14"/>
  <c r="W132" i="14" s="1"/>
  <c r="H151" i="13"/>
  <c r="N151" i="13" s="1"/>
  <c r="D130" i="13"/>
  <c r="G130" i="13" s="1"/>
  <c r="G130" i="16" s="1"/>
  <c r="F143" i="8"/>
  <c r="C115" i="8"/>
  <c r="F115" i="8" s="1"/>
  <c r="C143" i="13"/>
  <c r="C114" i="14"/>
  <c r="O114" i="14" s="1"/>
  <c r="G159" i="14"/>
  <c r="Y159" i="14" s="1"/>
  <c r="V159" i="14"/>
  <c r="E135" i="8"/>
  <c r="E135" i="16" s="1"/>
  <c r="E107" i="14"/>
  <c r="Q107" i="14" s="1"/>
  <c r="C146" i="8"/>
  <c r="F146" i="8" s="1"/>
  <c r="E157" i="13"/>
  <c r="H157" i="13" s="1"/>
  <c r="N157" i="13" s="1"/>
  <c r="T157" i="13" s="1"/>
  <c r="J104" i="13"/>
  <c r="P104" i="13" s="1"/>
  <c r="E107" i="8"/>
  <c r="K107" i="8" s="1"/>
  <c r="N107" i="8" s="1"/>
  <c r="E134" i="13"/>
  <c r="D151" i="8"/>
  <c r="G151" i="8" s="1"/>
  <c r="Q151" i="13"/>
  <c r="D116" i="14"/>
  <c r="G116" i="14" s="1"/>
  <c r="M116" i="14" s="1"/>
  <c r="K149" i="8"/>
  <c r="N149" i="8" s="1"/>
  <c r="C154" i="8"/>
  <c r="F154" i="8" s="1"/>
  <c r="F151" i="14"/>
  <c r="E123" i="8"/>
  <c r="H123" i="8" s="1"/>
  <c r="J118" i="13"/>
  <c r="P118" i="13" s="1"/>
  <c r="S118" i="13"/>
  <c r="E112" i="8"/>
  <c r="K112" i="8" s="1"/>
  <c r="N112" i="8" s="1"/>
  <c r="D155" i="13"/>
  <c r="J155" i="13" s="1"/>
  <c r="E112" i="13"/>
  <c r="K112" i="13" s="1"/>
  <c r="D132" i="8"/>
  <c r="G132" i="8" s="1"/>
  <c r="D112" i="14"/>
  <c r="V112" i="14" s="1"/>
  <c r="H121" i="14"/>
  <c r="AF121" i="14" s="1"/>
  <c r="D142" i="8"/>
  <c r="D146" i="8"/>
  <c r="E147" i="14"/>
  <c r="Q147" i="14" s="1"/>
  <c r="E147" i="8"/>
  <c r="H147" i="8" s="1"/>
  <c r="Q121" i="14"/>
  <c r="C119" i="14"/>
  <c r="U119" i="14" s="1"/>
  <c r="W121" i="14"/>
  <c r="E139" i="14"/>
  <c r="W139" i="14" s="1"/>
  <c r="E106" i="8"/>
  <c r="K121" i="14"/>
  <c r="G140" i="14"/>
  <c r="AE140" i="14" s="1"/>
  <c r="C139" i="8"/>
  <c r="F139" i="8" s="1"/>
  <c r="D120" i="8"/>
  <c r="J120" i="8" s="1"/>
  <c r="M120" i="8" s="1"/>
  <c r="AC125" i="14"/>
  <c r="Q125" i="14"/>
  <c r="E105" i="13"/>
  <c r="H105" i="13" s="1"/>
  <c r="E117" i="14"/>
  <c r="K117" i="14" s="1"/>
  <c r="E139" i="8"/>
  <c r="E121" i="13"/>
  <c r="E121" i="16" s="1"/>
  <c r="D132" i="14"/>
  <c r="V132" i="14" s="1"/>
  <c r="D150" i="14"/>
  <c r="P150" i="14" s="1"/>
  <c r="J150" i="13"/>
  <c r="P150" i="13" s="1"/>
  <c r="D150" i="8"/>
  <c r="E105" i="14"/>
  <c r="H105" i="14" s="1"/>
  <c r="T105" i="14" s="1"/>
  <c r="W125" i="14"/>
  <c r="V140" i="14"/>
  <c r="H125" i="14"/>
  <c r="Z125" i="14" s="1"/>
  <c r="E149" i="13"/>
  <c r="H149" i="13" s="1"/>
  <c r="E109" i="8"/>
  <c r="K109" i="8" s="1"/>
  <c r="N109" i="8" s="1"/>
  <c r="E133" i="14"/>
  <c r="AC133" i="14" s="1"/>
  <c r="V124" i="14"/>
  <c r="J140" i="14"/>
  <c r="K106" i="13"/>
  <c r="Q106" i="13" s="1"/>
  <c r="C111" i="14"/>
  <c r="C112" i="14"/>
  <c r="AA112" i="14" s="1"/>
  <c r="D158" i="8"/>
  <c r="J158" i="8" s="1"/>
  <c r="M158" i="8" s="1"/>
  <c r="E149" i="14"/>
  <c r="W149" i="14" s="1"/>
  <c r="E109" i="13"/>
  <c r="K109" i="13" s="1"/>
  <c r="Q109" i="13" s="1"/>
  <c r="E144" i="14"/>
  <c r="AC144" i="14" s="1"/>
  <c r="E121" i="8"/>
  <c r="K121" i="8" s="1"/>
  <c r="N121" i="8" s="1"/>
  <c r="C112" i="13"/>
  <c r="D136" i="14"/>
  <c r="V136" i="14" s="1"/>
  <c r="E125" i="13"/>
  <c r="K125" i="13" s="1"/>
  <c r="Q125" i="13" s="1"/>
  <c r="E114" i="14"/>
  <c r="H114" i="14" s="1"/>
  <c r="E114" i="8"/>
  <c r="K114" i="8" s="1"/>
  <c r="N114" i="8" s="1"/>
  <c r="E117" i="8"/>
  <c r="E117" i="16" s="1"/>
  <c r="E144" i="8"/>
  <c r="E106" i="14"/>
  <c r="H106" i="14" s="1"/>
  <c r="N106" i="14" s="1"/>
  <c r="J132" i="13"/>
  <c r="P132" i="13" s="1"/>
  <c r="P140" i="14"/>
  <c r="D140" i="8"/>
  <c r="G140" i="8" s="1"/>
  <c r="E125" i="8"/>
  <c r="K125" i="8" s="1"/>
  <c r="N125" i="8" s="1"/>
  <c r="D151" i="13"/>
  <c r="J151" i="13" s="1"/>
  <c r="X115" i="14"/>
  <c r="R115" i="14"/>
  <c r="J114" i="14"/>
  <c r="C123" i="13"/>
  <c r="I123" i="13" s="1"/>
  <c r="G114" i="8"/>
  <c r="J106" i="8"/>
  <c r="M106" i="8" s="1"/>
  <c r="AB104" i="14"/>
  <c r="AB130" i="14"/>
  <c r="AA115" i="14"/>
  <c r="D145" i="14"/>
  <c r="D113" i="14"/>
  <c r="G113" i="14" s="1"/>
  <c r="S113" i="14" s="1"/>
  <c r="D105" i="8"/>
  <c r="G105" i="8" s="1"/>
  <c r="E115" i="8"/>
  <c r="C122" i="14"/>
  <c r="I122" i="14" s="1"/>
  <c r="U115" i="14"/>
  <c r="W115" i="14"/>
  <c r="C135" i="8"/>
  <c r="I135" i="8" s="1"/>
  <c r="L135" i="8" s="1"/>
  <c r="D145" i="8"/>
  <c r="G145" i="8" s="1"/>
  <c r="D113" i="8"/>
  <c r="G113" i="8" s="1"/>
  <c r="G113" i="16" s="1"/>
  <c r="E158" i="8"/>
  <c r="K158" i="8" s="1"/>
  <c r="N158" i="8" s="1"/>
  <c r="C104" i="13"/>
  <c r="K115" i="14"/>
  <c r="J130" i="14"/>
  <c r="C127" i="13"/>
  <c r="F127" i="13" s="1"/>
  <c r="L127" i="13" s="1"/>
  <c r="R127" i="13" s="1"/>
  <c r="I122" i="13"/>
  <c r="O122" i="13" s="1"/>
  <c r="E111" i="13"/>
  <c r="E104" i="8"/>
  <c r="D106" i="13"/>
  <c r="J106" i="13" s="1"/>
  <c r="P106" i="13" s="1"/>
  <c r="D114" i="13"/>
  <c r="G114" i="13" s="1"/>
  <c r="M114" i="13" s="1"/>
  <c r="S114" i="13" s="1"/>
  <c r="C130" i="13"/>
  <c r="F130" i="13" s="1"/>
  <c r="D128" i="8"/>
  <c r="G128" i="8" s="1"/>
  <c r="E104" i="14"/>
  <c r="AC104" i="14" s="1"/>
  <c r="AC115" i="14"/>
  <c r="C122" i="8"/>
  <c r="I122" i="8" s="1"/>
  <c r="L122" i="8" s="1"/>
  <c r="F127" i="8"/>
  <c r="J136" i="14"/>
  <c r="P130" i="14"/>
  <c r="E115" i="13"/>
  <c r="K115" i="13" s="1"/>
  <c r="Q115" i="13" s="1"/>
  <c r="I146" i="13"/>
  <c r="O146" i="13" s="1"/>
  <c r="H107" i="13"/>
  <c r="N107" i="13" s="1"/>
  <c r="T107" i="13" s="1"/>
  <c r="P122" i="13"/>
  <c r="G122" i="13"/>
  <c r="M122" i="13" s="1"/>
  <c r="S122" i="13" s="1"/>
  <c r="G108" i="14"/>
  <c r="M108" i="14" s="1"/>
  <c r="G106" i="14"/>
  <c r="P151" i="14"/>
  <c r="J108" i="14"/>
  <c r="P122" i="14"/>
  <c r="P108" i="14"/>
  <c r="L120" i="14"/>
  <c r="G151" i="14"/>
  <c r="D122" i="16"/>
  <c r="F135" i="14"/>
  <c r="L135" i="14" s="1"/>
  <c r="V151" i="14"/>
  <c r="G135" i="14"/>
  <c r="Y135" i="14" s="1"/>
  <c r="K154" i="14"/>
  <c r="H154" i="14"/>
  <c r="N154" i="14" s="1"/>
  <c r="J151" i="14"/>
  <c r="U120" i="14"/>
  <c r="J158" i="13"/>
  <c r="P158" i="13" s="1"/>
  <c r="P128" i="13"/>
  <c r="F122" i="8"/>
  <c r="G112" i="8"/>
  <c r="J112" i="8"/>
  <c r="M112" i="8" s="1"/>
  <c r="O155" i="14"/>
  <c r="F155" i="14"/>
  <c r="L155" i="14" s="1"/>
  <c r="U155" i="14"/>
  <c r="K137" i="14"/>
  <c r="C155" i="13"/>
  <c r="F155" i="13" s="1"/>
  <c r="C131" i="8"/>
  <c r="F131" i="8" s="1"/>
  <c r="G112" i="14"/>
  <c r="S112" i="14" s="1"/>
  <c r="J104" i="14"/>
  <c r="E157" i="8"/>
  <c r="H137" i="14"/>
  <c r="Z137" i="14" s="1"/>
  <c r="D160" i="13"/>
  <c r="G160" i="13" s="1"/>
  <c r="M160" i="13" s="1"/>
  <c r="S160" i="13" s="1"/>
  <c r="D116" i="13"/>
  <c r="G116" i="13" s="1"/>
  <c r="M116" i="13" s="1"/>
  <c r="S116" i="13" s="1"/>
  <c r="D148" i="13"/>
  <c r="H151" i="14"/>
  <c r="Q157" i="14"/>
  <c r="E145" i="13"/>
  <c r="H145" i="13" s="1"/>
  <c r="N145" i="13" s="1"/>
  <c r="T145" i="13" s="1"/>
  <c r="U135" i="14"/>
  <c r="AC137" i="14"/>
  <c r="D120" i="14"/>
  <c r="G120" i="14" s="1"/>
  <c r="V104" i="14"/>
  <c r="G104" i="14"/>
  <c r="G104" i="16" s="1"/>
  <c r="C120" i="8"/>
  <c r="I120" i="8" s="1"/>
  <c r="L120" i="8" s="1"/>
  <c r="C147" i="14"/>
  <c r="AA147" i="14" s="1"/>
  <c r="AA120" i="14"/>
  <c r="I146" i="8"/>
  <c r="L146" i="8" s="1"/>
  <c r="D123" i="13"/>
  <c r="J123" i="13" s="1"/>
  <c r="P123" i="13" s="1"/>
  <c r="D153" i="14"/>
  <c r="K157" i="14"/>
  <c r="E153" i="8"/>
  <c r="H153" i="8" s="1"/>
  <c r="H157" i="14"/>
  <c r="Z157" i="14" s="1"/>
  <c r="E152" i="13"/>
  <c r="H152" i="13" s="1"/>
  <c r="D144" i="14"/>
  <c r="V144" i="14" s="1"/>
  <c r="E145" i="8"/>
  <c r="D110" i="14"/>
  <c r="AB110" i="14" s="1"/>
  <c r="I135" i="14"/>
  <c r="C120" i="13"/>
  <c r="F120" i="13" s="1"/>
  <c r="C147" i="13"/>
  <c r="I147" i="13" s="1"/>
  <c r="O147" i="13" s="1"/>
  <c r="G122" i="8"/>
  <c r="D127" i="14"/>
  <c r="G127" i="14" s="1"/>
  <c r="E137" i="8"/>
  <c r="K137" i="8" s="1"/>
  <c r="N137" i="8" s="1"/>
  <c r="E119" i="13"/>
  <c r="K119" i="13" s="1"/>
  <c r="Q119" i="13" s="1"/>
  <c r="AC157" i="14"/>
  <c r="O120" i="14"/>
  <c r="W137" i="14"/>
  <c r="W119" i="14"/>
  <c r="K104" i="13"/>
  <c r="Q104" i="13" s="1"/>
  <c r="G112" i="13"/>
  <c r="M112" i="13" s="1"/>
  <c r="S112" i="13" s="1"/>
  <c r="D156" i="14"/>
  <c r="J156" i="14" s="1"/>
  <c r="E137" i="13"/>
  <c r="H137" i="13" s="1"/>
  <c r="AA104" i="14"/>
  <c r="O104" i="14"/>
  <c r="AC113" i="14"/>
  <c r="H113" i="14"/>
  <c r="T113" i="14" s="1"/>
  <c r="C111" i="8"/>
  <c r="C111" i="16" s="1"/>
  <c r="C119" i="13"/>
  <c r="D107" i="14"/>
  <c r="G107" i="14" s="1"/>
  <c r="E113" i="13"/>
  <c r="H113" i="13" s="1"/>
  <c r="E142" i="8"/>
  <c r="K142" i="8" s="1"/>
  <c r="N142" i="8" s="1"/>
  <c r="G152" i="13"/>
  <c r="M152" i="13" s="1"/>
  <c r="S152" i="13" s="1"/>
  <c r="I120" i="14"/>
  <c r="AE106" i="14"/>
  <c r="R120" i="14"/>
  <c r="F143" i="14"/>
  <c r="L143" i="14" s="1"/>
  <c r="V154" i="14"/>
  <c r="G114" i="14"/>
  <c r="AE114" i="14" s="1"/>
  <c r="I131" i="14"/>
  <c r="H158" i="13"/>
  <c r="N158" i="13" s="1"/>
  <c r="T158" i="13" s="1"/>
  <c r="C123" i="14"/>
  <c r="C130" i="14"/>
  <c r="I130" i="14" s="1"/>
  <c r="C142" i="14"/>
  <c r="F142" i="14" s="1"/>
  <c r="C127" i="14"/>
  <c r="AA127" i="14" s="1"/>
  <c r="C139" i="14"/>
  <c r="C104" i="8"/>
  <c r="C104" i="16" s="1"/>
  <c r="C114" i="8"/>
  <c r="I114" i="8" s="1"/>
  <c r="L114" i="8" s="1"/>
  <c r="AD120" i="14"/>
  <c r="D154" i="13"/>
  <c r="J154" i="13" s="1"/>
  <c r="P154" i="13" s="1"/>
  <c r="D134" i="8"/>
  <c r="G134" i="8" s="1"/>
  <c r="AB134" i="14"/>
  <c r="D137" i="13"/>
  <c r="D148" i="14"/>
  <c r="AB148" i="14" s="1"/>
  <c r="D153" i="13"/>
  <c r="J153" i="13" s="1"/>
  <c r="D156" i="13"/>
  <c r="AB135" i="14"/>
  <c r="D125" i="8"/>
  <c r="D133" i="14"/>
  <c r="J133" i="14" s="1"/>
  <c r="D108" i="13"/>
  <c r="D115" i="14"/>
  <c r="G115" i="14" s="1"/>
  <c r="K129" i="8"/>
  <c r="N129" i="8" s="1"/>
  <c r="E111" i="8"/>
  <c r="K111" i="8" s="1"/>
  <c r="N111" i="8" s="1"/>
  <c r="K133" i="13"/>
  <c r="Q133" i="13" s="1"/>
  <c r="E141" i="13"/>
  <c r="H141" i="13" s="1"/>
  <c r="H141" i="8"/>
  <c r="E154" i="8"/>
  <c r="E154" i="16" s="1"/>
  <c r="Q154" i="14"/>
  <c r="E113" i="8"/>
  <c r="H113" i="8" s="1"/>
  <c r="E127" i="14"/>
  <c r="W127" i="14" s="1"/>
  <c r="E123" i="14"/>
  <c r="W123" i="14" s="1"/>
  <c r="E142" i="13"/>
  <c r="H142" i="13" s="1"/>
  <c r="N142" i="13" s="1"/>
  <c r="T142" i="13" s="1"/>
  <c r="E153" i="14"/>
  <c r="H153" i="14" s="1"/>
  <c r="D144" i="8"/>
  <c r="D152" i="14"/>
  <c r="G152" i="14" s="1"/>
  <c r="D152" i="8"/>
  <c r="D112" i="16"/>
  <c r="F131" i="14"/>
  <c r="AD131" i="14" s="1"/>
  <c r="G128" i="13"/>
  <c r="M128" i="13" s="1"/>
  <c r="S128" i="13" s="1"/>
  <c r="C152" i="8"/>
  <c r="F152" i="8" s="1"/>
  <c r="C126" i="8"/>
  <c r="I126" i="8" s="1"/>
  <c r="L126" i="8" s="1"/>
  <c r="AB147" i="14"/>
  <c r="D147" i="13"/>
  <c r="J147" i="13" s="1"/>
  <c r="D142" i="14"/>
  <c r="AB142" i="14" s="1"/>
  <c r="E136" i="8"/>
  <c r="K136" i="8" s="1"/>
  <c r="N136" i="8" s="1"/>
  <c r="U106" i="14"/>
  <c r="Q105" i="14"/>
  <c r="U131" i="14"/>
  <c r="U143" i="14"/>
  <c r="V106" i="14"/>
  <c r="D114" i="16"/>
  <c r="J122" i="8"/>
  <c r="M122" i="8" s="1"/>
  <c r="D125" i="13"/>
  <c r="J125" i="13" s="1"/>
  <c r="D135" i="13"/>
  <c r="J135" i="13" s="1"/>
  <c r="D105" i="13"/>
  <c r="J105" i="13" s="1"/>
  <c r="P105" i="13" s="1"/>
  <c r="D108" i="8"/>
  <c r="G108" i="8" s="1"/>
  <c r="D115" i="8"/>
  <c r="J115" i="8" s="1"/>
  <c r="M115" i="8" s="1"/>
  <c r="V135" i="14"/>
  <c r="H158" i="8"/>
  <c r="E129" i="13"/>
  <c r="E133" i="8"/>
  <c r="H133" i="8" s="1"/>
  <c r="J144" i="13"/>
  <c r="P144" i="13" s="1"/>
  <c r="D158" i="14"/>
  <c r="V158" i="14" s="1"/>
  <c r="E158" i="14"/>
  <c r="AC158" i="14" s="1"/>
  <c r="C158" i="13"/>
  <c r="C158" i="14"/>
  <c r="C158" i="8"/>
  <c r="V111" i="14"/>
  <c r="AB111" i="14"/>
  <c r="G111" i="14"/>
  <c r="S111" i="14" s="1"/>
  <c r="J160" i="8"/>
  <c r="M160" i="8" s="1"/>
  <c r="G160" i="8"/>
  <c r="G122" i="14"/>
  <c r="Y122" i="14" s="1"/>
  <c r="AB114" i="14"/>
  <c r="P114" i="14"/>
  <c r="J151" i="8"/>
  <c r="M151" i="8" s="1"/>
  <c r="AB112" i="14"/>
  <c r="P147" i="14"/>
  <c r="D147" i="8"/>
  <c r="G147" i="8" s="1"/>
  <c r="P112" i="14"/>
  <c r="D160" i="14"/>
  <c r="D155" i="8"/>
  <c r="J155" i="8" s="1"/>
  <c r="M155" i="8" s="1"/>
  <c r="D133" i="13"/>
  <c r="D136" i="13"/>
  <c r="J136" i="13" s="1"/>
  <c r="P136" i="13" s="1"/>
  <c r="D107" i="13"/>
  <c r="G107" i="13" s="1"/>
  <c r="D139" i="14"/>
  <c r="D139" i="8"/>
  <c r="D111" i="13"/>
  <c r="D111" i="8"/>
  <c r="S106" i="14"/>
  <c r="G159" i="13"/>
  <c r="D154" i="8"/>
  <c r="G154" i="8" s="1"/>
  <c r="J112" i="14"/>
  <c r="J147" i="14"/>
  <c r="K155" i="14"/>
  <c r="AC155" i="14"/>
  <c r="H136" i="14"/>
  <c r="T136" i="14" s="1"/>
  <c r="Q136" i="14"/>
  <c r="T106" i="14"/>
  <c r="Q145" i="14"/>
  <c r="E148" i="8"/>
  <c r="K148" i="8" s="1"/>
  <c r="N148" i="8" s="1"/>
  <c r="W145" i="14"/>
  <c r="E129" i="14"/>
  <c r="K129" i="14" s="1"/>
  <c r="E132" i="13"/>
  <c r="H132" i="13" s="1"/>
  <c r="N132" i="13" s="1"/>
  <c r="T132" i="13" s="1"/>
  <c r="E148" i="14"/>
  <c r="AC148" i="14" s="1"/>
  <c r="E156" i="8"/>
  <c r="H156" i="8" s="1"/>
  <c r="E108" i="13"/>
  <c r="H108" i="13" s="1"/>
  <c r="E108" i="8"/>
  <c r="K108" i="8" s="1"/>
  <c r="N108" i="8" s="1"/>
  <c r="E136" i="13"/>
  <c r="H136" i="13" s="1"/>
  <c r="K109" i="14"/>
  <c r="Q151" i="14"/>
  <c r="E156" i="14"/>
  <c r="Q156" i="14" s="1"/>
  <c r="E126" i="13"/>
  <c r="K126" i="13" s="1"/>
  <c r="Q126" i="13" s="1"/>
  <c r="E152" i="8"/>
  <c r="H152" i="8" s="1"/>
  <c r="E143" i="8"/>
  <c r="H143" i="8" s="1"/>
  <c r="AC119" i="14"/>
  <c r="W105" i="14"/>
  <c r="E131" i="8"/>
  <c r="E131" i="14"/>
  <c r="W131" i="14" s="1"/>
  <c r="K158" i="14"/>
  <c r="H119" i="14"/>
  <c r="Z119" i="14" s="1"/>
  <c r="K132" i="14"/>
  <c r="AC132" i="14"/>
  <c r="AC145" i="14"/>
  <c r="H145" i="14"/>
  <c r="AF145" i="14" s="1"/>
  <c r="Q106" i="14"/>
  <c r="Q155" i="14"/>
  <c r="E126" i="14"/>
  <c r="E155" i="13"/>
  <c r="E155" i="8"/>
  <c r="K119" i="14"/>
  <c r="Z106" i="14"/>
  <c r="H111" i="14"/>
  <c r="T111" i="14" s="1"/>
  <c r="E119" i="8"/>
  <c r="K119" i="8" s="1"/>
  <c r="N119" i="8" s="1"/>
  <c r="H158" i="14"/>
  <c r="Z158" i="14" s="1"/>
  <c r="E143" i="14"/>
  <c r="W143" i="14" s="1"/>
  <c r="AE130" i="14"/>
  <c r="Y130" i="14"/>
  <c r="M130" i="14"/>
  <c r="S130" i="14"/>
  <c r="P134" i="14"/>
  <c r="G134" i="14"/>
  <c r="M150" i="13"/>
  <c r="S150" i="13" s="1"/>
  <c r="P111" i="14"/>
  <c r="J134" i="14"/>
  <c r="P145" i="13"/>
  <c r="G145" i="13"/>
  <c r="J111" i="14"/>
  <c r="J146" i="13"/>
  <c r="P146" i="13" s="1"/>
  <c r="AB106" i="14"/>
  <c r="D137" i="14"/>
  <c r="G137" i="14" s="1"/>
  <c r="D106" i="16"/>
  <c r="J123" i="8"/>
  <c r="M123" i="8" s="1"/>
  <c r="P135" i="14"/>
  <c r="J150" i="8"/>
  <c r="M150" i="8" s="1"/>
  <c r="G150" i="8"/>
  <c r="D138" i="8"/>
  <c r="D138" i="13"/>
  <c r="D138" i="14"/>
  <c r="M146" i="13"/>
  <c r="S146" i="13" s="1"/>
  <c r="D126" i="14"/>
  <c r="D126" i="8"/>
  <c r="D126" i="13"/>
  <c r="V130" i="14"/>
  <c r="J114" i="13"/>
  <c r="P114" i="13" s="1"/>
  <c r="D134" i="13"/>
  <c r="G134" i="13" s="1"/>
  <c r="J106" i="14"/>
  <c r="D110" i="13"/>
  <c r="J110" i="13" s="1"/>
  <c r="P110" i="13" s="1"/>
  <c r="D123" i="14"/>
  <c r="V123" i="14" s="1"/>
  <c r="D146" i="14"/>
  <c r="J146" i="14" s="1"/>
  <c r="D135" i="8"/>
  <c r="G135" i="8" s="1"/>
  <c r="D131" i="14"/>
  <c r="D131" i="13"/>
  <c r="P154" i="14"/>
  <c r="G154" i="14"/>
  <c r="AB154" i="14"/>
  <c r="J122" i="14"/>
  <c r="V122" i="14"/>
  <c r="F106" i="14"/>
  <c r="AD106" i="14" s="1"/>
  <c r="F104" i="14"/>
  <c r="R104" i="14" s="1"/>
  <c r="C154" i="14"/>
  <c r="F154" i="14" s="1"/>
  <c r="AA135" i="14"/>
  <c r="C126" i="14"/>
  <c r="O126" i="14" s="1"/>
  <c r="L115" i="14"/>
  <c r="AD115" i="14"/>
  <c r="W151" i="14"/>
  <c r="Q113" i="14"/>
  <c r="Q132" i="14"/>
  <c r="H132" i="14"/>
  <c r="Z132" i="14" s="1"/>
  <c r="K114" i="13"/>
  <c r="Q114" i="13" s="1"/>
  <c r="K115" i="8"/>
  <c r="N115" i="8" s="1"/>
  <c r="H155" i="14"/>
  <c r="AF155" i="14" s="1"/>
  <c r="W155" i="14"/>
  <c r="Q142" i="14"/>
  <c r="H121" i="8"/>
  <c r="K151" i="14"/>
  <c r="E134" i="14"/>
  <c r="E134" i="16" s="1"/>
  <c r="E150" i="13"/>
  <c r="E150" i="14"/>
  <c r="E150" i="8"/>
  <c r="E120" i="8"/>
  <c r="E120" i="14"/>
  <c r="E120" i="13"/>
  <c r="E138" i="8"/>
  <c r="E138" i="13"/>
  <c r="E138" i="14"/>
  <c r="H141" i="14"/>
  <c r="W141" i="14"/>
  <c r="K141" i="14"/>
  <c r="AC141" i="14"/>
  <c r="Q141" i="14"/>
  <c r="H154" i="13"/>
  <c r="N154" i="13" s="1"/>
  <c r="T154" i="13" s="1"/>
  <c r="K154" i="13"/>
  <c r="Q154" i="13" s="1"/>
  <c r="N115" i="14"/>
  <c r="T115" i="14"/>
  <c r="Z115" i="14"/>
  <c r="AF115" i="14"/>
  <c r="H135" i="14"/>
  <c r="K135" i="14"/>
  <c r="Q135" i="14"/>
  <c r="AC135" i="14"/>
  <c r="E105" i="16"/>
  <c r="H105" i="8"/>
  <c r="K105" i="8"/>
  <c r="N105" i="8" s="1"/>
  <c r="K132" i="8"/>
  <c r="N132" i="8" s="1"/>
  <c r="H132" i="8"/>
  <c r="H148" i="13"/>
  <c r="N148" i="13" s="1"/>
  <c r="T148" i="13" s="1"/>
  <c r="K148" i="13"/>
  <c r="Q148" i="13" s="1"/>
  <c r="H156" i="13"/>
  <c r="N156" i="13" s="1"/>
  <c r="T156" i="13" s="1"/>
  <c r="K156" i="13"/>
  <c r="Q156" i="13" s="1"/>
  <c r="K123" i="8"/>
  <c r="N123" i="8" s="1"/>
  <c r="H126" i="8"/>
  <c r="K126" i="8"/>
  <c r="N126" i="8" s="1"/>
  <c r="H134" i="13"/>
  <c r="N134" i="13" s="1"/>
  <c r="T134" i="13" s="1"/>
  <c r="K134" i="13"/>
  <c r="Q134" i="13" s="1"/>
  <c r="E144" i="16"/>
  <c r="K144" i="8"/>
  <c r="N144" i="8" s="1"/>
  <c r="H144" i="8"/>
  <c r="H147" i="13"/>
  <c r="K147" i="13"/>
  <c r="Q147" i="13" s="1"/>
  <c r="W136" i="14"/>
  <c r="Q111" i="14"/>
  <c r="AF142" i="14"/>
  <c r="W142" i="14"/>
  <c r="W111" i="14"/>
  <c r="Z142" i="14"/>
  <c r="E107" i="16"/>
  <c r="H159" i="14"/>
  <c r="Q159" i="14"/>
  <c r="K159" i="14"/>
  <c r="AC159" i="14"/>
  <c r="E122" i="8"/>
  <c r="E122" i="14"/>
  <c r="E122" i="13"/>
  <c r="E130" i="13"/>
  <c r="E130" i="8"/>
  <c r="E130" i="14"/>
  <c r="E146" i="8"/>
  <c r="E146" i="13"/>
  <c r="E146" i="14"/>
  <c r="H111" i="13"/>
  <c r="K111" i="13"/>
  <c r="Q111" i="13" s="1"/>
  <c r="E124" i="8"/>
  <c r="E124" i="13"/>
  <c r="E124" i="14"/>
  <c r="N133" i="13"/>
  <c r="T133" i="13" s="1"/>
  <c r="K112" i="14"/>
  <c r="W112" i="14"/>
  <c r="Q112" i="14"/>
  <c r="AC112" i="14"/>
  <c r="H112" i="14"/>
  <c r="K127" i="8"/>
  <c r="N127" i="8" s="1"/>
  <c r="H127" i="8"/>
  <c r="H134" i="8"/>
  <c r="K134" i="8"/>
  <c r="N134" i="8" s="1"/>
  <c r="H139" i="14"/>
  <c r="H144" i="13"/>
  <c r="K144" i="13"/>
  <c r="Q144" i="13" s="1"/>
  <c r="H152" i="14"/>
  <c r="Q152" i="14"/>
  <c r="K152" i="14"/>
  <c r="W152" i="14"/>
  <c r="K153" i="13"/>
  <c r="Q153" i="13" s="1"/>
  <c r="H153" i="13"/>
  <c r="AC142" i="14"/>
  <c r="W159" i="14"/>
  <c r="W113" i="14"/>
  <c r="K142" i="14"/>
  <c r="K111" i="14"/>
  <c r="AC136" i="14"/>
  <c r="N142" i="14"/>
  <c r="E110" i="13"/>
  <c r="E110" i="14"/>
  <c r="E110" i="8"/>
  <c r="E128" i="13"/>
  <c r="E128" i="14"/>
  <c r="E128" i="8"/>
  <c r="E116" i="8"/>
  <c r="E116" i="14"/>
  <c r="E116" i="13"/>
  <c r="E160" i="8"/>
  <c r="E160" i="13"/>
  <c r="E160" i="14"/>
  <c r="H127" i="13"/>
  <c r="K127" i="13"/>
  <c r="Q127" i="13" s="1"/>
  <c r="K157" i="13"/>
  <c r="Q157" i="13" s="1"/>
  <c r="Q109" i="14"/>
  <c r="AC109" i="14"/>
  <c r="H109" i="14"/>
  <c r="Q117" i="14"/>
  <c r="H117" i="14"/>
  <c r="AC117" i="14"/>
  <c r="K123" i="13"/>
  <c r="Q123" i="13" s="1"/>
  <c r="H123" i="13"/>
  <c r="H139" i="8"/>
  <c r="K139" i="8"/>
  <c r="N139" i="8" s="1"/>
  <c r="K152" i="8"/>
  <c r="N152" i="8" s="1"/>
  <c r="W117" i="14"/>
  <c r="AC105" i="14"/>
  <c r="K113" i="14"/>
  <c r="K136" i="14"/>
  <c r="H159" i="8"/>
  <c r="E159" i="16"/>
  <c r="K159" i="8"/>
  <c r="N159" i="8" s="1"/>
  <c r="E118" i="8"/>
  <c r="E118" i="13"/>
  <c r="E118" i="14"/>
  <c r="E140" i="8"/>
  <c r="E140" i="13"/>
  <c r="E140" i="14"/>
  <c r="K104" i="8"/>
  <c r="N104" i="8" s="1"/>
  <c r="H104" i="8"/>
  <c r="H135" i="13"/>
  <c r="K135" i="13"/>
  <c r="Q135" i="13" s="1"/>
  <c r="W108" i="14"/>
  <c r="Q108" i="14"/>
  <c r="AC108" i="14"/>
  <c r="H108" i="14"/>
  <c r="K108" i="14"/>
  <c r="H117" i="13"/>
  <c r="K117" i="13"/>
  <c r="Q117" i="13" s="1"/>
  <c r="H131" i="13"/>
  <c r="K131" i="13"/>
  <c r="Q131" i="13" s="1"/>
  <c r="K139" i="13"/>
  <c r="Q139" i="13" s="1"/>
  <c r="H139" i="13"/>
  <c r="H144" i="14"/>
  <c r="Q144" i="14"/>
  <c r="W144" i="14"/>
  <c r="K144" i="14"/>
  <c r="G118" i="14"/>
  <c r="AB118" i="14"/>
  <c r="P118" i="14"/>
  <c r="V118" i="14"/>
  <c r="J118" i="14"/>
  <c r="D143" i="8"/>
  <c r="D143" i="14"/>
  <c r="D143" i="13"/>
  <c r="J140" i="13"/>
  <c r="P140" i="13" s="1"/>
  <c r="G140" i="13"/>
  <c r="G153" i="14"/>
  <c r="J153" i="14"/>
  <c r="V153" i="14"/>
  <c r="AB153" i="14"/>
  <c r="P153" i="14"/>
  <c r="G127" i="13"/>
  <c r="J127" i="13"/>
  <c r="P127" i="13" s="1"/>
  <c r="P128" i="14"/>
  <c r="G128" i="14"/>
  <c r="AB128" i="14"/>
  <c r="J107" i="8"/>
  <c r="M107" i="8" s="1"/>
  <c r="G107" i="8"/>
  <c r="G115" i="13"/>
  <c r="J115" i="13"/>
  <c r="P115" i="13" s="1"/>
  <c r="D117" i="13"/>
  <c r="D117" i="8"/>
  <c r="D117" i="14"/>
  <c r="J131" i="8"/>
  <c r="M131" i="8" s="1"/>
  <c r="G131" i="8"/>
  <c r="G124" i="8"/>
  <c r="D124" i="16"/>
  <c r="J124" i="8"/>
  <c r="M124" i="8" s="1"/>
  <c r="AE147" i="14"/>
  <c r="M147" i="14"/>
  <c r="D109" i="14"/>
  <c r="D109" i="8"/>
  <c r="D109" i="13"/>
  <c r="D129" i="13"/>
  <c r="D129" i="8"/>
  <c r="D129" i="14"/>
  <c r="G146" i="8"/>
  <c r="J146" i="8"/>
  <c r="M146" i="8" s="1"/>
  <c r="J137" i="8"/>
  <c r="M137" i="8" s="1"/>
  <c r="G153" i="8"/>
  <c r="J153" i="8"/>
  <c r="M153" i="8" s="1"/>
  <c r="V155" i="14"/>
  <c r="AB155" i="14"/>
  <c r="G155" i="14"/>
  <c r="P155" i="14"/>
  <c r="J155" i="14"/>
  <c r="J125" i="14"/>
  <c r="V125" i="14"/>
  <c r="P125" i="14"/>
  <c r="AB125" i="14"/>
  <c r="G125" i="14"/>
  <c r="J133" i="8"/>
  <c r="M133" i="8" s="1"/>
  <c r="J113" i="8"/>
  <c r="M113" i="8" s="1"/>
  <c r="S151" i="14"/>
  <c r="M151" i="14"/>
  <c r="AE151" i="14"/>
  <c r="G125" i="8"/>
  <c r="P139" i="13"/>
  <c r="P147" i="13"/>
  <c r="G139" i="13"/>
  <c r="M139" i="13" s="1"/>
  <c r="G147" i="13"/>
  <c r="M147" i="13" s="1"/>
  <c r="S147" i="13" s="1"/>
  <c r="D119" i="14"/>
  <c r="D119" i="13"/>
  <c r="D119" i="8"/>
  <c r="D104" i="16"/>
  <c r="J104" i="8"/>
  <c r="M104" i="8" s="1"/>
  <c r="S159" i="14"/>
  <c r="AE159" i="14"/>
  <c r="M159" i="14"/>
  <c r="D121" i="8"/>
  <c r="D121" i="14"/>
  <c r="D121" i="13"/>
  <c r="D149" i="13"/>
  <c r="D149" i="8"/>
  <c r="D149" i="14"/>
  <c r="G145" i="14"/>
  <c r="J145" i="14"/>
  <c r="V145" i="14"/>
  <c r="AB145" i="14"/>
  <c r="P145" i="14"/>
  <c r="G142" i="13"/>
  <c r="J142" i="13"/>
  <c r="P142" i="13" s="1"/>
  <c r="G148" i="8"/>
  <c r="J148" i="8"/>
  <c r="M148" i="8" s="1"/>
  <c r="AB156" i="14"/>
  <c r="J120" i="14"/>
  <c r="P120" i="14"/>
  <c r="AB120" i="14"/>
  <c r="V120" i="14"/>
  <c r="P133" i="14"/>
  <c r="G136" i="8"/>
  <c r="J136" i="8"/>
  <c r="M136" i="8" s="1"/>
  <c r="P105" i="14"/>
  <c r="AB105" i="14"/>
  <c r="J105" i="14"/>
  <c r="J113" i="13"/>
  <c r="P113" i="13" s="1"/>
  <c r="V105" i="14"/>
  <c r="V128" i="14"/>
  <c r="Y151" i="14"/>
  <c r="J125" i="8"/>
  <c r="M125" i="8" s="1"/>
  <c r="J145" i="8"/>
  <c r="M145" i="8" s="1"/>
  <c r="D145" i="16"/>
  <c r="D141" i="13"/>
  <c r="D141" i="8"/>
  <c r="D141" i="14"/>
  <c r="G118" i="8"/>
  <c r="D118" i="16"/>
  <c r="J118" i="8"/>
  <c r="M118" i="8" s="1"/>
  <c r="P124" i="14"/>
  <c r="AB124" i="14"/>
  <c r="G124" i="14"/>
  <c r="D157" i="13"/>
  <c r="D157" i="8"/>
  <c r="D157" i="14"/>
  <c r="G142" i="8"/>
  <c r="J142" i="8"/>
  <c r="M142" i="8" s="1"/>
  <c r="G156" i="8"/>
  <c r="J156" i="8"/>
  <c r="M156" i="8" s="1"/>
  <c r="AB113" i="14"/>
  <c r="G120" i="13"/>
  <c r="M120" i="13" s="1"/>
  <c r="S120" i="13" s="1"/>
  <c r="J120" i="13"/>
  <c r="P120" i="13" s="1"/>
  <c r="P136" i="14"/>
  <c r="AB136" i="14"/>
  <c r="G136" i="14"/>
  <c r="J105" i="8"/>
  <c r="M105" i="8" s="1"/>
  <c r="J116" i="8"/>
  <c r="M116" i="8" s="1"/>
  <c r="C113" i="13"/>
  <c r="C113" i="8"/>
  <c r="C113" i="14"/>
  <c r="C145" i="8"/>
  <c r="C145" i="13"/>
  <c r="C145" i="14"/>
  <c r="C125" i="13"/>
  <c r="C125" i="14"/>
  <c r="C125" i="8"/>
  <c r="C157" i="8"/>
  <c r="C157" i="14"/>
  <c r="C157" i="13"/>
  <c r="C134" i="13"/>
  <c r="C134" i="14"/>
  <c r="C134" i="8"/>
  <c r="C110" i="8"/>
  <c r="C110" i="13"/>
  <c r="C110" i="14"/>
  <c r="I123" i="8"/>
  <c r="L123" i="8" s="1"/>
  <c r="C123" i="16"/>
  <c r="C138" i="13"/>
  <c r="C138" i="8"/>
  <c r="C138" i="14"/>
  <c r="I107" i="13"/>
  <c r="O107" i="13" s="1"/>
  <c r="F107" i="13"/>
  <c r="AA159" i="14"/>
  <c r="F160" i="8"/>
  <c r="C160" i="16"/>
  <c r="I160" i="8"/>
  <c r="L160" i="8" s="1"/>
  <c r="C128" i="8"/>
  <c r="C128" i="14"/>
  <c r="C128" i="13"/>
  <c r="F135" i="13"/>
  <c r="F142" i="13"/>
  <c r="F152" i="13"/>
  <c r="I152" i="13"/>
  <c r="O152" i="13" s="1"/>
  <c r="I154" i="13"/>
  <c r="O154" i="13" s="1"/>
  <c r="F154" i="13"/>
  <c r="F143" i="13"/>
  <c r="I143" i="13"/>
  <c r="O143" i="13" s="1"/>
  <c r="F104" i="13"/>
  <c r="L104" i="13" s="1"/>
  <c r="I104" i="13"/>
  <c r="O104" i="13" s="1"/>
  <c r="F106" i="13"/>
  <c r="I106" i="13"/>
  <c r="O106" i="13" s="1"/>
  <c r="I126" i="13"/>
  <c r="O126" i="13" s="1"/>
  <c r="F126" i="13"/>
  <c r="C121" i="13"/>
  <c r="C121" i="8"/>
  <c r="C121" i="14"/>
  <c r="C153" i="8"/>
  <c r="C153" i="14"/>
  <c r="C153" i="13"/>
  <c r="C133" i="14"/>
  <c r="C133" i="8"/>
  <c r="C133" i="13"/>
  <c r="F114" i="14"/>
  <c r="AD114" i="14" s="1"/>
  <c r="F123" i="8"/>
  <c r="C116" i="14"/>
  <c r="C116" i="13"/>
  <c r="C116" i="8"/>
  <c r="C148" i="8"/>
  <c r="C148" i="14"/>
  <c r="C148" i="13"/>
  <c r="F146" i="14"/>
  <c r="U146" i="14"/>
  <c r="AA146" i="14"/>
  <c r="I146" i="14"/>
  <c r="O146" i="14"/>
  <c r="I159" i="8"/>
  <c r="L159" i="8" s="1"/>
  <c r="F159" i="8"/>
  <c r="C140" i="13"/>
  <c r="C140" i="14"/>
  <c r="C140" i="8"/>
  <c r="I119" i="8"/>
  <c r="L119" i="8" s="1"/>
  <c r="F131" i="13"/>
  <c r="I131" i="13"/>
  <c r="O131" i="13" s="1"/>
  <c r="F139" i="13"/>
  <c r="I139" i="13"/>
  <c r="O139" i="13" s="1"/>
  <c r="I151" i="14"/>
  <c r="AA151" i="14"/>
  <c r="L122" i="13"/>
  <c r="R122" i="13" s="1"/>
  <c r="I124" i="8"/>
  <c r="L124" i="8" s="1"/>
  <c r="C124" i="16"/>
  <c r="F124" i="8"/>
  <c r="C129" i="8"/>
  <c r="C129" i="13"/>
  <c r="C129" i="14"/>
  <c r="C109" i="13"/>
  <c r="C109" i="8"/>
  <c r="C109" i="14"/>
  <c r="C141" i="13"/>
  <c r="C141" i="8"/>
  <c r="C141" i="14"/>
  <c r="O151" i="14"/>
  <c r="U104" i="14"/>
  <c r="F111" i="8"/>
  <c r="O123" i="13"/>
  <c r="F111" i="13"/>
  <c r="L111" i="13" s="1"/>
  <c r="R111" i="13" s="1"/>
  <c r="C118" i="13"/>
  <c r="C118" i="8"/>
  <c r="C118" i="14"/>
  <c r="C150" i="13"/>
  <c r="C150" i="8"/>
  <c r="C150" i="14"/>
  <c r="I115" i="8"/>
  <c r="L115" i="8" s="1"/>
  <c r="F136" i="14"/>
  <c r="I136" i="14"/>
  <c r="U136" i="14"/>
  <c r="O136" i="14"/>
  <c r="AA136" i="14"/>
  <c r="U107" i="14"/>
  <c r="I107" i="14"/>
  <c r="O107" i="14"/>
  <c r="AA107" i="14"/>
  <c r="F107" i="14"/>
  <c r="I155" i="14"/>
  <c r="AA155" i="14"/>
  <c r="I155" i="8"/>
  <c r="L155" i="8" s="1"/>
  <c r="F155" i="8"/>
  <c r="F160" i="14"/>
  <c r="I160" i="14"/>
  <c r="AA160" i="14"/>
  <c r="U160" i="14"/>
  <c r="O160" i="14"/>
  <c r="F130" i="14"/>
  <c r="U130" i="14"/>
  <c r="F147" i="8"/>
  <c r="I147" i="8"/>
  <c r="L147" i="8" s="1"/>
  <c r="C151" i="16"/>
  <c r="F151" i="8"/>
  <c r="I151" i="8"/>
  <c r="L151" i="8" s="1"/>
  <c r="I106" i="8"/>
  <c r="L106" i="8" s="1"/>
  <c r="C106" i="16"/>
  <c r="F106" i="8"/>
  <c r="F112" i="13"/>
  <c r="L112" i="13" s="1"/>
  <c r="R112" i="13" s="1"/>
  <c r="I112" i="13"/>
  <c r="O112" i="13" s="1"/>
  <c r="I114" i="13"/>
  <c r="O114" i="13" s="1"/>
  <c r="F114" i="13"/>
  <c r="F124" i="14"/>
  <c r="I124" i="14"/>
  <c r="U124" i="14"/>
  <c r="AA124" i="14"/>
  <c r="O124" i="14"/>
  <c r="C105" i="13"/>
  <c r="C105" i="8"/>
  <c r="C105" i="14"/>
  <c r="C137" i="14"/>
  <c r="C137" i="13"/>
  <c r="C137" i="8"/>
  <c r="C117" i="8"/>
  <c r="C117" i="14"/>
  <c r="C117" i="13"/>
  <c r="C149" i="8"/>
  <c r="C149" i="13"/>
  <c r="C149" i="14"/>
  <c r="I114" i="14"/>
  <c r="AA131" i="14"/>
  <c r="I104" i="14"/>
  <c r="R146" i="13"/>
  <c r="F123" i="13"/>
  <c r="L123" i="13" s="1"/>
  <c r="R123" i="13" s="1"/>
  <c r="C132" i="14"/>
  <c r="C132" i="13"/>
  <c r="C132" i="8"/>
  <c r="C108" i="13"/>
  <c r="C108" i="8"/>
  <c r="C108" i="14"/>
  <c r="F136" i="13"/>
  <c r="I136" i="13"/>
  <c r="O136" i="13" s="1"/>
  <c r="I107" i="8"/>
  <c r="L107" i="8" s="1"/>
  <c r="C107" i="16"/>
  <c r="C144" i="8"/>
  <c r="C144" i="14"/>
  <c r="C144" i="13"/>
  <c r="C156" i="13"/>
  <c r="C156" i="14"/>
  <c r="C156" i="8"/>
  <c r="C136" i="16"/>
  <c r="F111" i="14"/>
  <c r="O111" i="14"/>
  <c r="AA111" i="14"/>
  <c r="I111" i="14"/>
  <c r="U111" i="14"/>
  <c r="I160" i="13"/>
  <c r="O160" i="13" s="1"/>
  <c r="F160" i="13"/>
  <c r="L160" i="13" s="1"/>
  <c r="R160" i="13" s="1"/>
  <c r="I142" i="8"/>
  <c r="L142" i="8" s="1"/>
  <c r="F142" i="8"/>
  <c r="F152" i="14"/>
  <c r="I152" i="14"/>
  <c r="AA152" i="14"/>
  <c r="U152" i="14"/>
  <c r="O152" i="14"/>
  <c r="AA143" i="14"/>
  <c r="O143" i="14"/>
  <c r="F151" i="13"/>
  <c r="I151" i="13"/>
  <c r="O151" i="13" s="1"/>
  <c r="C143" i="16"/>
  <c r="O106" i="14"/>
  <c r="AA106" i="14"/>
  <c r="I112" i="8"/>
  <c r="L112" i="8" s="1"/>
  <c r="F112" i="8"/>
  <c r="I124" i="13"/>
  <c r="O124" i="13" s="1"/>
  <c r="F124" i="13"/>
  <c r="M124" i="13"/>
  <c r="S124" i="13" s="1"/>
  <c r="L159" i="13"/>
  <c r="R159" i="13" s="1"/>
  <c r="S104" i="13"/>
  <c r="N104" i="13"/>
  <c r="M113" i="13"/>
  <c r="S113" i="13" s="1"/>
  <c r="Y108" i="14"/>
  <c r="AE108" i="14"/>
  <c r="N121" i="14"/>
  <c r="T121" i="14"/>
  <c r="S105" i="14"/>
  <c r="AE105" i="14"/>
  <c r="M105" i="14"/>
  <c r="Y105" i="14"/>
  <c r="AF105" i="14"/>
  <c r="Z105" i="14"/>
  <c r="M120" i="14"/>
  <c r="Y120" i="14"/>
  <c r="S120" i="14"/>
  <c r="AE120" i="14"/>
  <c r="AE113" i="14"/>
  <c r="S140" i="14"/>
  <c r="L151" i="14"/>
  <c r="X151" i="14"/>
  <c r="R151" i="14"/>
  <c r="AD151" i="14"/>
  <c r="AD159" i="14"/>
  <c r="R159" i="14" l="1"/>
  <c r="O159" i="14"/>
  <c r="U159" i="14"/>
  <c r="I159" i="14"/>
  <c r="X159" i="14"/>
  <c r="F159" i="16"/>
  <c r="C159" i="16"/>
  <c r="Q149" i="14"/>
  <c r="P156" i="14"/>
  <c r="V156" i="14"/>
  <c r="G156" i="14"/>
  <c r="D105" i="16"/>
  <c r="J130" i="13"/>
  <c r="P130" i="13" s="1"/>
  <c r="G127" i="8"/>
  <c r="H125" i="8"/>
  <c r="H137" i="8"/>
  <c r="J147" i="8"/>
  <c r="M147" i="8" s="1"/>
  <c r="U127" i="14"/>
  <c r="G110" i="14"/>
  <c r="N137" i="14"/>
  <c r="E157" i="16"/>
  <c r="I154" i="8"/>
  <c r="L154" i="8" s="1"/>
  <c r="C115" i="16"/>
  <c r="D127" i="16"/>
  <c r="J132" i="8"/>
  <c r="M132" i="8" s="1"/>
  <c r="H133" i="14"/>
  <c r="T133" i="14" s="1"/>
  <c r="I127" i="14"/>
  <c r="P127" i="14"/>
  <c r="H135" i="8"/>
  <c r="H135" i="16" s="1"/>
  <c r="X143" i="14"/>
  <c r="F127" i="14"/>
  <c r="X127" i="14" s="1"/>
  <c r="AB115" i="14"/>
  <c r="E152" i="16"/>
  <c r="K135" i="8"/>
  <c r="N135" i="8" s="1"/>
  <c r="T137" i="14"/>
  <c r="F115" i="13"/>
  <c r="L115" i="13" s="1"/>
  <c r="R115" i="13" s="1"/>
  <c r="V115" i="14"/>
  <c r="G105" i="13"/>
  <c r="G105" i="16" s="1"/>
  <c r="K147" i="14"/>
  <c r="F143" i="16"/>
  <c r="H109" i="8"/>
  <c r="J159" i="8"/>
  <c r="M159" i="8" s="1"/>
  <c r="Q112" i="13"/>
  <c r="G159" i="8"/>
  <c r="C146" i="16"/>
  <c r="H114" i="8"/>
  <c r="H114" i="16" s="1"/>
  <c r="H112" i="13"/>
  <c r="N112" i="13" s="1"/>
  <c r="T112" i="13" s="1"/>
  <c r="F146" i="16"/>
  <c r="K149" i="14"/>
  <c r="D156" i="16"/>
  <c r="P155" i="13"/>
  <c r="H107" i="14"/>
  <c r="N105" i="14"/>
  <c r="Z121" i="14"/>
  <c r="S108" i="14"/>
  <c r="J115" i="14"/>
  <c r="P110" i="14"/>
  <c r="V116" i="14"/>
  <c r="G136" i="13"/>
  <c r="M136" i="13" s="1"/>
  <c r="S136" i="13" s="1"/>
  <c r="G159" i="16"/>
  <c r="K105" i="13"/>
  <c r="Q105" i="13" s="1"/>
  <c r="AC139" i="14"/>
  <c r="H107" i="8"/>
  <c r="K153" i="14"/>
  <c r="E141" i="16"/>
  <c r="E151" i="16"/>
  <c r="AF137" i="14"/>
  <c r="K105" i="14"/>
  <c r="E106" i="16"/>
  <c r="AF106" i="14"/>
  <c r="D130" i="16"/>
  <c r="G155" i="13"/>
  <c r="M155" i="13" s="1"/>
  <c r="S155" i="13" s="1"/>
  <c r="K147" i="8"/>
  <c r="N147" i="8" s="1"/>
  <c r="Y113" i="14"/>
  <c r="AD143" i="14"/>
  <c r="I152" i="8"/>
  <c r="L152" i="8" s="1"/>
  <c r="P115" i="14"/>
  <c r="M130" i="13"/>
  <c r="S130" i="13" s="1"/>
  <c r="AB116" i="14"/>
  <c r="S147" i="14"/>
  <c r="E149" i="16"/>
  <c r="AC114" i="14"/>
  <c r="AC106" i="14"/>
  <c r="W106" i="14"/>
  <c r="W107" i="14"/>
  <c r="P116" i="14"/>
  <c r="K133" i="8"/>
  <c r="N133" i="8" s="1"/>
  <c r="M113" i="14"/>
  <c r="R143" i="14"/>
  <c r="S116" i="14"/>
  <c r="C152" i="16"/>
  <c r="J116" i="14"/>
  <c r="D113" i="16"/>
  <c r="K108" i="13"/>
  <c r="Q108" i="13" s="1"/>
  <c r="Q114" i="14"/>
  <c r="W147" i="14"/>
  <c r="E139" i="16"/>
  <c r="K107" i="14"/>
  <c r="AC107" i="14"/>
  <c r="K106" i="14"/>
  <c r="P113" i="14"/>
  <c r="K151" i="8"/>
  <c r="N151" i="8" s="1"/>
  <c r="Y116" i="14"/>
  <c r="U114" i="14"/>
  <c r="AA114" i="14"/>
  <c r="J113" i="14"/>
  <c r="J156" i="13"/>
  <c r="P156" i="13" s="1"/>
  <c r="Q139" i="14"/>
  <c r="G132" i="14"/>
  <c r="G132" i="16" s="1"/>
  <c r="T151" i="13"/>
  <c r="V113" i="14"/>
  <c r="AE116" i="14"/>
  <c r="K114" i="14"/>
  <c r="AB132" i="14"/>
  <c r="O127" i="14"/>
  <c r="H112" i="8"/>
  <c r="H112" i="16" s="1"/>
  <c r="K139" i="14"/>
  <c r="U112" i="14"/>
  <c r="H147" i="14"/>
  <c r="H147" i="16" s="1"/>
  <c r="E112" i="16"/>
  <c r="I112" i="14"/>
  <c r="J140" i="8"/>
  <c r="M140" i="8" s="1"/>
  <c r="T125" i="14"/>
  <c r="AF125" i="14"/>
  <c r="C122" i="16"/>
  <c r="I130" i="13"/>
  <c r="O130" i="13" s="1"/>
  <c r="D140" i="16"/>
  <c r="H121" i="13"/>
  <c r="N121" i="13" s="1"/>
  <c r="T121" i="13" s="1"/>
  <c r="F112" i="14"/>
  <c r="L112" i="14" s="1"/>
  <c r="C112" i="16"/>
  <c r="K121" i="13"/>
  <c r="Q121" i="13" s="1"/>
  <c r="O112" i="14"/>
  <c r="E147" i="16"/>
  <c r="H125" i="13"/>
  <c r="H125" i="16" s="1"/>
  <c r="N125" i="14"/>
  <c r="AE122" i="14"/>
  <c r="U126" i="14"/>
  <c r="E125" i="16"/>
  <c r="AC147" i="14"/>
  <c r="M140" i="14"/>
  <c r="Y140" i="14"/>
  <c r="F126" i="14"/>
  <c r="AD126" i="14" s="1"/>
  <c r="H115" i="13"/>
  <c r="N115" i="13" s="1"/>
  <c r="T115" i="13" s="1"/>
  <c r="G151" i="13"/>
  <c r="G151" i="16" s="1"/>
  <c r="Z136" i="14"/>
  <c r="P123" i="14"/>
  <c r="J123" i="14"/>
  <c r="G123" i="14"/>
  <c r="I119" i="14"/>
  <c r="H129" i="14"/>
  <c r="T129" i="14" s="1"/>
  <c r="AE104" i="14"/>
  <c r="N136" i="14"/>
  <c r="AF154" i="14"/>
  <c r="D120" i="16"/>
  <c r="S104" i="14"/>
  <c r="C119" i="16"/>
  <c r="F119" i="14"/>
  <c r="L119" i="14" s="1"/>
  <c r="H109" i="13"/>
  <c r="N109" i="13" s="1"/>
  <c r="T109" i="13" s="1"/>
  <c r="O119" i="14"/>
  <c r="K153" i="8"/>
  <c r="N153" i="8" s="1"/>
  <c r="AA119" i="14"/>
  <c r="J134" i="13"/>
  <c r="P134" i="13" s="1"/>
  <c r="AC129" i="14"/>
  <c r="Z154" i="14"/>
  <c r="T154" i="14"/>
  <c r="AD155" i="14"/>
  <c r="D139" i="16"/>
  <c r="F147" i="13"/>
  <c r="L147" i="13" s="1"/>
  <c r="R147" i="13" s="1"/>
  <c r="I111" i="8"/>
  <c r="L111" i="8" s="1"/>
  <c r="G120" i="8"/>
  <c r="D147" i="16"/>
  <c r="W114" i="14"/>
  <c r="H149" i="14"/>
  <c r="Z149" i="14" s="1"/>
  <c r="E114" i="16"/>
  <c r="K149" i="13"/>
  <c r="Q149" i="13" s="1"/>
  <c r="E109" i="16"/>
  <c r="D151" i="16"/>
  <c r="C139" i="16"/>
  <c r="W133" i="14"/>
  <c r="K133" i="14"/>
  <c r="C135" i="16"/>
  <c r="J150" i="14"/>
  <c r="V150" i="14"/>
  <c r="N133" i="14"/>
  <c r="J132" i="14"/>
  <c r="P132" i="14"/>
  <c r="F114" i="8"/>
  <c r="F114" i="16" s="1"/>
  <c r="G158" i="8"/>
  <c r="Q143" i="14"/>
  <c r="P151" i="13"/>
  <c r="F135" i="8"/>
  <c r="F135" i="16" s="1"/>
  <c r="AC149" i="14"/>
  <c r="C114" i="16"/>
  <c r="G118" i="16"/>
  <c r="H117" i="8"/>
  <c r="H117" i="16" s="1"/>
  <c r="Q104" i="14"/>
  <c r="Q133" i="14"/>
  <c r="D132" i="16"/>
  <c r="K106" i="8"/>
  <c r="N106" i="8" s="1"/>
  <c r="H106" i="8"/>
  <c r="H106" i="16" s="1"/>
  <c r="M122" i="14"/>
  <c r="I139" i="8"/>
  <c r="L139" i="8" s="1"/>
  <c r="K142" i="13"/>
  <c r="Q142" i="13" s="1"/>
  <c r="K117" i="8"/>
  <c r="N117" i="8" s="1"/>
  <c r="Q123" i="14"/>
  <c r="K141" i="13"/>
  <c r="Q141" i="13" s="1"/>
  <c r="AB150" i="14"/>
  <c r="G144" i="14"/>
  <c r="Y144" i="14" s="1"/>
  <c r="D150" i="16"/>
  <c r="AC123" i="14"/>
  <c r="G150" i="14"/>
  <c r="S150" i="14" s="1"/>
  <c r="G106" i="13"/>
  <c r="J128" i="8"/>
  <c r="M128" i="8" s="1"/>
  <c r="AA122" i="14"/>
  <c r="O122" i="14"/>
  <c r="U122" i="14"/>
  <c r="F122" i="14"/>
  <c r="M104" i="14"/>
  <c r="I155" i="13"/>
  <c r="O155" i="13" s="1"/>
  <c r="F136" i="16"/>
  <c r="D142" i="16"/>
  <c r="D128" i="16"/>
  <c r="H115" i="8"/>
  <c r="E115" i="16"/>
  <c r="AD135" i="14"/>
  <c r="J148" i="14"/>
  <c r="D158" i="16"/>
  <c r="R135" i="14"/>
  <c r="I120" i="13"/>
  <c r="O120" i="13" s="1"/>
  <c r="G115" i="8"/>
  <c r="G115" i="16" s="1"/>
  <c r="P148" i="14"/>
  <c r="W104" i="14"/>
  <c r="K104" i="14"/>
  <c r="C127" i="16"/>
  <c r="Y104" i="14"/>
  <c r="X135" i="14"/>
  <c r="C131" i="16"/>
  <c r="D115" i="16"/>
  <c r="E104" i="16"/>
  <c r="H104" i="14"/>
  <c r="T104" i="14" s="1"/>
  <c r="C155" i="16"/>
  <c r="I131" i="8"/>
  <c r="L131" i="8" s="1"/>
  <c r="K156" i="8"/>
  <c r="N156" i="8" s="1"/>
  <c r="H159" i="16"/>
  <c r="I127" i="13"/>
  <c r="O127" i="13" s="1"/>
  <c r="K137" i="13"/>
  <c r="Q137" i="13" s="1"/>
  <c r="E137" i="16"/>
  <c r="P135" i="13"/>
  <c r="G135" i="13"/>
  <c r="M135" i="13" s="1"/>
  <c r="AB127" i="14"/>
  <c r="K123" i="14"/>
  <c r="W158" i="14"/>
  <c r="V127" i="14"/>
  <c r="H123" i="14"/>
  <c r="Z123" i="14" s="1"/>
  <c r="AC153" i="14"/>
  <c r="N111" i="14"/>
  <c r="J127" i="14"/>
  <c r="Y112" i="14"/>
  <c r="H156" i="14"/>
  <c r="AF156" i="14" s="1"/>
  <c r="V137" i="14"/>
  <c r="Q158" i="14"/>
  <c r="Y106" i="14"/>
  <c r="M106" i="14"/>
  <c r="E123" i="16"/>
  <c r="E158" i="16"/>
  <c r="R155" i="14"/>
  <c r="K127" i="14"/>
  <c r="X155" i="14"/>
  <c r="R131" i="14"/>
  <c r="R106" i="14"/>
  <c r="W148" i="14"/>
  <c r="S135" i="14"/>
  <c r="L106" i="14"/>
  <c r="Q148" i="14"/>
  <c r="E148" i="16"/>
  <c r="J144" i="14"/>
  <c r="M135" i="14"/>
  <c r="D148" i="16"/>
  <c r="F107" i="16"/>
  <c r="Y114" i="14"/>
  <c r="N113" i="14"/>
  <c r="X106" i="14"/>
  <c r="F130" i="16"/>
  <c r="K148" i="14"/>
  <c r="AE135" i="14"/>
  <c r="Y111" i="14"/>
  <c r="L114" i="14"/>
  <c r="H148" i="14"/>
  <c r="AF148" i="14" s="1"/>
  <c r="AB144" i="14"/>
  <c r="N132" i="14"/>
  <c r="F106" i="16"/>
  <c r="H132" i="16"/>
  <c r="G145" i="16"/>
  <c r="P144" i="14"/>
  <c r="J148" i="13"/>
  <c r="P148" i="13" s="1"/>
  <c r="G125" i="13"/>
  <c r="M125" i="13" s="1"/>
  <c r="S125" i="13" s="1"/>
  <c r="G148" i="13"/>
  <c r="G154" i="13"/>
  <c r="M154" i="13" s="1"/>
  <c r="S154" i="13" s="1"/>
  <c r="H119" i="13"/>
  <c r="N119" i="13" s="1"/>
  <c r="T119" i="13" s="1"/>
  <c r="D116" i="16"/>
  <c r="D123" i="16"/>
  <c r="G123" i="13"/>
  <c r="G123" i="16" s="1"/>
  <c r="F115" i="16"/>
  <c r="G156" i="13"/>
  <c r="G156" i="16" s="1"/>
  <c r="P153" i="13"/>
  <c r="G116" i="16"/>
  <c r="G136" i="16"/>
  <c r="M145" i="13"/>
  <c r="S145" i="13" s="1"/>
  <c r="J116" i="13"/>
  <c r="P116" i="13" s="1"/>
  <c r="H139" i="16"/>
  <c r="J160" i="13"/>
  <c r="P160" i="13" s="1"/>
  <c r="G120" i="16"/>
  <c r="D153" i="16"/>
  <c r="D160" i="16"/>
  <c r="H158" i="16"/>
  <c r="E113" i="16"/>
  <c r="K113" i="8"/>
  <c r="N113" i="8" s="1"/>
  <c r="E133" i="16"/>
  <c r="K157" i="8"/>
  <c r="N157" i="8" s="1"/>
  <c r="E142" i="16"/>
  <c r="I104" i="8"/>
  <c r="L104" i="8" s="1"/>
  <c r="H111" i="8"/>
  <c r="H111" i="16" s="1"/>
  <c r="J154" i="8"/>
  <c r="M154" i="8" s="1"/>
  <c r="H136" i="8"/>
  <c r="H136" i="16" s="1"/>
  <c r="D125" i="16"/>
  <c r="G134" i="16"/>
  <c r="R104" i="13"/>
  <c r="F151" i="16"/>
  <c r="C147" i="16"/>
  <c r="F111" i="16"/>
  <c r="J110" i="14"/>
  <c r="G133" i="14"/>
  <c r="S133" i="14" s="1"/>
  <c r="G124" i="16"/>
  <c r="AF157" i="14"/>
  <c r="H108" i="8"/>
  <c r="H108" i="16" s="1"/>
  <c r="H157" i="8"/>
  <c r="H157" i="16" s="1"/>
  <c r="H144" i="16"/>
  <c r="H105" i="16"/>
  <c r="F152" i="16"/>
  <c r="H141" i="16"/>
  <c r="G114" i="16"/>
  <c r="AE112" i="14"/>
  <c r="M112" i="14"/>
  <c r="U142" i="14"/>
  <c r="J134" i="8"/>
  <c r="M134" i="8" s="1"/>
  <c r="J107" i="14"/>
  <c r="H131" i="14"/>
  <c r="Z131" i="14" s="1"/>
  <c r="T157" i="14"/>
  <c r="G107" i="16"/>
  <c r="K113" i="13"/>
  <c r="Q113" i="13" s="1"/>
  <c r="P152" i="14"/>
  <c r="G122" i="16"/>
  <c r="F131" i="16"/>
  <c r="U147" i="14"/>
  <c r="F147" i="14"/>
  <c r="O147" i="14"/>
  <c r="Z151" i="14"/>
  <c r="N151" i="14"/>
  <c r="F142" i="16"/>
  <c r="C154" i="16"/>
  <c r="C142" i="16"/>
  <c r="I142" i="14"/>
  <c r="F120" i="8"/>
  <c r="F120" i="16" s="1"/>
  <c r="G155" i="8"/>
  <c r="G140" i="16"/>
  <c r="G128" i="16"/>
  <c r="P160" i="14"/>
  <c r="D133" i="16"/>
  <c r="K152" i="13"/>
  <c r="Q152" i="13" s="1"/>
  <c r="H137" i="16"/>
  <c r="H107" i="16"/>
  <c r="T151" i="14"/>
  <c r="N157" i="14"/>
  <c r="D107" i="16"/>
  <c r="D108" i="16"/>
  <c r="E145" i="16"/>
  <c r="K145" i="13"/>
  <c r="Q145" i="13" s="1"/>
  <c r="E126" i="16"/>
  <c r="O142" i="14"/>
  <c r="F124" i="16"/>
  <c r="I147" i="14"/>
  <c r="F154" i="16"/>
  <c r="I154" i="14"/>
  <c r="AA142" i="14"/>
  <c r="C120" i="16"/>
  <c r="V110" i="14"/>
  <c r="P125" i="13"/>
  <c r="H126" i="13"/>
  <c r="N126" i="13" s="1"/>
  <c r="T126" i="13" s="1"/>
  <c r="H154" i="8"/>
  <c r="H154" i="16" s="1"/>
  <c r="AF151" i="14"/>
  <c r="H113" i="16"/>
  <c r="K145" i="8"/>
  <c r="N145" i="8" s="1"/>
  <c r="H145" i="8"/>
  <c r="H145" i="16" s="1"/>
  <c r="U154" i="14"/>
  <c r="F155" i="16"/>
  <c r="F160" i="16"/>
  <c r="G127" i="16"/>
  <c r="G147" i="16"/>
  <c r="H153" i="16"/>
  <c r="H152" i="16"/>
  <c r="H133" i="16"/>
  <c r="H151" i="16"/>
  <c r="G112" i="16"/>
  <c r="AA158" i="14"/>
  <c r="F158" i="14"/>
  <c r="O158" i="14"/>
  <c r="I158" i="14"/>
  <c r="U158" i="14"/>
  <c r="G144" i="8"/>
  <c r="D144" i="16"/>
  <c r="M114" i="14"/>
  <c r="X131" i="14"/>
  <c r="AF113" i="14"/>
  <c r="F126" i="8"/>
  <c r="I126" i="14"/>
  <c r="J107" i="13"/>
  <c r="P107" i="13" s="1"/>
  <c r="AB160" i="14"/>
  <c r="P107" i="14"/>
  <c r="Q131" i="14"/>
  <c r="Q127" i="14"/>
  <c r="E131" i="16"/>
  <c r="O139" i="14"/>
  <c r="I139" i="14"/>
  <c r="S114" i="14"/>
  <c r="AD104" i="14"/>
  <c r="AE111" i="14"/>
  <c r="L131" i="14"/>
  <c r="Z113" i="14"/>
  <c r="M159" i="13"/>
  <c r="S159" i="13" s="1"/>
  <c r="O130" i="14"/>
  <c r="U139" i="14"/>
  <c r="C126" i="16"/>
  <c r="F104" i="8"/>
  <c r="F104" i="16" s="1"/>
  <c r="AA126" i="14"/>
  <c r="D110" i="16"/>
  <c r="D154" i="16"/>
  <c r="J142" i="14"/>
  <c r="D136" i="16"/>
  <c r="V133" i="14"/>
  <c r="G160" i="14"/>
  <c r="AE160" i="14" s="1"/>
  <c r="V148" i="14"/>
  <c r="V107" i="14"/>
  <c r="G148" i="14"/>
  <c r="G142" i="14"/>
  <c r="G142" i="16" s="1"/>
  <c r="J108" i="8"/>
  <c r="M108" i="8" s="1"/>
  <c r="P146" i="14"/>
  <c r="G110" i="13"/>
  <c r="G110" i="16" s="1"/>
  <c r="AC131" i="14"/>
  <c r="W156" i="14"/>
  <c r="W153" i="14"/>
  <c r="H142" i="8"/>
  <c r="H142" i="16" s="1"/>
  <c r="K132" i="13"/>
  <c r="Q132" i="13" s="1"/>
  <c r="E127" i="16"/>
  <c r="K154" i="8"/>
  <c r="N154" i="8" s="1"/>
  <c r="Q153" i="14"/>
  <c r="E132" i="16"/>
  <c r="H127" i="14"/>
  <c r="H127" i="16" s="1"/>
  <c r="D134" i="16"/>
  <c r="J144" i="8"/>
  <c r="M144" i="8" s="1"/>
  <c r="J152" i="8"/>
  <c r="M152" i="8" s="1"/>
  <c r="G152" i="8"/>
  <c r="G152" i="16" s="1"/>
  <c r="D152" i="16"/>
  <c r="J137" i="13"/>
  <c r="P137" i="13" s="1"/>
  <c r="G137" i="13"/>
  <c r="F119" i="13"/>
  <c r="I119" i="13"/>
  <c r="O119" i="13" s="1"/>
  <c r="M111" i="14"/>
  <c r="AA130" i="14"/>
  <c r="C130" i="16"/>
  <c r="AB133" i="14"/>
  <c r="E111" i="16"/>
  <c r="K156" i="14"/>
  <c r="I158" i="13"/>
  <c r="O158" i="13" s="1"/>
  <c r="F158" i="13"/>
  <c r="L158" i="13" s="1"/>
  <c r="R158" i="13" s="1"/>
  <c r="Z133" i="14"/>
  <c r="AF133" i="14"/>
  <c r="I123" i="14"/>
  <c r="O123" i="14"/>
  <c r="F123" i="14"/>
  <c r="F123" i="16" s="1"/>
  <c r="U123" i="14"/>
  <c r="AA123" i="14"/>
  <c r="L104" i="14"/>
  <c r="X114" i="14"/>
  <c r="F139" i="14"/>
  <c r="F139" i="16" s="1"/>
  <c r="AA139" i="14"/>
  <c r="V142" i="14"/>
  <c r="AB107" i="14"/>
  <c r="D135" i="16"/>
  <c r="P142" i="14"/>
  <c r="AC156" i="14"/>
  <c r="K131" i="14"/>
  <c r="N158" i="14"/>
  <c r="E153" i="16"/>
  <c r="AC127" i="14"/>
  <c r="G153" i="13"/>
  <c r="M153" i="13" s="1"/>
  <c r="S153" i="13" s="1"/>
  <c r="I158" i="8"/>
  <c r="L158" i="8" s="1"/>
  <c r="C158" i="16"/>
  <c r="F158" i="8"/>
  <c r="P158" i="14"/>
  <c r="AB158" i="14"/>
  <c r="G158" i="14"/>
  <c r="J158" i="14"/>
  <c r="K129" i="13"/>
  <c r="Q129" i="13" s="1"/>
  <c r="H129" i="13"/>
  <c r="J152" i="14"/>
  <c r="AB152" i="14"/>
  <c r="V152" i="14"/>
  <c r="G108" i="13"/>
  <c r="M108" i="13" s="1"/>
  <c r="S108" i="13" s="1"/>
  <c r="J108" i="13"/>
  <c r="P108" i="13" s="1"/>
  <c r="J111" i="13"/>
  <c r="P111" i="13" s="1"/>
  <c r="G111" i="13"/>
  <c r="M111" i="13" s="1"/>
  <c r="S111" i="13" s="1"/>
  <c r="S122" i="14"/>
  <c r="D155" i="16"/>
  <c r="J135" i="8"/>
  <c r="M135" i="8" s="1"/>
  <c r="D111" i="16"/>
  <c r="J160" i="14"/>
  <c r="V160" i="14"/>
  <c r="J139" i="8"/>
  <c r="M139" i="8" s="1"/>
  <c r="G139" i="8"/>
  <c r="AB137" i="14"/>
  <c r="D137" i="16"/>
  <c r="G111" i="8"/>
  <c r="J111" i="8"/>
  <c r="M111" i="8" s="1"/>
  <c r="P139" i="14"/>
  <c r="J139" i="14"/>
  <c r="AB139" i="14"/>
  <c r="G139" i="14"/>
  <c r="V139" i="14"/>
  <c r="J133" i="13"/>
  <c r="P133" i="13" s="1"/>
  <c r="G133" i="13"/>
  <c r="AF119" i="14"/>
  <c r="Z111" i="14"/>
  <c r="AF136" i="14"/>
  <c r="K136" i="13"/>
  <c r="Q136" i="13" s="1"/>
  <c r="E156" i="16"/>
  <c r="H119" i="8"/>
  <c r="E136" i="16"/>
  <c r="E108" i="16"/>
  <c r="E129" i="16"/>
  <c r="Q129" i="14"/>
  <c r="H148" i="8"/>
  <c r="AF107" i="14"/>
  <c r="W129" i="14"/>
  <c r="E143" i="16"/>
  <c r="K143" i="8"/>
  <c r="N143" i="8" s="1"/>
  <c r="K143" i="14"/>
  <c r="AF111" i="14"/>
  <c r="T119" i="14"/>
  <c r="Z107" i="14"/>
  <c r="H131" i="8"/>
  <c r="AC143" i="14"/>
  <c r="W126" i="14"/>
  <c r="Q126" i="14"/>
  <c r="H126" i="14"/>
  <c r="AC126" i="14"/>
  <c r="K126" i="14"/>
  <c r="H155" i="13"/>
  <c r="N155" i="13" s="1"/>
  <c r="T155" i="13" s="1"/>
  <c r="K155" i="13"/>
  <c r="Q155" i="13" s="1"/>
  <c r="Z145" i="14"/>
  <c r="T145" i="14"/>
  <c r="N119" i="14"/>
  <c r="E119" i="16"/>
  <c r="N145" i="14"/>
  <c r="K131" i="8"/>
  <c r="N131" i="8" s="1"/>
  <c r="H143" i="14"/>
  <c r="AF143" i="14" s="1"/>
  <c r="AF158" i="14"/>
  <c r="T158" i="14"/>
  <c r="E155" i="16"/>
  <c r="K155" i="8"/>
  <c r="N155" i="8" s="1"/>
  <c r="H155" i="8"/>
  <c r="J131" i="13"/>
  <c r="P131" i="13" s="1"/>
  <c r="G131" i="13"/>
  <c r="P131" i="14"/>
  <c r="V131" i="14"/>
  <c r="J131" i="14"/>
  <c r="G131" i="14"/>
  <c r="AB131" i="14"/>
  <c r="AB126" i="14"/>
  <c r="P126" i="14"/>
  <c r="G126" i="14"/>
  <c r="J126" i="14"/>
  <c r="V126" i="14"/>
  <c r="S134" i="14"/>
  <c r="Y134" i="14"/>
  <c r="AE134" i="14"/>
  <c r="M134" i="14"/>
  <c r="P137" i="14"/>
  <c r="D131" i="16"/>
  <c r="AB146" i="14"/>
  <c r="AB123" i="14"/>
  <c r="M154" i="14"/>
  <c r="S154" i="14"/>
  <c r="AE154" i="14"/>
  <c r="Y154" i="14"/>
  <c r="G138" i="8"/>
  <c r="D138" i="16"/>
  <c r="J138" i="8"/>
  <c r="M138" i="8" s="1"/>
  <c r="M152" i="14"/>
  <c r="AE152" i="14"/>
  <c r="S152" i="14"/>
  <c r="Y152" i="14"/>
  <c r="J126" i="8"/>
  <c r="M126" i="8" s="1"/>
  <c r="G126" i="8"/>
  <c r="D126" i="16"/>
  <c r="G138" i="14"/>
  <c r="P138" i="14"/>
  <c r="AB138" i="14"/>
  <c r="V138" i="14"/>
  <c r="J138" i="14"/>
  <c r="M132" i="14"/>
  <c r="Y132" i="14"/>
  <c r="AE132" i="14"/>
  <c r="S132" i="14"/>
  <c r="G138" i="13"/>
  <c r="J138" i="13"/>
  <c r="P138" i="13" s="1"/>
  <c r="V146" i="14"/>
  <c r="J137" i="14"/>
  <c r="D146" i="16"/>
  <c r="G146" i="14"/>
  <c r="S146" i="14" s="1"/>
  <c r="G126" i="13"/>
  <c r="J126" i="13"/>
  <c r="P126" i="13" s="1"/>
  <c r="X104" i="14"/>
  <c r="AA154" i="14"/>
  <c r="R114" i="14"/>
  <c r="O154" i="14"/>
  <c r="T132" i="14"/>
  <c r="W134" i="14"/>
  <c r="AC134" i="14"/>
  <c r="Q134" i="14"/>
  <c r="H134" i="14"/>
  <c r="H134" i="16" s="1"/>
  <c r="K134" i="14"/>
  <c r="H150" i="14"/>
  <c r="AC150" i="14"/>
  <c r="Q150" i="14"/>
  <c r="K150" i="14"/>
  <c r="W150" i="14"/>
  <c r="AF132" i="14"/>
  <c r="K150" i="13"/>
  <c r="Q150" i="13" s="1"/>
  <c r="H150" i="13"/>
  <c r="N150" i="13" s="1"/>
  <c r="T150" i="13" s="1"/>
  <c r="E150" i="16"/>
  <c r="K150" i="8"/>
  <c r="N150" i="8" s="1"/>
  <c r="H150" i="8"/>
  <c r="Z155" i="14"/>
  <c r="T155" i="14"/>
  <c r="N155" i="14"/>
  <c r="N139" i="13"/>
  <c r="T139" i="13" s="1"/>
  <c r="N136" i="13"/>
  <c r="T136" i="13" s="1"/>
  <c r="N113" i="13"/>
  <c r="T113" i="13" s="1"/>
  <c r="Q118" i="14"/>
  <c r="AC118" i="14"/>
  <c r="H118" i="14"/>
  <c r="W118" i="14"/>
  <c r="K118" i="14"/>
  <c r="T156" i="14"/>
  <c r="H160" i="14"/>
  <c r="K160" i="14"/>
  <c r="W160" i="14"/>
  <c r="Q160" i="14"/>
  <c r="AC160" i="14"/>
  <c r="E110" i="16"/>
  <c r="K110" i="8"/>
  <c r="N110" i="8" s="1"/>
  <c r="H110" i="8"/>
  <c r="N153" i="13"/>
  <c r="T153" i="13" s="1"/>
  <c r="T139" i="14"/>
  <c r="Z139" i="14"/>
  <c r="N139" i="14"/>
  <c r="AF139" i="14"/>
  <c r="N149" i="13"/>
  <c r="T149" i="13" s="1"/>
  <c r="N141" i="13"/>
  <c r="T141" i="13" s="1"/>
  <c r="K124" i="13"/>
  <c r="Q124" i="13" s="1"/>
  <c r="H124" i="13"/>
  <c r="H146" i="14"/>
  <c r="K146" i="14"/>
  <c r="W146" i="14"/>
  <c r="Q146" i="14"/>
  <c r="AC146" i="14"/>
  <c r="E130" i="16"/>
  <c r="K130" i="8"/>
  <c r="N130" i="8" s="1"/>
  <c r="H130" i="8"/>
  <c r="E122" i="16"/>
  <c r="H122" i="8"/>
  <c r="K122" i="8"/>
  <c r="N122" i="8" s="1"/>
  <c r="Z159" i="14"/>
  <c r="T159" i="14"/>
  <c r="AF159" i="14"/>
  <c r="N159" i="14"/>
  <c r="N117" i="13"/>
  <c r="T117" i="13" s="1"/>
  <c r="N105" i="13"/>
  <c r="T105" i="13" s="1"/>
  <c r="W140" i="14"/>
  <c r="AC140" i="14"/>
  <c r="K140" i="14"/>
  <c r="Q140" i="14"/>
  <c r="H140" i="14"/>
  <c r="K118" i="13"/>
  <c r="Q118" i="13" s="1"/>
  <c r="H118" i="13"/>
  <c r="T109" i="14"/>
  <c r="N109" i="14"/>
  <c r="AF109" i="14"/>
  <c r="Z109" i="14"/>
  <c r="N127" i="13"/>
  <c r="T127" i="13" s="1"/>
  <c r="K160" i="13"/>
  <c r="Q160" i="13" s="1"/>
  <c r="H160" i="13"/>
  <c r="K116" i="13"/>
  <c r="Q116" i="13" s="1"/>
  <c r="H116" i="13"/>
  <c r="E128" i="16"/>
  <c r="H128" i="8"/>
  <c r="K128" i="8"/>
  <c r="N128" i="8" s="1"/>
  <c r="H110" i="14"/>
  <c r="W110" i="14"/>
  <c r="K110" i="14"/>
  <c r="AC110" i="14"/>
  <c r="Q110" i="14"/>
  <c r="N144" i="13"/>
  <c r="T144" i="13" s="1"/>
  <c r="AF123" i="14"/>
  <c r="E124" i="16"/>
  <c r="H124" i="8"/>
  <c r="K124" i="8"/>
  <c r="N124" i="8" s="1"/>
  <c r="H146" i="13"/>
  <c r="N146" i="13" s="1"/>
  <c r="T146" i="13" s="1"/>
  <c r="K146" i="13"/>
  <c r="Q146" i="13" s="1"/>
  <c r="H130" i="13"/>
  <c r="N130" i="13" s="1"/>
  <c r="T130" i="13" s="1"/>
  <c r="K130" i="13"/>
  <c r="Q130" i="13" s="1"/>
  <c r="Z135" i="14"/>
  <c r="N135" i="14"/>
  <c r="T135" i="14"/>
  <c r="AF135" i="14"/>
  <c r="W138" i="14"/>
  <c r="H138" i="14"/>
  <c r="Q138" i="14"/>
  <c r="AC138" i="14"/>
  <c r="K138" i="14"/>
  <c r="K120" i="13"/>
  <c r="Q120" i="13" s="1"/>
  <c r="H120" i="13"/>
  <c r="AF144" i="14"/>
  <c r="N144" i="14"/>
  <c r="Z144" i="14"/>
  <c r="T144" i="14"/>
  <c r="N131" i="13"/>
  <c r="T131" i="13" s="1"/>
  <c r="N135" i="13"/>
  <c r="T135" i="13" s="1"/>
  <c r="AF114" i="14"/>
  <c r="N114" i="14"/>
  <c r="T114" i="14"/>
  <c r="Z114" i="14"/>
  <c r="H140" i="13"/>
  <c r="N140" i="13" s="1"/>
  <c r="T140" i="13" s="1"/>
  <c r="K140" i="13"/>
  <c r="Q140" i="13" s="1"/>
  <c r="N137" i="13"/>
  <c r="T137" i="13" s="1"/>
  <c r="E118" i="16"/>
  <c r="K118" i="8"/>
  <c r="N118" i="8" s="1"/>
  <c r="H118" i="8"/>
  <c r="N123" i="13"/>
  <c r="T123" i="13" s="1"/>
  <c r="H160" i="8"/>
  <c r="E160" i="16"/>
  <c r="K160" i="8"/>
  <c r="N160" i="8" s="1"/>
  <c r="Q116" i="14"/>
  <c r="AC116" i="14"/>
  <c r="H116" i="14"/>
  <c r="W116" i="14"/>
  <c r="K116" i="14"/>
  <c r="H128" i="14"/>
  <c r="AC128" i="14"/>
  <c r="Q128" i="14"/>
  <c r="W128" i="14"/>
  <c r="K128" i="14"/>
  <c r="K110" i="13"/>
  <c r="Q110" i="13" s="1"/>
  <c r="H110" i="13"/>
  <c r="N110" i="13" s="1"/>
  <c r="T110" i="13" s="1"/>
  <c r="AF152" i="14"/>
  <c r="N152" i="14"/>
  <c r="Z152" i="14"/>
  <c r="T152" i="14"/>
  <c r="E146" i="16"/>
  <c r="H146" i="8"/>
  <c r="K146" i="8"/>
  <c r="N146" i="8" s="1"/>
  <c r="K122" i="13"/>
  <c r="Q122" i="13" s="1"/>
  <c r="H122" i="13"/>
  <c r="N122" i="13" s="1"/>
  <c r="T122" i="13" s="1"/>
  <c r="N147" i="13"/>
  <c r="T147" i="13" s="1"/>
  <c r="AF127" i="14"/>
  <c r="Z104" i="14"/>
  <c r="N141" i="14"/>
  <c r="Z141" i="14"/>
  <c r="T141" i="14"/>
  <c r="AF141" i="14"/>
  <c r="H138" i="13"/>
  <c r="N138" i="13" s="1"/>
  <c r="T138" i="13" s="1"/>
  <c r="K138" i="13"/>
  <c r="Q138" i="13" s="1"/>
  <c r="W120" i="14"/>
  <c r="H120" i="14"/>
  <c r="AC120" i="14"/>
  <c r="Q120" i="14"/>
  <c r="K120" i="14"/>
  <c r="N152" i="13"/>
  <c r="T152" i="13" s="1"/>
  <c r="T108" i="14"/>
  <c r="AF108" i="14"/>
  <c r="Z108" i="14"/>
  <c r="N108" i="14"/>
  <c r="N108" i="13"/>
  <c r="T108" i="13" s="1"/>
  <c r="E140" i="16"/>
  <c r="K140" i="8"/>
  <c r="N140" i="8" s="1"/>
  <c r="H140" i="8"/>
  <c r="T117" i="14"/>
  <c r="Z117" i="14"/>
  <c r="AF117" i="14"/>
  <c r="N117" i="14"/>
  <c r="E116" i="16"/>
  <c r="K116" i="8"/>
  <c r="N116" i="8" s="1"/>
  <c r="H116" i="8"/>
  <c r="H116" i="16" s="1"/>
  <c r="H128" i="13"/>
  <c r="N128" i="13" s="1"/>
  <c r="T128" i="13" s="1"/>
  <c r="K128" i="13"/>
  <c r="Q128" i="13" s="1"/>
  <c r="AF112" i="14"/>
  <c r="T112" i="14"/>
  <c r="N112" i="14"/>
  <c r="Z112" i="14"/>
  <c r="Q124" i="14"/>
  <c r="K124" i="14"/>
  <c r="H124" i="14"/>
  <c r="W124" i="14"/>
  <c r="AC124" i="14"/>
  <c r="N111" i="13"/>
  <c r="T111" i="13" s="1"/>
  <c r="W130" i="14"/>
  <c r="Q130" i="14"/>
  <c r="K130" i="14"/>
  <c r="H130" i="14"/>
  <c r="AC130" i="14"/>
  <c r="Q122" i="14"/>
  <c r="W122" i="14"/>
  <c r="H122" i="14"/>
  <c r="AC122" i="14"/>
  <c r="K122" i="14"/>
  <c r="Z153" i="14"/>
  <c r="T153" i="14"/>
  <c r="AF153" i="14"/>
  <c r="N153" i="14"/>
  <c r="E138" i="16"/>
  <c r="H138" i="8"/>
  <c r="K138" i="8"/>
  <c r="N138" i="8" s="1"/>
  <c r="E120" i="16"/>
  <c r="K120" i="8"/>
  <c r="N120" i="8" s="1"/>
  <c r="H120" i="8"/>
  <c r="Z129" i="14"/>
  <c r="D157" i="16"/>
  <c r="G157" i="8"/>
  <c r="J157" i="8"/>
  <c r="M157" i="8" s="1"/>
  <c r="M107" i="13"/>
  <c r="S107" i="13" s="1"/>
  <c r="AE133" i="14"/>
  <c r="M156" i="14"/>
  <c r="AE156" i="14"/>
  <c r="Y156" i="14"/>
  <c r="S156" i="14"/>
  <c r="D149" i="16"/>
  <c r="G149" i="8"/>
  <c r="J149" i="8"/>
  <c r="M149" i="8" s="1"/>
  <c r="J121" i="8"/>
  <c r="M121" i="8" s="1"/>
  <c r="D121" i="16"/>
  <c r="G121" i="8"/>
  <c r="J119" i="13"/>
  <c r="P119" i="13" s="1"/>
  <c r="G119" i="13"/>
  <c r="G129" i="14"/>
  <c r="P129" i="14"/>
  <c r="AB129" i="14"/>
  <c r="J129" i="14"/>
  <c r="V129" i="14"/>
  <c r="J109" i="8"/>
  <c r="M109" i="8" s="1"/>
  <c r="D109" i="16"/>
  <c r="G109" i="8"/>
  <c r="J117" i="8"/>
  <c r="M117" i="8" s="1"/>
  <c r="D117" i="16"/>
  <c r="G117" i="8"/>
  <c r="M115" i="13"/>
  <c r="S115" i="13" s="1"/>
  <c r="S153" i="14"/>
  <c r="M153" i="14"/>
  <c r="AE153" i="14"/>
  <c r="Y153" i="14"/>
  <c r="J143" i="8"/>
  <c r="M143" i="8" s="1"/>
  <c r="D143" i="16"/>
  <c r="G143" i="8"/>
  <c r="S118" i="14"/>
  <c r="AE118" i="14"/>
  <c r="M118" i="14"/>
  <c r="Y118" i="14"/>
  <c r="AE127" i="14"/>
  <c r="S127" i="14"/>
  <c r="Y127" i="14"/>
  <c r="M127" i="14"/>
  <c r="M148" i="13"/>
  <c r="S148" i="13" s="1"/>
  <c r="G157" i="13"/>
  <c r="J157" i="13"/>
  <c r="P157" i="13" s="1"/>
  <c r="S124" i="14"/>
  <c r="Y124" i="14"/>
  <c r="AE124" i="14"/>
  <c r="M124" i="14"/>
  <c r="J141" i="14"/>
  <c r="AB141" i="14"/>
  <c r="V141" i="14"/>
  <c r="P141" i="14"/>
  <c r="G141" i="14"/>
  <c r="J149" i="13"/>
  <c r="P149" i="13" s="1"/>
  <c r="G149" i="13"/>
  <c r="M149" i="13" s="1"/>
  <c r="S149" i="13" s="1"/>
  <c r="AE137" i="14"/>
  <c r="M137" i="14"/>
  <c r="S137" i="14"/>
  <c r="Y137" i="14"/>
  <c r="J119" i="14"/>
  <c r="AB119" i="14"/>
  <c r="G119" i="14"/>
  <c r="P119" i="14"/>
  <c r="V119" i="14"/>
  <c r="S155" i="14"/>
  <c r="AE155" i="14"/>
  <c r="M155" i="14"/>
  <c r="Y155" i="14"/>
  <c r="D129" i="16"/>
  <c r="G129" i="8"/>
  <c r="J129" i="8"/>
  <c r="M129" i="8" s="1"/>
  <c r="P109" i="14"/>
  <c r="AB109" i="14"/>
  <c r="V109" i="14"/>
  <c r="G109" i="14"/>
  <c r="J109" i="14"/>
  <c r="G117" i="13"/>
  <c r="J117" i="13"/>
  <c r="P117" i="13" s="1"/>
  <c r="M127" i="13"/>
  <c r="S127" i="13" s="1"/>
  <c r="S123" i="14"/>
  <c r="M123" i="14"/>
  <c r="Y123" i="14"/>
  <c r="AE123" i="14"/>
  <c r="S139" i="13"/>
  <c r="S135" i="13"/>
  <c r="Y136" i="14"/>
  <c r="AE136" i="14"/>
  <c r="M136" i="14"/>
  <c r="S136" i="14"/>
  <c r="J141" i="8"/>
  <c r="M141" i="8" s="1"/>
  <c r="D141" i="16"/>
  <c r="G141" i="8"/>
  <c r="M142" i="13"/>
  <c r="S142" i="13" s="1"/>
  <c r="J121" i="13"/>
  <c r="P121" i="13" s="1"/>
  <c r="G121" i="13"/>
  <c r="M121" i="13" s="1"/>
  <c r="S121" i="13" s="1"/>
  <c r="J129" i="13"/>
  <c r="P129" i="13" s="1"/>
  <c r="G129" i="13"/>
  <c r="AE128" i="14"/>
  <c r="M128" i="14"/>
  <c r="S128" i="14"/>
  <c r="Y128" i="14"/>
  <c r="M140" i="13"/>
  <c r="S140" i="13" s="1"/>
  <c r="J143" i="13"/>
  <c r="P143" i="13" s="1"/>
  <c r="G143" i="13"/>
  <c r="M134" i="13"/>
  <c r="S134" i="13" s="1"/>
  <c r="Y115" i="14"/>
  <c r="M115" i="14"/>
  <c r="S115" i="14"/>
  <c r="AE115" i="14"/>
  <c r="J157" i="14"/>
  <c r="V157" i="14"/>
  <c r="P157" i="14"/>
  <c r="AB157" i="14"/>
  <c r="G157" i="14"/>
  <c r="J141" i="13"/>
  <c r="P141" i="13" s="1"/>
  <c r="G141" i="13"/>
  <c r="AE110" i="14"/>
  <c r="M110" i="14"/>
  <c r="Y110" i="14"/>
  <c r="S110" i="14"/>
  <c r="S145" i="14"/>
  <c r="M145" i="14"/>
  <c r="AE145" i="14"/>
  <c r="Y145" i="14"/>
  <c r="J149" i="14"/>
  <c r="V149" i="14"/>
  <c r="P149" i="14"/>
  <c r="AB149" i="14"/>
  <c r="G149" i="14"/>
  <c r="J121" i="14"/>
  <c r="V121" i="14"/>
  <c r="P121" i="14"/>
  <c r="G121" i="14"/>
  <c r="AB121" i="14"/>
  <c r="J119" i="8"/>
  <c r="M119" i="8" s="1"/>
  <c r="D119" i="16"/>
  <c r="G119" i="8"/>
  <c r="Y107" i="14"/>
  <c r="M107" i="14"/>
  <c r="S107" i="14"/>
  <c r="AE107" i="14"/>
  <c r="AE125" i="14"/>
  <c r="Y125" i="14"/>
  <c r="M125" i="14"/>
  <c r="S125" i="14"/>
  <c r="G109" i="13"/>
  <c r="J109" i="13"/>
  <c r="P109" i="13" s="1"/>
  <c r="V117" i="14"/>
  <c r="G117" i="14"/>
  <c r="AB117" i="14"/>
  <c r="J117" i="14"/>
  <c r="P117" i="14"/>
  <c r="AB143" i="14"/>
  <c r="J143" i="14"/>
  <c r="V143" i="14"/>
  <c r="P143" i="14"/>
  <c r="G143" i="14"/>
  <c r="M110" i="13"/>
  <c r="S110" i="13" s="1"/>
  <c r="L124" i="13"/>
  <c r="R124" i="13" s="1"/>
  <c r="F156" i="8"/>
  <c r="C156" i="16"/>
  <c r="I156" i="8"/>
  <c r="L156" i="8" s="1"/>
  <c r="F144" i="14"/>
  <c r="I144" i="14"/>
  <c r="AA144" i="14"/>
  <c r="U144" i="14"/>
  <c r="O144" i="14"/>
  <c r="I108" i="8"/>
  <c r="L108" i="8" s="1"/>
  <c r="C108" i="16"/>
  <c r="F108" i="8"/>
  <c r="F132" i="14"/>
  <c r="I132" i="14"/>
  <c r="U132" i="14"/>
  <c r="AA132" i="14"/>
  <c r="O132" i="14"/>
  <c r="I149" i="14"/>
  <c r="AA149" i="14"/>
  <c r="U149" i="14"/>
  <c r="F149" i="14"/>
  <c r="O149" i="14"/>
  <c r="I117" i="14"/>
  <c r="U117" i="14"/>
  <c r="F117" i="14"/>
  <c r="AA117" i="14"/>
  <c r="O117" i="14"/>
  <c r="U137" i="14"/>
  <c r="AA137" i="14"/>
  <c r="I137" i="14"/>
  <c r="F137" i="14"/>
  <c r="O137" i="14"/>
  <c r="L124" i="14"/>
  <c r="X124" i="14"/>
  <c r="R124" i="14"/>
  <c r="AD124" i="14"/>
  <c r="X160" i="14"/>
  <c r="L160" i="14"/>
  <c r="AD160" i="14"/>
  <c r="R160" i="14"/>
  <c r="L107" i="14"/>
  <c r="AD107" i="14"/>
  <c r="R107" i="14"/>
  <c r="X107" i="14"/>
  <c r="F150" i="14"/>
  <c r="U150" i="14"/>
  <c r="O150" i="14"/>
  <c r="I150" i="14"/>
  <c r="AA150" i="14"/>
  <c r="I118" i="8"/>
  <c r="L118" i="8" s="1"/>
  <c r="C118" i="16"/>
  <c r="F118" i="8"/>
  <c r="I141" i="8"/>
  <c r="L141" i="8" s="1"/>
  <c r="C141" i="16"/>
  <c r="F141" i="8"/>
  <c r="I109" i="13"/>
  <c r="O109" i="13" s="1"/>
  <c r="F109" i="13"/>
  <c r="F140" i="14"/>
  <c r="AA140" i="14"/>
  <c r="O140" i="14"/>
  <c r="U140" i="14"/>
  <c r="I140" i="14"/>
  <c r="L130" i="13"/>
  <c r="R130" i="13" s="1"/>
  <c r="F148" i="14"/>
  <c r="I148" i="14"/>
  <c r="U148" i="14"/>
  <c r="O148" i="14"/>
  <c r="AA148" i="14"/>
  <c r="O116" i="14"/>
  <c r="AA116" i="14"/>
  <c r="F116" i="14"/>
  <c r="I116" i="14"/>
  <c r="U116" i="14"/>
  <c r="I133" i="8"/>
  <c r="L133" i="8" s="1"/>
  <c r="C133" i="16"/>
  <c r="F133" i="8"/>
  <c r="C153" i="16"/>
  <c r="F153" i="8"/>
  <c r="I153" i="8"/>
  <c r="L153" i="8" s="1"/>
  <c r="L126" i="13"/>
  <c r="R126" i="13" s="1"/>
  <c r="L152" i="13"/>
  <c r="R152" i="13" s="1"/>
  <c r="F128" i="14"/>
  <c r="I128" i="14"/>
  <c r="U128" i="14"/>
  <c r="AA128" i="14"/>
  <c r="O128" i="14"/>
  <c r="I110" i="8"/>
  <c r="L110" i="8" s="1"/>
  <c r="C110" i="16"/>
  <c r="F110" i="8"/>
  <c r="I157" i="13"/>
  <c r="O157" i="13" s="1"/>
  <c r="F157" i="13"/>
  <c r="L157" i="13" s="1"/>
  <c r="R157" i="13" s="1"/>
  <c r="U125" i="14"/>
  <c r="AA125" i="14"/>
  <c r="O125" i="14"/>
  <c r="I125" i="14"/>
  <c r="F125" i="14"/>
  <c r="I145" i="8"/>
  <c r="L145" i="8" s="1"/>
  <c r="C145" i="16"/>
  <c r="F145" i="8"/>
  <c r="L155" i="13"/>
  <c r="R155" i="13" s="1"/>
  <c r="F156" i="14"/>
  <c r="I156" i="14"/>
  <c r="U156" i="14"/>
  <c r="O156" i="14"/>
  <c r="AA156" i="14"/>
  <c r="I144" i="8"/>
  <c r="L144" i="8" s="1"/>
  <c r="C144" i="16"/>
  <c r="F144" i="8"/>
  <c r="I108" i="13"/>
  <c r="O108" i="13" s="1"/>
  <c r="F108" i="13"/>
  <c r="F149" i="13"/>
  <c r="L149" i="13" s="1"/>
  <c r="R149" i="13" s="1"/>
  <c r="I149" i="13"/>
  <c r="O149" i="13" s="1"/>
  <c r="I117" i="8"/>
  <c r="L117" i="8" s="1"/>
  <c r="C117" i="16"/>
  <c r="F117" i="8"/>
  <c r="AA105" i="14"/>
  <c r="O105" i="14"/>
  <c r="F105" i="14"/>
  <c r="U105" i="14"/>
  <c r="I105" i="14"/>
  <c r="L114" i="13"/>
  <c r="R114" i="13" s="1"/>
  <c r="L136" i="14"/>
  <c r="X136" i="14"/>
  <c r="R136" i="14"/>
  <c r="AD136" i="14"/>
  <c r="F150" i="8"/>
  <c r="C150" i="16"/>
  <c r="I150" i="8"/>
  <c r="L150" i="8" s="1"/>
  <c r="F118" i="13"/>
  <c r="I118" i="13"/>
  <c r="O118" i="13" s="1"/>
  <c r="F141" i="13"/>
  <c r="L141" i="13" s="1"/>
  <c r="R141" i="13" s="1"/>
  <c r="I141" i="13"/>
  <c r="O141" i="13" s="1"/>
  <c r="U129" i="14"/>
  <c r="AA129" i="14"/>
  <c r="I129" i="14"/>
  <c r="F129" i="14"/>
  <c r="O129" i="14"/>
  <c r="I140" i="13"/>
  <c r="O140" i="13" s="1"/>
  <c r="F140" i="13"/>
  <c r="C148" i="16"/>
  <c r="I148" i="8"/>
  <c r="L148" i="8" s="1"/>
  <c r="F148" i="8"/>
  <c r="U133" i="14"/>
  <c r="AA133" i="14"/>
  <c r="I133" i="14"/>
  <c r="F133" i="14"/>
  <c r="O133" i="14"/>
  <c r="AA121" i="14"/>
  <c r="O121" i="14"/>
  <c r="U121" i="14"/>
  <c r="F121" i="14"/>
  <c r="I121" i="14"/>
  <c r="L106" i="13"/>
  <c r="R106" i="13" s="1"/>
  <c r="L142" i="13"/>
  <c r="R142" i="13" s="1"/>
  <c r="I128" i="8"/>
  <c r="L128" i="8" s="1"/>
  <c r="C128" i="16"/>
  <c r="F128" i="8"/>
  <c r="F138" i="14"/>
  <c r="AA138" i="14"/>
  <c r="U138" i="14"/>
  <c r="O138" i="14"/>
  <c r="I138" i="14"/>
  <c r="I134" i="8"/>
  <c r="L134" i="8" s="1"/>
  <c r="C134" i="16"/>
  <c r="F134" i="8"/>
  <c r="I157" i="14"/>
  <c r="AA157" i="14"/>
  <c r="U157" i="14"/>
  <c r="F157" i="14"/>
  <c r="O157" i="14"/>
  <c r="I125" i="13"/>
  <c r="O125" i="13" s="1"/>
  <c r="F125" i="13"/>
  <c r="I113" i="14"/>
  <c r="U113" i="14"/>
  <c r="O113" i="14"/>
  <c r="AA113" i="14"/>
  <c r="F113" i="14"/>
  <c r="X111" i="14"/>
  <c r="L111" i="14"/>
  <c r="R111" i="14"/>
  <c r="AD111" i="14"/>
  <c r="I156" i="13"/>
  <c r="O156" i="13" s="1"/>
  <c r="F156" i="13"/>
  <c r="L136" i="13"/>
  <c r="R136" i="13" s="1"/>
  <c r="I132" i="8"/>
  <c r="L132" i="8" s="1"/>
  <c r="C132" i="16"/>
  <c r="F132" i="8"/>
  <c r="C149" i="16"/>
  <c r="I149" i="8"/>
  <c r="L149" i="8" s="1"/>
  <c r="F149" i="8"/>
  <c r="I137" i="8"/>
  <c r="L137" i="8" s="1"/>
  <c r="C137" i="16"/>
  <c r="F137" i="8"/>
  <c r="I105" i="8"/>
  <c r="L105" i="8" s="1"/>
  <c r="C105" i="16"/>
  <c r="F105" i="8"/>
  <c r="L154" i="14"/>
  <c r="X154" i="14"/>
  <c r="R154" i="14"/>
  <c r="AD154" i="14"/>
  <c r="L142" i="14"/>
  <c r="X142" i="14"/>
  <c r="R142" i="14"/>
  <c r="AD142" i="14"/>
  <c r="F150" i="13"/>
  <c r="I150" i="13"/>
  <c r="O150" i="13" s="1"/>
  <c r="F109" i="14"/>
  <c r="O109" i="14"/>
  <c r="U109" i="14"/>
  <c r="AA109" i="14"/>
  <c r="I109" i="14"/>
  <c r="F129" i="13"/>
  <c r="L129" i="13" s="1"/>
  <c r="R129" i="13" s="1"/>
  <c r="I129" i="13"/>
  <c r="O129" i="13" s="1"/>
  <c r="L131" i="13"/>
  <c r="R131" i="13" s="1"/>
  <c r="L146" i="14"/>
  <c r="X146" i="14"/>
  <c r="R146" i="14"/>
  <c r="AD146" i="14"/>
  <c r="I116" i="8"/>
  <c r="L116" i="8" s="1"/>
  <c r="C116" i="16"/>
  <c r="F116" i="8"/>
  <c r="F153" i="13"/>
  <c r="L153" i="13" s="1"/>
  <c r="R153" i="13" s="1"/>
  <c r="I153" i="13"/>
  <c r="O153" i="13" s="1"/>
  <c r="I121" i="8"/>
  <c r="L121" i="8" s="1"/>
  <c r="C121" i="16"/>
  <c r="F121" i="8"/>
  <c r="L143" i="13"/>
  <c r="R143" i="13" s="1"/>
  <c r="L135" i="13"/>
  <c r="R135" i="13" s="1"/>
  <c r="R126" i="14"/>
  <c r="I138" i="8"/>
  <c r="L138" i="8" s="1"/>
  <c r="C138" i="16"/>
  <c r="F138" i="8"/>
  <c r="F110" i="14"/>
  <c r="AA110" i="14"/>
  <c r="I110" i="14"/>
  <c r="U110" i="14"/>
  <c r="O110" i="14"/>
  <c r="F134" i="14"/>
  <c r="U134" i="14"/>
  <c r="I134" i="14"/>
  <c r="O134" i="14"/>
  <c r="AA134" i="14"/>
  <c r="C157" i="16"/>
  <c r="I157" i="8"/>
  <c r="L157" i="8" s="1"/>
  <c r="F157" i="8"/>
  <c r="I145" i="14"/>
  <c r="AA145" i="14"/>
  <c r="U145" i="14"/>
  <c r="F145" i="14"/>
  <c r="O145" i="14"/>
  <c r="C113" i="16"/>
  <c r="I113" i="8"/>
  <c r="L113" i="8" s="1"/>
  <c r="F113" i="8"/>
  <c r="L151" i="13"/>
  <c r="R151" i="13" s="1"/>
  <c r="X152" i="14"/>
  <c r="L152" i="14"/>
  <c r="AD152" i="14"/>
  <c r="R152" i="14"/>
  <c r="F144" i="13"/>
  <c r="I144" i="13"/>
  <c r="O144" i="13" s="1"/>
  <c r="F108" i="14"/>
  <c r="O108" i="14"/>
  <c r="AA108" i="14"/>
  <c r="U108" i="14"/>
  <c r="I108" i="14"/>
  <c r="I132" i="13"/>
  <c r="O132" i="13" s="1"/>
  <c r="F132" i="13"/>
  <c r="I117" i="13"/>
  <c r="O117" i="13" s="1"/>
  <c r="F117" i="13"/>
  <c r="F137" i="13"/>
  <c r="L137" i="13" s="1"/>
  <c r="R137" i="13" s="1"/>
  <c r="I137" i="13"/>
  <c r="O137" i="13" s="1"/>
  <c r="F105" i="13"/>
  <c r="L105" i="13" s="1"/>
  <c r="I105" i="13"/>
  <c r="O105" i="13" s="1"/>
  <c r="L130" i="14"/>
  <c r="X130" i="14"/>
  <c r="R130" i="14"/>
  <c r="AD130" i="14"/>
  <c r="L120" i="13"/>
  <c r="R120" i="13" s="1"/>
  <c r="O118" i="14"/>
  <c r="AA118" i="14"/>
  <c r="F118" i="14"/>
  <c r="I118" i="14"/>
  <c r="U118" i="14"/>
  <c r="O141" i="14"/>
  <c r="AA141" i="14"/>
  <c r="I141" i="14"/>
  <c r="U141" i="14"/>
  <c r="F141" i="14"/>
  <c r="C109" i="16"/>
  <c r="I109" i="8"/>
  <c r="L109" i="8" s="1"/>
  <c r="F109" i="8"/>
  <c r="I129" i="8"/>
  <c r="L129" i="8" s="1"/>
  <c r="C129" i="16"/>
  <c r="F129" i="8"/>
  <c r="L139" i="13"/>
  <c r="R139" i="13" s="1"/>
  <c r="I140" i="8"/>
  <c r="L140" i="8" s="1"/>
  <c r="C140" i="16"/>
  <c r="F140" i="8"/>
  <c r="I148" i="13"/>
  <c r="O148" i="13" s="1"/>
  <c r="F148" i="13"/>
  <c r="F116" i="13"/>
  <c r="I116" i="13"/>
  <c r="O116" i="13" s="1"/>
  <c r="F133" i="13"/>
  <c r="L133" i="13" s="1"/>
  <c r="R133" i="13" s="1"/>
  <c r="I133" i="13"/>
  <c r="O133" i="13" s="1"/>
  <c r="I153" i="14"/>
  <c r="AA153" i="14"/>
  <c r="U153" i="14"/>
  <c r="F153" i="14"/>
  <c r="O153" i="14"/>
  <c r="I121" i="13"/>
  <c r="O121" i="13" s="1"/>
  <c r="F121" i="13"/>
  <c r="L154" i="13"/>
  <c r="R154" i="13" s="1"/>
  <c r="F128" i="13"/>
  <c r="I128" i="13"/>
  <c r="O128" i="13" s="1"/>
  <c r="L107" i="13"/>
  <c r="R107" i="13" s="1"/>
  <c r="I138" i="13"/>
  <c r="O138" i="13" s="1"/>
  <c r="F138" i="13"/>
  <c r="F110" i="13"/>
  <c r="I110" i="13"/>
  <c r="O110" i="13" s="1"/>
  <c r="I134" i="13"/>
  <c r="O134" i="13" s="1"/>
  <c r="F134" i="13"/>
  <c r="I125" i="8"/>
  <c r="L125" i="8" s="1"/>
  <c r="C125" i="16"/>
  <c r="F125" i="8"/>
  <c r="F145" i="13"/>
  <c r="L145" i="13" s="1"/>
  <c r="R145" i="13" s="1"/>
  <c r="I145" i="13"/>
  <c r="O145" i="13" s="1"/>
  <c r="I113" i="13"/>
  <c r="O113" i="13" s="1"/>
  <c r="F113" i="13"/>
  <c r="L113" i="13" s="1"/>
  <c r="R113" i="13" s="1"/>
  <c r="T104" i="13"/>
  <c r="N147" i="14" l="1"/>
  <c r="R127" i="14"/>
  <c r="AF147" i="14"/>
  <c r="T147" i="14"/>
  <c r="L127" i="14"/>
  <c r="Z147" i="14"/>
  <c r="AD127" i="14"/>
  <c r="F127" i="16"/>
  <c r="H109" i="16"/>
  <c r="X126" i="14"/>
  <c r="L126" i="14"/>
  <c r="M105" i="13"/>
  <c r="S105" i="13" s="1"/>
  <c r="Y133" i="14"/>
  <c r="N129" i="14"/>
  <c r="F126" i="16"/>
  <c r="M133" i="14"/>
  <c r="AF129" i="14"/>
  <c r="H123" i="16"/>
  <c r="AD119" i="14"/>
  <c r="N143" i="14"/>
  <c r="R119" i="14"/>
  <c r="X119" i="14"/>
  <c r="N125" i="13"/>
  <c r="T125" i="13" s="1"/>
  <c r="AE144" i="14"/>
  <c r="F112" i="16"/>
  <c r="M151" i="13"/>
  <c r="S151" i="13" s="1"/>
  <c r="G155" i="16"/>
  <c r="X112" i="14"/>
  <c r="T107" i="14"/>
  <c r="N107" i="14"/>
  <c r="G148" i="16"/>
  <c r="H121" i="16"/>
  <c r="H115" i="16"/>
  <c r="R112" i="14"/>
  <c r="AD112" i="14"/>
  <c r="H156" i="16"/>
  <c r="H119" i="16"/>
  <c r="Z156" i="14"/>
  <c r="N156" i="14"/>
  <c r="S144" i="14"/>
  <c r="M144" i="14"/>
  <c r="S160" i="14"/>
  <c r="G144" i="16"/>
  <c r="Y148" i="14"/>
  <c r="Y150" i="14"/>
  <c r="M150" i="14"/>
  <c r="M123" i="13"/>
  <c r="S123" i="13" s="1"/>
  <c r="H118" i="16"/>
  <c r="M106" i="13"/>
  <c r="S106" i="13" s="1"/>
  <c r="N149" i="14"/>
  <c r="AF149" i="14"/>
  <c r="G125" i="16"/>
  <c r="T149" i="14"/>
  <c r="AE150" i="14"/>
  <c r="G135" i="16"/>
  <c r="G150" i="16"/>
  <c r="H149" i="16"/>
  <c r="G158" i="16"/>
  <c r="G106" i="16"/>
  <c r="H124" i="16"/>
  <c r="M160" i="14"/>
  <c r="T127" i="14"/>
  <c r="N123" i="14"/>
  <c r="N127" i="14"/>
  <c r="Z127" i="14"/>
  <c r="T123" i="14"/>
  <c r="AF131" i="14"/>
  <c r="H131" i="16"/>
  <c r="AD122" i="14"/>
  <c r="L122" i="14"/>
  <c r="R122" i="14"/>
  <c r="X122" i="14"/>
  <c r="N104" i="14"/>
  <c r="T131" i="14"/>
  <c r="F109" i="16"/>
  <c r="AF104" i="14"/>
  <c r="N131" i="14"/>
  <c r="H104" i="16"/>
  <c r="F122" i="16"/>
  <c r="G154" i="16"/>
  <c r="H160" i="16"/>
  <c r="G131" i="16"/>
  <c r="T148" i="14"/>
  <c r="S142" i="14"/>
  <c r="AE142" i="14"/>
  <c r="H150" i="16"/>
  <c r="Z148" i="14"/>
  <c r="N148" i="14"/>
  <c r="H148" i="16"/>
  <c r="G160" i="16"/>
  <c r="H155" i="16"/>
  <c r="G111" i="16"/>
  <c r="H128" i="16"/>
  <c r="G126" i="16"/>
  <c r="G138" i="16"/>
  <c r="F129" i="16"/>
  <c r="F141" i="16"/>
  <c r="M156" i="13"/>
  <c r="S156" i="13" s="1"/>
  <c r="G153" i="16"/>
  <c r="H140" i="16"/>
  <c r="AD147" i="14"/>
  <c r="L147" i="14"/>
  <c r="X147" i="14"/>
  <c r="R147" i="14"/>
  <c r="F113" i="16"/>
  <c r="F157" i="16"/>
  <c r="F137" i="16"/>
  <c r="F134" i="16"/>
  <c r="F128" i="16"/>
  <c r="F148" i="16"/>
  <c r="F150" i="16"/>
  <c r="F153" i="16"/>
  <c r="G157" i="16"/>
  <c r="H122" i="16"/>
  <c r="M133" i="13"/>
  <c r="S133" i="13" s="1"/>
  <c r="G133" i="16"/>
  <c r="F158" i="16"/>
  <c r="G146" i="16"/>
  <c r="F144" i="16"/>
  <c r="F133" i="16"/>
  <c r="F118" i="16"/>
  <c r="F108" i="16"/>
  <c r="S148" i="14"/>
  <c r="H138" i="16"/>
  <c r="H130" i="16"/>
  <c r="N129" i="13"/>
  <c r="T129" i="13" s="1"/>
  <c r="H129" i="16"/>
  <c r="L119" i="13"/>
  <c r="R119" i="13" s="1"/>
  <c r="F119" i="16"/>
  <c r="G121" i="16"/>
  <c r="G109" i="16"/>
  <c r="F140" i="16"/>
  <c r="F116" i="16"/>
  <c r="F149" i="16"/>
  <c r="F117" i="16"/>
  <c r="F145" i="16"/>
  <c r="AE148" i="14"/>
  <c r="G149" i="16"/>
  <c r="H146" i="16"/>
  <c r="G139" i="16"/>
  <c r="M137" i="13"/>
  <c r="S137" i="13" s="1"/>
  <c r="G137" i="16"/>
  <c r="H143" i="16"/>
  <c r="H126" i="16"/>
  <c r="F156" i="16"/>
  <c r="G119" i="16"/>
  <c r="M148" i="14"/>
  <c r="H110" i="16"/>
  <c r="M146" i="14"/>
  <c r="F125" i="16"/>
  <c r="F138" i="16"/>
  <c r="F105" i="16"/>
  <c r="F110" i="16"/>
  <c r="G143" i="16"/>
  <c r="F121" i="16"/>
  <c r="F132" i="16"/>
  <c r="G141" i="16"/>
  <c r="G129" i="16"/>
  <c r="G117" i="16"/>
  <c r="H120" i="16"/>
  <c r="F147" i="16"/>
  <c r="G108" i="16"/>
  <c r="L139" i="14"/>
  <c r="AD139" i="14"/>
  <c r="X139" i="14"/>
  <c r="R139" i="14"/>
  <c r="Y160" i="14"/>
  <c r="AD158" i="14"/>
  <c r="R158" i="14"/>
  <c r="X158" i="14"/>
  <c r="L158" i="14"/>
  <c r="X123" i="14"/>
  <c r="R123" i="14"/>
  <c r="AD123" i="14"/>
  <c r="L123" i="14"/>
  <c r="M142" i="14"/>
  <c r="Y142" i="14"/>
  <c r="M158" i="14"/>
  <c r="AE158" i="14"/>
  <c r="Y158" i="14"/>
  <c r="S158" i="14"/>
  <c r="Y146" i="14"/>
  <c r="M139" i="14"/>
  <c r="S139" i="14"/>
  <c r="Y139" i="14"/>
  <c r="AE139" i="14"/>
  <c r="T143" i="14"/>
  <c r="Z143" i="14"/>
  <c r="N126" i="14"/>
  <c r="T126" i="14"/>
  <c r="AF126" i="14"/>
  <c r="Z126" i="14"/>
  <c r="M138" i="14"/>
  <c r="S138" i="14"/>
  <c r="Y138" i="14"/>
  <c r="AE138" i="14"/>
  <c r="AE146" i="14"/>
  <c r="M126" i="13"/>
  <c r="S126" i="13" s="1"/>
  <c r="AE126" i="14"/>
  <c r="M126" i="14"/>
  <c r="S126" i="14"/>
  <c r="Y126" i="14"/>
  <c r="AE131" i="14"/>
  <c r="M131" i="14"/>
  <c r="Y131" i="14"/>
  <c r="S131" i="14"/>
  <c r="M131" i="13"/>
  <c r="S131" i="13" s="1"/>
  <c r="M138" i="13"/>
  <c r="S138" i="13" s="1"/>
  <c r="N150" i="14"/>
  <c r="Z150" i="14"/>
  <c r="T150" i="14"/>
  <c r="AF150" i="14"/>
  <c r="N134" i="14"/>
  <c r="Z134" i="14"/>
  <c r="T134" i="14"/>
  <c r="AF134" i="14"/>
  <c r="Z116" i="14"/>
  <c r="N116" i="14"/>
  <c r="T116" i="14"/>
  <c r="AF116" i="14"/>
  <c r="N120" i="13"/>
  <c r="T120" i="13" s="1"/>
  <c r="N140" i="14"/>
  <c r="Z140" i="14"/>
  <c r="AF140" i="14"/>
  <c r="T140" i="14"/>
  <c r="N124" i="13"/>
  <c r="T124" i="13" s="1"/>
  <c r="AF160" i="14"/>
  <c r="N160" i="14"/>
  <c r="Z160" i="14"/>
  <c r="T160" i="14"/>
  <c r="N128" i="14"/>
  <c r="Z128" i="14"/>
  <c r="T128" i="14"/>
  <c r="AF128" i="14"/>
  <c r="N138" i="14"/>
  <c r="Z138" i="14"/>
  <c r="T138" i="14"/>
  <c r="AF138" i="14"/>
  <c r="N160" i="13"/>
  <c r="T160" i="13" s="1"/>
  <c r="N118" i="13"/>
  <c r="T118" i="13" s="1"/>
  <c r="AF122" i="14"/>
  <c r="T122" i="14"/>
  <c r="Z122" i="14"/>
  <c r="N122" i="14"/>
  <c r="N130" i="14"/>
  <c r="Z130" i="14"/>
  <c r="T130" i="14"/>
  <c r="AF130" i="14"/>
  <c r="N124" i="14"/>
  <c r="Z124" i="14"/>
  <c r="T124" i="14"/>
  <c r="AF124" i="14"/>
  <c r="N110" i="14"/>
  <c r="Z110" i="14"/>
  <c r="AF110" i="14"/>
  <c r="T110" i="14"/>
  <c r="N120" i="14"/>
  <c r="Z120" i="14"/>
  <c r="AF120" i="14"/>
  <c r="T120" i="14"/>
  <c r="N116" i="13"/>
  <c r="T116" i="13" s="1"/>
  <c r="AF146" i="14"/>
  <c r="N146" i="14"/>
  <c r="Z146" i="14"/>
  <c r="T146" i="14"/>
  <c r="Z118" i="14"/>
  <c r="AF118" i="14"/>
  <c r="N118" i="14"/>
  <c r="T118" i="14"/>
  <c r="M129" i="13"/>
  <c r="S129" i="13" s="1"/>
  <c r="S109" i="14"/>
  <c r="AE109" i="14"/>
  <c r="Y109" i="14"/>
  <c r="M109" i="14"/>
  <c r="M143" i="14"/>
  <c r="S143" i="14"/>
  <c r="AE143" i="14"/>
  <c r="Y143" i="14"/>
  <c r="S117" i="14"/>
  <c r="AE117" i="14"/>
  <c r="Y117" i="14"/>
  <c r="M117" i="14"/>
  <c r="M109" i="13"/>
  <c r="S109" i="13" s="1"/>
  <c r="S141" i="14"/>
  <c r="AE141" i="14"/>
  <c r="M141" i="14"/>
  <c r="Y141" i="14"/>
  <c r="AE129" i="14"/>
  <c r="Y129" i="14"/>
  <c r="S129" i="14"/>
  <c r="M129" i="14"/>
  <c r="Y121" i="14"/>
  <c r="S121" i="14"/>
  <c r="AE121" i="14"/>
  <c r="M121" i="14"/>
  <c r="S149" i="14"/>
  <c r="AE149" i="14"/>
  <c r="M149" i="14"/>
  <c r="Y149" i="14"/>
  <c r="S157" i="14"/>
  <c r="AE157" i="14"/>
  <c r="M157" i="14"/>
  <c r="Y157" i="14"/>
  <c r="M143" i="13"/>
  <c r="S143" i="13" s="1"/>
  <c r="M117" i="13"/>
  <c r="S117" i="13" s="1"/>
  <c r="M119" i="13"/>
  <c r="S119" i="13" s="1"/>
  <c r="M141" i="13"/>
  <c r="S141" i="13" s="1"/>
  <c r="S119" i="14"/>
  <c r="AE119" i="14"/>
  <c r="M119" i="14"/>
  <c r="Y119" i="14"/>
  <c r="M157" i="13"/>
  <c r="S157" i="13" s="1"/>
  <c r="L121" i="13"/>
  <c r="R121" i="13" s="1"/>
  <c r="L148" i="13"/>
  <c r="R148" i="13" s="1"/>
  <c r="L145" i="14"/>
  <c r="X145" i="14"/>
  <c r="R145" i="14"/>
  <c r="AD145" i="14"/>
  <c r="L110" i="14"/>
  <c r="R110" i="14"/>
  <c r="X110" i="14"/>
  <c r="AD110" i="14"/>
  <c r="L109" i="14"/>
  <c r="X109" i="14"/>
  <c r="AD109" i="14"/>
  <c r="R109" i="14"/>
  <c r="L108" i="13"/>
  <c r="R108" i="13" s="1"/>
  <c r="L140" i="14"/>
  <c r="X140" i="14"/>
  <c r="AD140" i="14"/>
  <c r="R140" i="14"/>
  <c r="L137" i="14"/>
  <c r="X137" i="14"/>
  <c r="R137" i="14"/>
  <c r="AD137" i="14"/>
  <c r="L134" i="13"/>
  <c r="R134" i="13" s="1"/>
  <c r="L110" i="13"/>
  <c r="R110" i="13" s="1"/>
  <c r="L128" i="13"/>
  <c r="R128" i="13" s="1"/>
  <c r="AD118" i="14"/>
  <c r="L118" i="14"/>
  <c r="X118" i="14"/>
  <c r="R118" i="14"/>
  <c r="L117" i="13"/>
  <c r="R117" i="13" s="1"/>
  <c r="L144" i="13"/>
  <c r="R144" i="13" s="1"/>
  <c r="L113" i="14"/>
  <c r="X113" i="14"/>
  <c r="AD113" i="14"/>
  <c r="R113" i="14"/>
  <c r="L138" i="14"/>
  <c r="X138" i="14"/>
  <c r="R138" i="14"/>
  <c r="AD138" i="14"/>
  <c r="X156" i="14"/>
  <c r="L156" i="14"/>
  <c r="AD156" i="14"/>
  <c r="R156" i="14"/>
  <c r="X128" i="14"/>
  <c r="L128" i="14"/>
  <c r="R128" i="14"/>
  <c r="AD128" i="14"/>
  <c r="X148" i="14"/>
  <c r="L148" i="14"/>
  <c r="AD148" i="14"/>
  <c r="R148" i="14"/>
  <c r="L138" i="13"/>
  <c r="R138" i="13" s="1"/>
  <c r="L141" i="14"/>
  <c r="X141" i="14"/>
  <c r="R141" i="14"/>
  <c r="AD141" i="14"/>
  <c r="L108" i="14"/>
  <c r="R108" i="14"/>
  <c r="AD108" i="14"/>
  <c r="X108" i="14"/>
  <c r="L156" i="13"/>
  <c r="R156" i="13" s="1"/>
  <c r="L125" i="13"/>
  <c r="R125" i="13" s="1"/>
  <c r="L157" i="14"/>
  <c r="X157" i="14"/>
  <c r="R157" i="14"/>
  <c r="AD157" i="14"/>
  <c r="L121" i="14"/>
  <c r="AD121" i="14"/>
  <c r="X121" i="14"/>
  <c r="R121" i="14"/>
  <c r="R116" i="14"/>
  <c r="L116" i="14"/>
  <c r="AD116" i="14"/>
  <c r="X116" i="14"/>
  <c r="L109" i="13"/>
  <c r="R109" i="13" s="1"/>
  <c r="L150" i="14"/>
  <c r="X150" i="14"/>
  <c r="R150" i="14"/>
  <c r="AD150" i="14"/>
  <c r="L117" i="14"/>
  <c r="R117" i="14"/>
  <c r="X117" i="14"/>
  <c r="AD117" i="14"/>
  <c r="L149" i="14"/>
  <c r="X149" i="14"/>
  <c r="R149" i="14"/>
  <c r="AD149" i="14"/>
  <c r="X132" i="14"/>
  <c r="L132" i="14"/>
  <c r="R132" i="14"/>
  <c r="AD132" i="14"/>
  <c r="X144" i="14"/>
  <c r="L144" i="14"/>
  <c r="AD144" i="14"/>
  <c r="R144" i="14"/>
  <c r="R105" i="13"/>
  <c r="L153" i="14"/>
  <c r="X153" i="14"/>
  <c r="R153" i="14"/>
  <c r="AD153" i="14"/>
  <c r="L116" i="13"/>
  <c r="R116" i="13" s="1"/>
  <c r="L132" i="13"/>
  <c r="R132" i="13" s="1"/>
  <c r="L134" i="14"/>
  <c r="X134" i="14"/>
  <c r="R134" i="14"/>
  <c r="AD134" i="14"/>
  <c r="L150" i="13"/>
  <c r="R150" i="13" s="1"/>
  <c r="L133" i="14"/>
  <c r="X133" i="14"/>
  <c r="R133" i="14"/>
  <c r="AD133" i="14"/>
  <c r="L140" i="13"/>
  <c r="R140" i="13" s="1"/>
  <c r="L129" i="14"/>
  <c r="X129" i="14"/>
  <c r="R129" i="14"/>
  <c r="AD129" i="14"/>
  <c r="L118" i="13"/>
  <c r="R118" i="13" s="1"/>
  <c r="X105" i="14"/>
  <c r="AD105" i="14"/>
  <c r="R105" i="14"/>
  <c r="L105" i="14"/>
  <c r="L125" i="14"/>
  <c r="X125" i="14"/>
  <c r="R125" i="14"/>
  <c r="AD125" i="14"/>
  <c r="J76" i="7"/>
  <c r="K76" i="7"/>
  <c r="L76" i="7"/>
  <c r="N76" i="7"/>
  <c r="O76" i="7"/>
  <c r="P76" i="7"/>
  <c r="R76" i="7"/>
  <c r="S76" i="7"/>
  <c r="T76" i="7"/>
  <c r="V76" i="7"/>
  <c r="W76" i="7"/>
  <c r="X76" i="7"/>
  <c r="J77" i="7"/>
  <c r="K77" i="7"/>
  <c r="L77" i="7"/>
  <c r="N77" i="7"/>
  <c r="O77" i="7"/>
  <c r="P77" i="7"/>
  <c r="R77" i="7"/>
  <c r="S77" i="7"/>
  <c r="T77" i="7"/>
  <c r="V77" i="7"/>
  <c r="W77" i="7"/>
  <c r="X77" i="7"/>
  <c r="J78" i="7"/>
  <c r="K78" i="7"/>
  <c r="L78" i="7"/>
  <c r="N78" i="7"/>
  <c r="O78" i="7"/>
  <c r="P78" i="7"/>
  <c r="R78" i="7"/>
  <c r="S78" i="7"/>
  <c r="T78" i="7"/>
  <c r="V78" i="7"/>
  <c r="W78" i="7"/>
  <c r="X78" i="7"/>
  <c r="J79" i="7"/>
  <c r="K79" i="7"/>
  <c r="L79" i="7"/>
  <c r="N79" i="7"/>
  <c r="O79" i="7"/>
  <c r="P79" i="7"/>
  <c r="R79" i="7"/>
  <c r="S79" i="7"/>
  <c r="T79" i="7"/>
  <c r="V79" i="7"/>
  <c r="W79" i="7"/>
  <c r="X79" i="7"/>
  <c r="J80" i="7"/>
  <c r="K80" i="7"/>
  <c r="L80" i="7"/>
  <c r="N80" i="7"/>
  <c r="O80" i="7"/>
  <c r="P80" i="7"/>
  <c r="R80" i="7"/>
  <c r="S80" i="7"/>
  <c r="T80" i="7"/>
  <c r="V80" i="7"/>
  <c r="W80" i="7"/>
  <c r="X80" i="7"/>
  <c r="J81" i="7"/>
  <c r="K81" i="7"/>
  <c r="L81" i="7"/>
  <c r="N81" i="7"/>
  <c r="O81" i="7"/>
  <c r="P81" i="7"/>
  <c r="R81" i="7"/>
  <c r="S81" i="7"/>
  <c r="T81" i="7"/>
  <c r="V81" i="7"/>
  <c r="W81" i="7"/>
  <c r="X81" i="7"/>
  <c r="J82" i="7"/>
  <c r="K82" i="7"/>
  <c r="L82" i="7"/>
  <c r="N82" i="7"/>
  <c r="O82" i="7"/>
  <c r="P82" i="7"/>
  <c r="R82" i="7"/>
  <c r="S82" i="7"/>
  <c r="T82" i="7"/>
  <c r="V82" i="7"/>
  <c r="W82" i="7"/>
  <c r="X82" i="7"/>
  <c r="J83" i="7"/>
  <c r="K83" i="7"/>
  <c r="L83" i="7"/>
  <c r="N83" i="7"/>
  <c r="O83" i="7"/>
  <c r="P83" i="7"/>
  <c r="R83" i="7"/>
  <c r="S83" i="7"/>
  <c r="T83" i="7"/>
  <c r="V83" i="7"/>
  <c r="W83" i="7"/>
  <c r="X83" i="7"/>
  <c r="J84" i="7"/>
  <c r="K84" i="7"/>
  <c r="L84" i="7"/>
  <c r="N84" i="7"/>
  <c r="O84" i="7"/>
  <c r="P84" i="7"/>
  <c r="R84" i="7"/>
  <c r="S84" i="7"/>
  <c r="T84" i="7"/>
  <c r="V84" i="7"/>
  <c r="W84" i="7"/>
  <c r="X84" i="7"/>
  <c r="J85" i="7"/>
  <c r="K85" i="7"/>
  <c r="L85" i="7"/>
  <c r="N85" i="7"/>
  <c r="O85" i="7"/>
  <c r="P85" i="7"/>
  <c r="R85" i="7"/>
  <c r="S85" i="7"/>
  <c r="T85" i="7"/>
  <c r="V85" i="7"/>
  <c r="W85" i="7"/>
  <c r="X85" i="7"/>
  <c r="J86" i="7"/>
  <c r="K86" i="7"/>
  <c r="L86" i="7"/>
  <c r="N86" i="7"/>
  <c r="O86" i="7"/>
  <c r="P86" i="7"/>
  <c r="R86" i="7"/>
  <c r="S86" i="7"/>
  <c r="T86" i="7"/>
  <c r="V86" i="7"/>
  <c r="W86" i="7"/>
  <c r="X86" i="7"/>
  <c r="J87" i="7"/>
  <c r="K87" i="7"/>
  <c r="L87" i="7"/>
  <c r="N87" i="7"/>
  <c r="O87" i="7"/>
  <c r="P87" i="7"/>
  <c r="R87" i="7"/>
  <c r="S87" i="7"/>
  <c r="T87" i="7"/>
  <c r="V87" i="7"/>
  <c r="W87" i="7"/>
  <c r="X87" i="7"/>
  <c r="J88" i="7"/>
  <c r="K88" i="7"/>
  <c r="L88" i="7"/>
  <c r="N88" i="7"/>
  <c r="O88" i="7"/>
  <c r="P88" i="7"/>
  <c r="R88" i="7"/>
  <c r="S88" i="7"/>
  <c r="T88" i="7"/>
  <c r="V88" i="7"/>
  <c r="W88" i="7"/>
  <c r="X88" i="7"/>
  <c r="J89" i="7"/>
  <c r="K89" i="7"/>
  <c r="L89" i="7"/>
  <c r="N89" i="7"/>
  <c r="O89" i="7"/>
  <c r="P89" i="7"/>
  <c r="R89" i="7"/>
  <c r="S89" i="7"/>
  <c r="T89" i="7"/>
  <c r="V89" i="7"/>
  <c r="W89" i="7"/>
  <c r="X89" i="7"/>
  <c r="J90" i="7"/>
  <c r="K90" i="7"/>
  <c r="L90" i="7"/>
  <c r="N90" i="7"/>
  <c r="O90" i="7"/>
  <c r="P90" i="7"/>
  <c r="R90" i="7"/>
  <c r="S90" i="7"/>
  <c r="T90" i="7"/>
  <c r="V90" i="7"/>
  <c r="W90" i="7"/>
  <c r="X90" i="7"/>
  <c r="J91" i="7"/>
  <c r="K91" i="7"/>
  <c r="L91" i="7"/>
  <c r="N91" i="7"/>
  <c r="O91" i="7"/>
  <c r="P91" i="7"/>
  <c r="R91" i="7"/>
  <c r="S91" i="7"/>
  <c r="T91" i="7"/>
  <c r="V91" i="7"/>
  <c r="W91" i="7"/>
  <c r="X91" i="7"/>
  <c r="J92" i="7"/>
  <c r="K92" i="7"/>
  <c r="L92" i="7"/>
  <c r="N92" i="7"/>
  <c r="O92" i="7"/>
  <c r="P92" i="7"/>
  <c r="R92" i="7"/>
  <c r="S92" i="7"/>
  <c r="T92" i="7"/>
  <c r="V92" i="7"/>
  <c r="W92" i="7"/>
  <c r="X92" i="7"/>
  <c r="J93" i="7"/>
  <c r="K93" i="7"/>
  <c r="L93" i="7"/>
  <c r="N93" i="7"/>
  <c r="O93" i="7"/>
  <c r="P93" i="7"/>
  <c r="R93" i="7"/>
  <c r="S93" i="7"/>
  <c r="T93" i="7"/>
  <c r="V93" i="7"/>
  <c r="W93" i="7"/>
  <c r="X93" i="7"/>
  <c r="J94" i="7"/>
  <c r="K94" i="7"/>
  <c r="L94" i="7"/>
  <c r="N94" i="7"/>
  <c r="O94" i="7"/>
  <c r="P94" i="7"/>
  <c r="R94" i="7"/>
  <c r="S94" i="7"/>
  <c r="T94" i="7"/>
  <c r="V94" i="7"/>
  <c r="W94" i="7"/>
  <c r="X94" i="7"/>
  <c r="J95" i="7"/>
  <c r="K95" i="7"/>
  <c r="L95" i="7"/>
  <c r="N95" i="7"/>
  <c r="O95" i="7"/>
  <c r="P95" i="7"/>
  <c r="R95" i="7"/>
  <c r="S95" i="7"/>
  <c r="T95" i="7"/>
  <c r="V95" i="7"/>
  <c r="W95" i="7"/>
  <c r="X95" i="7"/>
  <c r="J96" i="7"/>
  <c r="K96" i="7"/>
  <c r="L96" i="7"/>
  <c r="N96" i="7"/>
  <c r="O96" i="7"/>
  <c r="P96" i="7"/>
  <c r="R96" i="7"/>
  <c r="S96" i="7"/>
  <c r="T96" i="7"/>
  <c r="V96" i="7"/>
  <c r="W96" i="7"/>
  <c r="X96" i="7"/>
  <c r="J97" i="7"/>
  <c r="K97" i="7"/>
  <c r="L97" i="7"/>
  <c r="N97" i="7"/>
  <c r="O97" i="7"/>
  <c r="P97" i="7"/>
  <c r="R97" i="7"/>
  <c r="S97" i="7"/>
  <c r="T97" i="7"/>
  <c r="V97" i="7"/>
  <c r="W97" i="7"/>
  <c r="X97" i="7"/>
  <c r="J98" i="7"/>
  <c r="K98" i="7"/>
  <c r="L98" i="7"/>
  <c r="N98" i="7"/>
  <c r="O98" i="7"/>
  <c r="P98" i="7"/>
  <c r="R98" i="7"/>
  <c r="S98" i="7"/>
  <c r="T98" i="7"/>
  <c r="V98" i="7"/>
  <c r="W98" i="7"/>
  <c r="X98" i="7"/>
  <c r="J99" i="7"/>
  <c r="K99" i="7"/>
  <c r="L99" i="7"/>
  <c r="N99" i="7"/>
  <c r="O99" i="7"/>
  <c r="P99" i="7"/>
  <c r="R99" i="7"/>
  <c r="S99" i="7"/>
  <c r="T99" i="7"/>
  <c r="V99" i="7"/>
  <c r="W99" i="7"/>
  <c r="X99" i="7"/>
  <c r="J100" i="7"/>
  <c r="K100" i="7"/>
  <c r="L100" i="7"/>
  <c r="N100" i="7"/>
  <c r="O100" i="7"/>
  <c r="P100" i="7"/>
  <c r="R100" i="7"/>
  <c r="S100" i="7"/>
  <c r="T100" i="7"/>
  <c r="V100" i="7"/>
  <c r="W100" i="7"/>
  <c r="X100" i="7"/>
  <c r="J101" i="7"/>
  <c r="K101" i="7"/>
  <c r="L101" i="7"/>
  <c r="N101" i="7"/>
  <c r="O101" i="7"/>
  <c r="P101" i="7"/>
  <c r="R101" i="7"/>
  <c r="S101" i="7"/>
  <c r="T101" i="7"/>
  <c r="V101" i="7"/>
  <c r="W101" i="7"/>
  <c r="X101" i="7"/>
  <c r="J102" i="7"/>
  <c r="K102" i="7"/>
  <c r="L102" i="7"/>
  <c r="N102" i="7"/>
  <c r="O102" i="7"/>
  <c r="P102" i="7"/>
  <c r="R102" i="7"/>
  <c r="S102" i="7"/>
  <c r="T102" i="7"/>
  <c r="V102" i="7"/>
  <c r="W102" i="7"/>
  <c r="X102" i="7"/>
  <c r="J103" i="7"/>
  <c r="K103" i="7"/>
  <c r="L103" i="7"/>
  <c r="N103" i="7"/>
  <c r="O103" i="7"/>
  <c r="P103" i="7"/>
  <c r="R103" i="7"/>
  <c r="S103" i="7"/>
  <c r="T103" i="7"/>
  <c r="V103" i="7"/>
  <c r="W103" i="7"/>
  <c r="X103" i="7"/>
  <c r="J54" i="7"/>
  <c r="K54" i="7"/>
  <c r="L54" i="7"/>
  <c r="N54" i="7"/>
  <c r="O54" i="7"/>
  <c r="P54" i="7"/>
  <c r="R54" i="7"/>
  <c r="S54" i="7"/>
  <c r="T54" i="7"/>
  <c r="V54" i="7"/>
  <c r="W54" i="7"/>
  <c r="X54" i="7"/>
  <c r="J55" i="7"/>
  <c r="K55" i="7"/>
  <c r="L55" i="7"/>
  <c r="N55" i="7"/>
  <c r="O55" i="7"/>
  <c r="P55" i="7"/>
  <c r="R55" i="7"/>
  <c r="S55" i="7"/>
  <c r="T55" i="7"/>
  <c r="V55" i="7"/>
  <c r="W55" i="7"/>
  <c r="X55" i="7"/>
  <c r="J56" i="7"/>
  <c r="K56" i="7"/>
  <c r="L56" i="7"/>
  <c r="N56" i="7"/>
  <c r="O56" i="7"/>
  <c r="P56" i="7"/>
  <c r="R56" i="7"/>
  <c r="S56" i="7"/>
  <c r="T56" i="7"/>
  <c r="V56" i="7"/>
  <c r="W56" i="7"/>
  <c r="X56" i="7"/>
  <c r="J57" i="7"/>
  <c r="K57" i="7"/>
  <c r="L57" i="7"/>
  <c r="N57" i="7"/>
  <c r="O57" i="7"/>
  <c r="P57" i="7"/>
  <c r="R57" i="7"/>
  <c r="S57" i="7"/>
  <c r="T57" i="7"/>
  <c r="V57" i="7"/>
  <c r="W57" i="7"/>
  <c r="X57" i="7"/>
  <c r="J58" i="7"/>
  <c r="K58" i="7"/>
  <c r="L58" i="7"/>
  <c r="N58" i="7"/>
  <c r="O58" i="7"/>
  <c r="P58" i="7"/>
  <c r="R58" i="7"/>
  <c r="S58" i="7"/>
  <c r="T58" i="7"/>
  <c r="V58" i="7"/>
  <c r="W58" i="7"/>
  <c r="X58" i="7"/>
  <c r="J59" i="7"/>
  <c r="K59" i="7"/>
  <c r="L59" i="7"/>
  <c r="N59" i="7"/>
  <c r="O59" i="7"/>
  <c r="P59" i="7"/>
  <c r="R59" i="7"/>
  <c r="S59" i="7"/>
  <c r="T59" i="7"/>
  <c r="V59" i="7"/>
  <c r="W59" i="7"/>
  <c r="X59" i="7"/>
  <c r="J60" i="7"/>
  <c r="K60" i="7"/>
  <c r="L60" i="7"/>
  <c r="N60" i="7"/>
  <c r="O60" i="7"/>
  <c r="P60" i="7"/>
  <c r="R60" i="7"/>
  <c r="S60" i="7"/>
  <c r="T60" i="7"/>
  <c r="V60" i="7"/>
  <c r="W60" i="7"/>
  <c r="X60" i="7"/>
  <c r="J61" i="7"/>
  <c r="K61" i="7"/>
  <c r="L61" i="7"/>
  <c r="N61" i="7"/>
  <c r="O61" i="7"/>
  <c r="P61" i="7"/>
  <c r="R61" i="7"/>
  <c r="S61" i="7"/>
  <c r="T61" i="7"/>
  <c r="V61" i="7"/>
  <c r="W61" i="7"/>
  <c r="X61" i="7"/>
  <c r="J62" i="7"/>
  <c r="K62" i="7"/>
  <c r="L62" i="7"/>
  <c r="N62" i="7"/>
  <c r="O62" i="7"/>
  <c r="P62" i="7"/>
  <c r="R62" i="7"/>
  <c r="S62" i="7"/>
  <c r="T62" i="7"/>
  <c r="V62" i="7"/>
  <c r="W62" i="7"/>
  <c r="X62" i="7"/>
  <c r="J63" i="7"/>
  <c r="K63" i="7"/>
  <c r="L63" i="7"/>
  <c r="N63" i="7"/>
  <c r="O63" i="7"/>
  <c r="P63" i="7"/>
  <c r="R63" i="7"/>
  <c r="S63" i="7"/>
  <c r="T63" i="7"/>
  <c r="V63" i="7"/>
  <c r="W63" i="7"/>
  <c r="X63" i="7"/>
  <c r="J64" i="7"/>
  <c r="K64" i="7"/>
  <c r="L64" i="7"/>
  <c r="N64" i="7"/>
  <c r="O64" i="7"/>
  <c r="P64" i="7"/>
  <c r="R64" i="7"/>
  <c r="S64" i="7"/>
  <c r="T64" i="7"/>
  <c r="V64" i="7"/>
  <c r="W64" i="7"/>
  <c r="X64" i="7"/>
  <c r="J65" i="7"/>
  <c r="K65" i="7"/>
  <c r="L65" i="7"/>
  <c r="N65" i="7"/>
  <c r="O65" i="7"/>
  <c r="P65" i="7"/>
  <c r="R65" i="7"/>
  <c r="S65" i="7"/>
  <c r="T65" i="7"/>
  <c r="V65" i="7"/>
  <c r="W65" i="7"/>
  <c r="X65" i="7"/>
  <c r="J66" i="7"/>
  <c r="K66" i="7"/>
  <c r="L66" i="7"/>
  <c r="N66" i="7"/>
  <c r="O66" i="7"/>
  <c r="P66" i="7"/>
  <c r="R66" i="7"/>
  <c r="S66" i="7"/>
  <c r="T66" i="7"/>
  <c r="V66" i="7"/>
  <c r="W66" i="7"/>
  <c r="X66" i="7"/>
  <c r="J67" i="7"/>
  <c r="K67" i="7"/>
  <c r="L67" i="7"/>
  <c r="N67" i="7"/>
  <c r="O67" i="7"/>
  <c r="P67" i="7"/>
  <c r="R67" i="7"/>
  <c r="S67" i="7"/>
  <c r="T67" i="7"/>
  <c r="V67" i="7"/>
  <c r="W67" i="7"/>
  <c r="X67" i="7"/>
  <c r="J68" i="7"/>
  <c r="K68" i="7"/>
  <c r="L68" i="7"/>
  <c r="N68" i="7"/>
  <c r="O68" i="7"/>
  <c r="P68" i="7"/>
  <c r="R68" i="7"/>
  <c r="S68" i="7"/>
  <c r="T68" i="7"/>
  <c r="V68" i="7"/>
  <c r="W68" i="7"/>
  <c r="X68" i="7"/>
  <c r="J69" i="7"/>
  <c r="K69" i="7"/>
  <c r="L69" i="7"/>
  <c r="N69" i="7"/>
  <c r="O69" i="7"/>
  <c r="P69" i="7"/>
  <c r="R69" i="7"/>
  <c r="S69" i="7"/>
  <c r="T69" i="7"/>
  <c r="V69" i="7"/>
  <c r="W69" i="7"/>
  <c r="X69" i="7"/>
  <c r="J70" i="7"/>
  <c r="K70" i="7"/>
  <c r="L70" i="7"/>
  <c r="N70" i="7"/>
  <c r="O70" i="7"/>
  <c r="P70" i="7"/>
  <c r="R70" i="7"/>
  <c r="S70" i="7"/>
  <c r="T70" i="7"/>
  <c r="V70" i="7"/>
  <c r="W70" i="7"/>
  <c r="X70" i="7"/>
  <c r="J71" i="7"/>
  <c r="K71" i="7"/>
  <c r="L71" i="7"/>
  <c r="N71" i="7"/>
  <c r="O71" i="7"/>
  <c r="P71" i="7"/>
  <c r="R71" i="7"/>
  <c r="S71" i="7"/>
  <c r="T71" i="7"/>
  <c r="V71" i="7"/>
  <c r="W71" i="7"/>
  <c r="X71" i="7"/>
  <c r="J72" i="7"/>
  <c r="K72" i="7"/>
  <c r="L72" i="7"/>
  <c r="N72" i="7"/>
  <c r="O72" i="7"/>
  <c r="P72" i="7"/>
  <c r="R72" i="7"/>
  <c r="S72" i="7"/>
  <c r="T72" i="7"/>
  <c r="V72" i="7"/>
  <c r="W72" i="7"/>
  <c r="X72" i="7"/>
  <c r="J73" i="7"/>
  <c r="K73" i="7"/>
  <c r="L73" i="7"/>
  <c r="N73" i="7"/>
  <c r="O73" i="7"/>
  <c r="P73" i="7"/>
  <c r="R73" i="7"/>
  <c r="S73" i="7"/>
  <c r="T73" i="7"/>
  <c r="V73" i="7"/>
  <c r="W73" i="7"/>
  <c r="X73" i="7"/>
  <c r="J74" i="7"/>
  <c r="K74" i="7"/>
  <c r="L74" i="7"/>
  <c r="N74" i="7"/>
  <c r="O74" i="7"/>
  <c r="P74" i="7"/>
  <c r="R74" i="7"/>
  <c r="S74" i="7"/>
  <c r="T74" i="7"/>
  <c r="V74" i="7"/>
  <c r="W74" i="7"/>
  <c r="X74" i="7"/>
  <c r="J75" i="7"/>
  <c r="K75" i="7"/>
  <c r="L75" i="7"/>
  <c r="N75" i="7"/>
  <c r="O75" i="7"/>
  <c r="P75" i="7"/>
  <c r="R75" i="7"/>
  <c r="S75" i="7"/>
  <c r="T75" i="7"/>
  <c r="V75" i="7"/>
  <c r="W75" i="7"/>
  <c r="X75" i="7"/>
  <c r="AB59" i="7" l="1"/>
  <c r="E59" i="8" s="1"/>
  <c r="AB85" i="7"/>
  <c r="AA62" i="7"/>
  <c r="D62" i="14" s="1"/>
  <c r="P62" i="14" s="1"/>
  <c r="AA60" i="7"/>
  <c r="AA66" i="7"/>
  <c r="AA67" i="7"/>
  <c r="D67" i="14" s="1"/>
  <c r="Z83" i="7"/>
  <c r="C83" i="14" s="1"/>
  <c r="O83" i="14" s="1"/>
  <c r="Z103" i="7"/>
  <c r="C103" i="14" s="1"/>
  <c r="AA102" i="7"/>
  <c r="D102" i="14" s="1"/>
  <c r="AA80" i="7"/>
  <c r="D80" i="8" s="1"/>
  <c r="AA96" i="7"/>
  <c r="D96" i="8" s="1"/>
  <c r="J96" i="8" s="1"/>
  <c r="M96" i="8" s="1"/>
  <c r="AB56" i="7"/>
  <c r="E56" i="8" s="1"/>
  <c r="K56" i="8" s="1"/>
  <c r="N56" i="8" s="1"/>
  <c r="AB102" i="7"/>
  <c r="E102" i="13" s="1"/>
  <c r="AB101" i="7"/>
  <c r="E101" i="13" s="1"/>
  <c r="AB66" i="7"/>
  <c r="E66" i="8" s="1"/>
  <c r="K66" i="8" s="1"/>
  <c r="N66" i="8" s="1"/>
  <c r="AB73" i="7"/>
  <c r="E73" i="13" s="1"/>
  <c r="AB55" i="7"/>
  <c r="E55" i="13" s="1"/>
  <c r="AA88" i="7"/>
  <c r="D88" i="14" s="1"/>
  <c r="V88" i="14" s="1"/>
  <c r="AA86" i="7"/>
  <c r="D86" i="8" s="1"/>
  <c r="J86" i="8" s="1"/>
  <c r="M86" i="8" s="1"/>
  <c r="Z73" i="7"/>
  <c r="C73" i="13" s="1"/>
  <c r="F73" i="13" s="1"/>
  <c r="L73" i="13" s="1"/>
  <c r="Z65" i="7"/>
  <c r="C65" i="13" s="1"/>
  <c r="Z79" i="7"/>
  <c r="C79" i="8" s="1"/>
  <c r="Z99" i="7"/>
  <c r="C99" i="13" s="1"/>
  <c r="Z95" i="7"/>
  <c r="C95" i="13" s="1"/>
  <c r="F95" i="13" s="1"/>
  <c r="L95" i="13" s="1"/>
  <c r="Z91" i="7"/>
  <c r="C91" i="13" s="1"/>
  <c r="AB94" i="7"/>
  <c r="E94" i="13" s="1"/>
  <c r="H94" i="13" s="1"/>
  <c r="N94" i="13" s="1"/>
  <c r="AB86" i="7"/>
  <c r="E86" i="13" s="1"/>
  <c r="AB60" i="7"/>
  <c r="E60" i="13" s="1"/>
  <c r="H60" i="13" s="1"/>
  <c r="AB93" i="7"/>
  <c r="E93" i="14" s="1"/>
  <c r="W93" i="14" s="1"/>
  <c r="AB92" i="7"/>
  <c r="E92" i="13" s="1"/>
  <c r="Z76" i="7"/>
  <c r="C76" i="14" s="1"/>
  <c r="I76" i="14" s="1"/>
  <c r="Z57" i="7"/>
  <c r="C57" i="8" s="1"/>
  <c r="Z54" i="7"/>
  <c r="C54" i="14" s="1"/>
  <c r="O54" i="14" s="1"/>
  <c r="Z61" i="7"/>
  <c r="C61" i="13" s="1"/>
  <c r="I61" i="13" s="1"/>
  <c r="O61" i="13" s="1"/>
  <c r="Z92" i="7"/>
  <c r="C92" i="14" s="1"/>
  <c r="U92" i="14" s="1"/>
  <c r="AA74" i="7"/>
  <c r="AB67" i="7"/>
  <c r="E67" i="13" s="1"/>
  <c r="Z102" i="7"/>
  <c r="C102" i="14" s="1"/>
  <c r="AA91" i="7"/>
  <c r="D91" i="14" s="1"/>
  <c r="AA76" i="7"/>
  <c r="D76" i="13" s="1"/>
  <c r="AB71" i="7"/>
  <c r="E71" i="13" s="1"/>
  <c r="Z70" i="7"/>
  <c r="AA70" i="7"/>
  <c r="D70" i="14" s="1"/>
  <c r="J70" i="14" s="1"/>
  <c r="AA58" i="7"/>
  <c r="D58" i="8" s="1"/>
  <c r="Z84" i="7"/>
  <c r="C84" i="13" s="1"/>
  <c r="F84" i="13" s="1"/>
  <c r="AB84" i="7"/>
  <c r="E84" i="14" s="1"/>
  <c r="AA84" i="7"/>
  <c r="D84" i="13" s="1"/>
  <c r="AA81" i="7"/>
  <c r="D81" i="13" s="1"/>
  <c r="AB81" i="7"/>
  <c r="E81" i="8" s="1"/>
  <c r="AA73" i="7"/>
  <c r="D73" i="8" s="1"/>
  <c r="Z60" i="7"/>
  <c r="C60" i="14" s="1"/>
  <c r="AA54" i="7"/>
  <c r="D54" i="8" s="1"/>
  <c r="AA92" i="7"/>
  <c r="D92" i="14" s="1"/>
  <c r="Z87" i="7"/>
  <c r="C87" i="13" s="1"/>
  <c r="Z86" i="7"/>
  <c r="C86" i="8" s="1"/>
  <c r="I86" i="8" s="1"/>
  <c r="L86" i="8" s="1"/>
  <c r="AA75" i="7"/>
  <c r="Z75" i="7"/>
  <c r="C75" i="14" s="1"/>
  <c r="F75" i="14" s="1"/>
  <c r="AB75" i="7"/>
  <c r="E75" i="13" s="1"/>
  <c r="AB72" i="7"/>
  <c r="E72" i="14" s="1"/>
  <c r="Q72" i="14" s="1"/>
  <c r="Z69" i="7"/>
  <c r="Z68" i="7"/>
  <c r="C68" i="8" s="1"/>
  <c r="F68" i="8" s="1"/>
  <c r="AB57" i="7"/>
  <c r="E57" i="8" s="1"/>
  <c r="AA57" i="7"/>
  <c r="D57" i="14" s="1"/>
  <c r="AB57" i="14" s="1"/>
  <c r="Z100" i="7"/>
  <c r="C100" i="13" s="1"/>
  <c r="F100" i="13" s="1"/>
  <c r="AB100" i="7"/>
  <c r="E100" i="8" s="1"/>
  <c r="AA100" i="7"/>
  <c r="D100" i="13" s="1"/>
  <c r="AA97" i="7"/>
  <c r="D97" i="13" s="1"/>
  <c r="Z97" i="7"/>
  <c r="C97" i="13" s="1"/>
  <c r="I97" i="13" s="1"/>
  <c r="O97" i="13" s="1"/>
  <c r="AB97" i="7"/>
  <c r="E97" i="13" s="1"/>
  <c r="AB95" i="7"/>
  <c r="E95" i="8" s="1"/>
  <c r="AA95" i="7"/>
  <c r="D95" i="14" s="1"/>
  <c r="V95" i="14" s="1"/>
  <c r="AB89" i="7"/>
  <c r="E89" i="13" s="1"/>
  <c r="AA77" i="7"/>
  <c r="D77" i="13" s="1"/>
  <c r="J77" i="13" s="1"/>
  <c r="Z77" i="7"/>
  <c r="C77" i="13" s="1"/>
  <c r="AB77" i="7"/>
  <c r="E77" i="13" s="1"/>
  <c r="K77" i="13" s="1"/>
  <c r="Q77" i="13" s="1"/>
  <c r="E67" i="14"/>
  <c r="E102" i="14"/>
  <c r="E102" i="8"/>
  <c r="C102" i="8"/>
  <c r="D80" i="13"/>
  <c r="D80" i="14"/>
  <c r="AB80" i="14" s="1"/>
  <c r="I73" i="13"/>
  <c r="O73" i="13" s="1"/>
  <c r="C73" i="14"/>
  <c r="F73" i="14" s="1"/>
  <c r="C73" i="8"/>
  <c r="D73" i="13"/>
  <c r="C61" i="14"/>
  <c r="U61" i="14" s="1"/>
  <c r="D60" i="14"/>
  <c r="D60" i="13"/>
  <c r="E59" i="14"/>
  <c r="D54" i="13"/>
  <c r="E93" i="13"/>
  <c r="C92" i="13"/>
  <c r="F92" i="13" s="1"/>
  <c r="D66" i="14"/>
  <c r="G66" i="14" s="1"/>
  <c r="D66" i="13"/>
  <c r="G66" i="13" s="1"/>
  <c r="D66" i="8"/>
  <c r="C97" i="8"/>
  <c r="D77" i="14"/>
  <c r="AB77" i="14" s="1"/>
  <c r="D77" i="8"/>
  <c r="D60" i="8"/>
  <c r="J60" i="8" s="1"/>
  <c r="M60" i="8" s="1"/>
  <c r="AA72" i="7"/>
  <c r="Z72" i="7"/>
  <c r="AB70" i="7"/>
  <c r="Z67" i="7"/>
  <c r="C65" i="14"/>
  <c r="AA65" i="14" s="1"/>
  <c r="C65" i="8"/>
  <c r="AB65" i="7"/>
  <c r="AA65" i="7"/>
  <c r="AA94" i="7"/>
  <c r="Z94" i="7"/>
  <c r="E85" i="14"/>
  <c r="W85" i="14" s="1"/>
  <c r="E85" i="8"/>
  <c r="C84" i="8"/>
  <c r="Z81" i="7"/>
  <c r="AB79" i="7"/>
  <c r="AA79" i="7"/>
  <c r="AB76" i="7"/>
  <c r="Z74" i="7"/>
  <c r="AB74" i="7"/>
  <c r="AA59" i="7"/>
  <c r="Z59" i="7"/>
  <c r="E56" i="14"/>
  <c r="W56" i="14" s="1"/>
  <c r="E56" i="13"/>
  <c r="AA56" i="7"/>
  <c r="Z56" i="7"/>
  <c r="AB54" i="7"/>
  <c r="AA101" i="7"/>
  <c r="Z101" i="7"/>
  <c r="AB99" i="7"/>
  <c r="AA99" i="7"/>
  <c r="AB91" i="7"/>
  <c r="AB78" i="7"/>
  <c r="AA78" i="7"/>
  <c r="Z78" i="7"/>
  <c r="E85" i="13"/>
  <c r="C70" i="13"/>
  <c r="AB68" i="7"/>
  <c r="AA68" i="7"/>
  <c r="Z66" i="7"/>
  <c r="AA63" i="7"/>
  <c r="Z63" i="7"/>
  <c r="AB63" i="7"/>
  <c r="AB61" i="7"/>
  <c r="AA61" i="7"/>
  <c r="Z58" i="7"/>
  <c r="AB58" i="7"/>
  <c r="D58" i="14"/>
  <c r="J58" i="14" s="1"/>
  <c r="AA93" i="7"/>
  <c r="Z93" i="7"/>
  <c r="AB90" i="7"/>
  <c r="AA90" i="7"/>
  <c r="Z90" i="7"/>
  <c r="Z88" i="7"/>
  <c r="AB88" i="7"/>
  <c r="AA85" i="7"/>
  <c r="Z85" i="7"/>
  <c r="AB83" i="7"/>
  <c r="AA83" i="7"/>
  <c r="C87" i="8"/>
  <c r="AA71" i="7"/>
  <c r="Z71" i="7"/>
  <c r="AB69" i="7"/>
  <c r="AA69" i="7"/>
  <c r="AB64" i="7"/>
  <c r="AA64" i="7"/>
  <c r="Z64" i="7"/>
  <c r="Z62" i="7"/>
  <c r="AB62" i="7"/>
  <c r="AA55" i="7"/>
  <c r="Z55" i="7"/>
  <c r="AB103" i="7"/>
  <c r="AA103" i="7"/>
  <c r="AB98" i="7"/>
  <c r="AA98" i="7"/>
  <c r="Z98" i="7"/>
  <c r="Z96" i="7"/>
  <c r="AB96" i="7"/>
  <c r="AA89" i="7"/>
  <c r="Z89" i="7"/>
  <c r="AB87" i="7"/>
  <c r="AA87" i="7"/>
  <c r="AB82" i="7"/>
  <c r="AA82" i="7"/>
  <c r="Z82" i="7"/>
  <c r="Z80" i="7"/>
  <c r="AB80" i="7"/>
  <c r="G88" i="14"/>
  <c r="W72" i="14"/>
  <c r="G62" i="14"/>
  <c r="J62" i="14"/>
  <c r="E97" i="14" l="1"/>
  <c r="AC97" i="14" s="1"/>
  <c r="E101" i="14"/>
  <c r="C87" i="14"/>
  <c r="D67" i="8"/>
  <c r="D67" i="13"/>
  <c r="D67" i="16" s="1"/>
  <c r="C79" i="14"/>
  <c r="D97" i="14"/>
  <c r="G97" i="14" s="1"/>
  <c r="E59" i="13"/>
  <c r="E59" i="16" s="1"/>
  <c r="C76" i="8"/>
  <c r="I76" i="8" s="1"/>
  <c r="L76" i="8" s="1"/>
  <c r="D62" i="13"/>
  <c r="D62" i="8"/>
  <c r="V62" i="14"/>
  <c r="C95" i="8"/>
  <c r="I95" i="8" s="1"/>
  <c r="L95" i="8" s="1"/>
  <c r="F83" i="14"/>
  <c r="X83" i="14" s="1"/>
  <c r="AA83" i="14"/>
  <c r="C103" i="13"/>
  <c r="I103" i="13" s="1"/>
  <c r="O103" i="13" s="1"/>
  <c r="C83" i="13"/>
  <c r="F83" i="13" s="1"/>
  <c r="I95" i="13"/>
  <c r="O95" i="13" s="1"/>
  <c r="C83" i="8"/>
  <c r="C86" i="14"/>
  <c r="I86" i="14" s="1"/>
  <c r="U76" i="14"/>
  <c r="C54" i="8"/>
  <c r="I54" i="14"/>
  <c r="C95" i="14"/>
  <c r="F95" i="14" s="1"/>
  <c r="C103" i="8"/>
  <c r="F103" i="8" s="1"/>
  <c r="C91" i="8"/>
  <c r="C54" i="13"/>
  <c r="F54" i="13" s="1"/>
  <c r="L54" i="13" s="1"/>
  <c r="C91" i="14"/>
  <c r="O91" i="14" s="1"/>
  <c r="E73" i="8"/>
  <c r="H73" i="8" s="1"/>
  <c r="C100" i="8"/>
  <c r="F100" i="8" s="1"/>
  <c r="D57" i="13"/>
  <c r="J57" i="13" s="1"/>
  <c r="P57" i="13" s="1"/>
  <c r="E71" i="8"/>
  <c r="K71" i="8" s="1"/>
  <c r="N71" i="8" s="1"/>
  <c r="AA54" i="14"/>
  <c r="I83" i="14"/>
  <c r="U83" i="14"/>
  <c r="K85" i="14"/>
  <c r="AB62" i="14"/>
  <c r="F54" i="14"/>
  <c r="R54" i="14" s="1"/>
  <c r="H56" i="8"/>
  <c r="C68" i="13"/>
  <c r="I68" i="13" s="1"/>
  <c r="O68" i="13" s="1"/>
  <c r="P57" i="14"/>
  <c r="E100" i="13"/>
  <c r="D73" i="14"/>
  <c r="D73" i="16" s="1"/>
  <c r="C102" i="13"/>
  <c r="F102" i="13" s="1"/>
  <c r="L102" i="13" s="1"/>
  <c r="R102" i="13" s="1"/>
  <c r="E55" i="8"/>
  <c r="K55" i="8" s="1"/>
  <c r="N55" i="8" s="1"/>
  <c r="E55" i="14"/>
  <c r="D102" i="13"/>
  <c r="J102" i="13" s="1"/>
  <c r="P102" i="13" s="1"/>
  <c r="D102" i="8"/>
  <c r="J102" i="8" s="1"/>
  <c r="M102" i="8" s="1"/>
  <c r="I61" i="14"/>
  <c r="U54" i="14"/>
  <c r="F76" i="14"/>
  <c r="L76" i="14" s="1"/>
  <c r="C75" i="13"/>
  <c r="I75" i="13" s="1"/>
  <c r="O75" i="13" s="1"/>
  <c r="C57" i="14"/>
  <c r="O57" i="14" s="1"/>
  <c r="J80" i="14"/>
  <c r="D57" i="8"/>
  <c r="H66" i="8"/>
  <c r="D86" i="13"/>
  <c r="J86" i="13" s="1"/>
  <c r="P86" i="13" s="1"/>
  <c r="V57" i="14"/>
  <c r="D95" i="13"/>
  <c r="J95" i="13" s="1"/>
  <c r="P95" i="13" s="1"/>
  <c r="J57" i="14"/>
  <c r="J88" i="14"/>
  <c r="C79" i="13"/>
  <c r="F79" i="13" s="1"/>
  <c r="D76" i="8"/>
  <c r="J76" i="8" s="1"/>
  <c r="M76" i="8" s="1"/>
  <c r="D96" i="14"/>
  <c r="P96" i="14" s="1"/>
  <c r="D58" i="13"/>
  <c r="D58" i="16" s="1"/>
  <c r="E66" i="14"/>
  <c r="Q66" i="14" s="1"/>
  <c r="D76" i="14"/>
  <c r="J76" i="14" s="1"/>
  <c r="AA76" i="14"/>
  <c r="G86" i="8"/>
  <c r="C77" i="14"/>
  <c r="O77" i="14" s="1"/>
  <c r="D95" i="8"/>
  <c r="C92" i="8"/>
  <c r="F92" i="8" s="1"/>
  <c r="D54" i="14"/>
  <c r="J54" i="14" s="1"/>
  <c r="G96" i="8"/>
  <c r="E101" i="8"/>
  <c r="K101" i="8" s="1"/>
  <c r="N101" i="8" s="1"/>
  <c r="C99" i="14"/>
  <c r="AA99" i="14" s="1"/>
  <c r="G57" i="14"/>
  <c r="M57" i="14" s="1"/>
  <c r="C76" i="13"/>
  <c r="O76" i="14"/>
  <c r="C99" i="8"/>
  <c r="I99" i="8" s="1"/>
  <c r="L99" i="8" s="1"/>
  <c r="U65" i="14"/>
  <c r="D96" i="13"/>
  <c r="J96" i="13" s="1"/>
  <c r="P96" i="13" s="1"/>
  <c r="E86" i="14"/>
  <c r="W86" i="14" s="1"/>
  <c r="K94" i="13"/>
  <c r="Q94" i="13" s="1"/>
  <c r="D97" i="8"/>
  <c r="G97" i="8" s="1"/>
  <c r="C61" i="8"/>
  <c r="C61" i="16" s="1"/>
  <c r="D88" i="13"/>
  <c r="J88" i="13" s="1"/>
  <c r="P88" i="13" s="1"/>
  <c r="AB88" i="14"/>
  <c r="P88" i="14"/>
  <c r="D88" i="8"/>
  <c r="J88" i="8" s="1"/>
  <c r="M88" i="8" s="1"/>
  <c r="V58" i="14"/>
  <c r="E66" i="13"/>
  <c r="H66" i="13" s="1"/>
  <c r="E94" i="14"/>
  <c r="W94" i="14" s="1"/>
  <c r="E73" i="14"/>
  <c r="W73" i="14" s="1"/>
  <c r="E86" i="8"/>
  <c r="E72" i="13"/>
  <c r="H72" i="13" s="1"/>
  <c r="N72" i="13" s="1"/>
  <c r="T72" i="13" s="1"/>
  <c r="E97" i="8"/>
  <c r="H97" i="8" s="1"/>
  <c r="E100" i="14"/>
  <c r="K100" i="14" s="1"/>
  <c r="H72" i="14"/>
  <c r="Z72" i="14" s="1"/>
  <c r="AC72" i="14"/>
  <c r="K72" i="14"/>
  <c r="H77" i="13"/>
  <c r="N77" i="13" s="1"/>
  <c r="V77" i="14"/>
  <c r="V54" i="14"/>
  <c r="D86" i="14"/>
  <c r="V86" i="14" s="1"/>
  <c r="D84" i="14"/>
  <c r="P84" i="14" s="1"/>
  <c r="V66" i="14"/>
  <c r="D100" i="8"/>
  <c r="G100" i="8" s="1"/>
  <c r="D80" i="16"/>
  <c r="F99" i="13"/>
  <c r="L99" i="13" s="1"/>
  <c r="I99" i="13"/>
  <c r="O99" i="13" s="1"/>
  <c r="C100" i="14"/>
  <c r="C60" i="13"/>
  <c r="I60" i="13" s="1"/>
  <c r="O60" i="13" s="1"/>
  <c r="C57" i="13"/>
  <c r="C84" i="14"/>
  <c r="U84" i="14" s="1"/>
  <c r="C77" i="8"/>
  <c r="E89" i="8"/>
  <c r="K89" i="8" s="1"/>
  <c r="N89" i="8" s="1"/>
  <c r="E92" i="14"/>
  <c r="H92" i="14" s="1"/>
  <c r="K56" i="14"/>
  <c r="E94" i="8"/>
  <c r="E81" i="14"/>
  <c r="H81" i="14" s="1"/>
  <c r="E77" i="8"/>
  <c r="K77" i="8" s="1"/>
  <c r="N77" i="8" s="1"/>
  <c r="E93" i="8"/>
  <c r="E93" i="16" s="1"/>
  <c r="E72" i="8"/>
  <c r="H72" i="8" s="1"/>
  <c r="E57" i="14"/>
  <c r="AC57" i="14" s="1"/>
  <c r="E77" i="14"/>
  <c r="AC77" i="14" s="1"/>
  <c r="E75" i="8"/>
  <c r="H75" i="8" s="1"/>
  <c r="E60" i="8"/>
  <c r="H60" i="8" s="1"/>
  <c r="E85" i="16"/>
  <c r="H56" i="14"/>
  <c r="T56" i="14" s="1"/>
  <c r="Q97" i="14"/>
  <c r="E89" i="14"/>
  <c r="K89" i="14" s="1"/>
  <c r="E95" i="13"/>
  <c r="H95" i="13" s="1"/>
  <c r="E75" i="14"/>
  <c r="H75" i="14" s="1"/>
  <c r="T75" i="14" s="1"/>
  <c r="E92" i="8"/>
  <c r="H92" i="8" s="1"/>
  <c r="E60" i="14"/>
  <c r="AC60" i="14" s="1"/>
  <c r="E102" i="16"/>
  <c r="K95" i="8"/>
  <c r="N95" i="8" s="1"/>
  <c r="E71" i="14"/>
  <c r="E67" i="8"/>
  <c r="E67" i="16" s="1"/>
  <c r="E56" i="16"/>
  <c r="D77" i="16"/>
  <c r="D62" i="16"/>
  <c r="D66" i="16"/>
  <c r="J54" i="8"/>
  <c r="M54" i="8" s="1"/>
  <c r="J57" i="8"/>
  <c r="M57" i="8" s="1"/>
  <c r="J66" i="13"/>
  <c r="P66" i="13" s="1"/>
  <c r="G58" i="14"/>
  <c r="S58" i="14" s="1"/>
  <c r="D60" i="16"/>
  <c r="D100" i="14"/>
  <c r="J100" i="14" s="1"/>
  <c r="D92" i="13"/>
  <c r="G92" i="13" s="1"/>
  <c r="D70" i="8"/>
  <c r="G70" i="8" s="1"/>
  <c r="F57" i="8"/>
  <c r="I57" i="8"/>
  <c r="L57" i="8" s="1"/>
  <c r="U102" i="14"/>
  <c r="I102" i="14"/>
  <c r="C87" i="16"/>
  <c r="C65" i="16"/>
  <c r="O65" i="14"/>
  <c r="C68" i="14"/>
  <c r="C73" i="16"/>
  <c r="F86" i="8"/>
  <c r="I92" i="14"/>
  <c r="I68" i="8"/>
  <c r="L68" i="8" s="1"/>
  <c r="C75" i="8"/>
  <c r="G77" i="13"/>
  <c r="M77" i="13" s="1"/>
  <c r="S77" i="13" s="1"/>
  <c r="K93" i="14"/>
  <c r="W97" i="14"/>
  <c r="P80" i="14"/>
  <c r="F97" i="13"/>
  <c r="P77" i="13"/>
  <c r="F77" i="13"/>
  <c r="L77" i="13" s="1"/>
  <c r="R77" i="13" s="1"/>
  <c r="I77" i="13"/>
  <c r="O77" i="13" s="1"/>
  <c r="H95" i="8"/>
  <c r="D84" i="8"/>
  <c r="C69" i="8"/>
  <c r="C69" i="14"/>
  <c r="D75" i="14"/>
  <c r="D75" i="8"/>
  <c r="D75" i="13"/>
  <c r="H56" i="13"/>
  <c r="N56" i="13" s="1"/>
  <c r="T56" i="13" s="1"/>
  <c r="E81" i="13"/>
  <c r="H81" i="13" s="1"/>
  <c r="C86" i="13"/>
  <c r="F86" i="13" s="1"/>
  <c r="L86" i="13" s="1"/>
  <c r="R86" i="13" s="1"/>
  <c r="C97" i="14"/>
  <c r="I97" i="14" s="1"/>
  <c r="D92" i="8"/>
  <c r="C60" i="8"/>
  <c r="D70" i="13"/>
  <c r="D81" i="14"/>
  <c r="D81" i="8"/>
  <c r="D74" i="13"/>
  <c r="D74" i="14"/>
  <c r="D74" i="8"/>
  <c r="D91" i="13"/>
  <c r="D91" i="8"/>
  <c r="T94" i="13"/>
  <c r="K56" i="13"/>
  <c r="Q56" i="13" s="1"/>
  <c r="H97" i="14"/>
  <c r="N97" i="14" s="1"/>
  <c r="K97" i="14"/>
  <c r="C69" i="13"/>
  <c r="I69" i="13" s="1"/>
  <c r="O69" i="13" s="1"/>
  <c r="E57" i="13"/>
  <c r="H57" i="13" s="1"/>
  <c r="E95" i="14"/>
  <c r="K95" i="14" s="1"/>
  <c r="E84" i="8"/>
  <c r="E84" i="13"/>
  <c r="C70" i="14"/>
  <c r="C70" i="8"/>
  <c r="D82" i="8"/>
  <c r="D82" i="13"/>
  <c r="D82" i="14"/>
  <c r="C89" i="14"/>
  <c r="C89" i="8"/>
  <c r="C89" i="13"/>
  <c r="C98" i="13"/>
  <c r="C98" i="8"/>
  <c r="C98" i="14"/>
  <c r="E103" i="14"/>
  <c r="E103" i="13"/>
  <c r="E103" i="8"/>
  <c r="C62" i="14"/>
  <c r="C62" i="13"/>
  <c r="C62" i="8"/>
  <c r="D69" i="14"/>
  <c r="D69" i="13"/>
  <c r="D69" i="8"/>
  <c r="E88" i="14"/>
  <c r="E88" i="13"/>
  <c r="E88" i="8"/>
  <c r="E90" i="14"/>
  <c r="E90" i="8"/>
  <c r="E90" i="13"/>
  <c r="E58" i="14"/>
  <c r="E58" i="8"/>
  <c r="E58" i="13"/>
  <c r="E63" i="14"/>
  <c r="E63" i="13"/>
  <c r="E63" i="8"/>
  <c r="D68" i="14"/>
  <c r="D68" i="13"/>
  <c r="D68" i="8"/>
  <c r="J81" i="13"/>
  <c r="P81" i="13" s="1"/>
  <c r="G81" i="13"/>
  <c r="E91" i="14"/>
  <c r="E91" i="13"/>
  <c r="E91" i="8"/>
  <c r="D99" i="13"/>
  <c r="D99" i="14"/>
  <c r="D99" i="8"/>
  <c r="E54" i="14"/>
  <c r="E54" i="13"/>
  <c r="E54" i="8"/>
  <c r="G62" i="8"/>
  <c r="J62" i="8"/>
  <c r="M62" i="8" s="1"/>
  <c r="G76" i="13"/>
  <c r="J76" i="13"/>
  <c r="P76" i="13" s="1"/>
  <c r="I79" i="8"/>
  <c r="L79" i="8" s="1"/>
  <c r="F79" i="8"/>
  <c r="C81" i="14"/>
  <c r="C81" i="8"/>
  <c r="C81" i="13"/>
  <c r="K85" i="8"/>
  <c r="N85" i="8" s="1"/>
  <c r="H85" i="8"/>
  <c r="H86" i="13"/>
  <c r="K86" i="13"/>
  <c r="Q86" i="13" s="1"/>
  <c r="D94" i="14"/>
  <c r="D94" i="8"/>
  <c r="D94" i="13"/>
  <c r="I65" i="13"/>
  <c r="O65" i="13" s="1"/>
  <c r="G67" i="13"/>
  <c r="D72" i="14"/>
  <c r="D72" i="13"/>
  <c r="D72" i="8"/>
  <c r="G95" i="14"/>
  <c r="AB95" i="14"/>
  <c r="J95" i="14"/>
  <c r="G100" i="13"/>
  <c r="J100" i="13"/>
  <c r="P100" i="13" s="1"/>
  <c r="G66" i="8"/>
  <c r="G66" i="16" s="1"/>
  <c r="J66" i="8"/>
  <c r="M66" i="8" s="1"/>
  <c r="K75" i="13"/>
  <c r="Q75" i="13" s="1"/>
  <c r="H75" i="13"/>
  <c r="G54" i="13"/>
  <c r="M54" i="13" s="1"/>
  <c r="J54" i="13"/>
  <c r="P54" i="13" s="1"/>
  <c r="H55" i="13"/>
  <c r="N55" i="13" s="1"/>
  <c r="T55" i="13" s="1"/>
  <c r="K55" i="13"/>
  <c r="Q55" i="13" s="1"/>
  <c r="G60" i="14"/>
  <c r="P60" i="14"/>
  <c r="J60" i="14"/>
  <c r="AB60" i="14"/>
  <c r="V60" i="14"/>
  <c r="J73" i="13"/>
  <c r="P73" i="13" s="1"/>
  <c r="G73" i="13"/>
  <c r="I73" i="8"/>
  <c r="L73" i="8" s="1"/>
  <c r="F73" i="8"/>
  <c r="F73" i="16" s="1"/>
  <c r="K71" i="14"/>
  <c r="Q71" i="14"/>
  <c r="G80" i="8"/>
  <c r="J80" i="8"/>
  <c r="M80" i="8" s="1"/>
  <c r="H101" i="13"/>
  <c r="K101" i="13"/>
  <c r="Q101" i="13" s="1"/>
  <c r="F102" i="8"/>
  <c r="I102" i="8"/>
  <c r="L102" i="8" s="1"/>
  <c r="K102" i="8"/>
  <c r="N102" i="8" s="1"/>
  <c r="H102" i="8"/>
  <c r="I103" i="8"/>
  <c r="L103" i="8" s="1"/>
  <c r="H67" i="14"/>
  <c r="AC67" i="14"/>
  <c r="K67" i="14"/>
  <c r="W67" i="14"/>
  <c r="Q67" i="14"/>
  <c r="P77" i="14"/>
  <c r="E80" i="14"/>
  <c r="E80" i="8"/>
  <c r="E80" i="13"/>
  <c r="E82" i="14"/>
  <c r="E82" i="8"/>
  <c r="E82" i="13"/>
  <c r="D89" i="8"/>
  <c r="D89" i="13"/>
  <c r="D89" i="14"/>
  <c r="D98" i="14"/>
  <c r="D98" i="13"/>
  <c r="D98" i="8"/>
  <c r="C55" i="14"/>
  <c r="C55" i="13"/>
  <c r="C55" i="8"/>
  <c r="C64" i="8"/>
  <c r="C64" i="14"/>
  <c r="C64" i="13"/>
  <c r="E69" i="14"/>
  <c r="E69" i="8"/>
  <c r="E69" i="13"/>
  <c r="H81" i="8"/>
  <c r="K81" i="8"/>
  <c r="N81" i="8" s="1"/>
  <c r="I87" i="8"/>
  <c r="L87" i="8" s="1"/>
  <c r="F87" i="8"/>
  <c r="C88" i="14"/>
  <c r="C88" i="8"/>
  <c r="C88" i="13"/>
  <c r="C93" i="13"/>
  <c r="C93" i="8"/>
  <c r="C93" i="14"/>
  <c r="C58" i="14"/>
  <c r="C58" i="8"/>
  <c r="C58" i="13"/>
  <c r="C63" i="14"/>
  <c r="C63" i="13"/>
  <c r="C63" i="8"/>
  <c r="C66" i="14"/>
  <c r="C66" i="13"/>
  <c r="C66" i="8"/>
  <c r="E68" i="14"/>
  <c r="E68" i="8"/>
  <c r="E68" i="13"/>
  <c r="H85" i="13"/>
  <c r="K85" i="13"/>
  <c r="Q85" i="13" s="1"/>
  <c r="C78" i="14"/>
  <c r="C78" i="8"/>
  <c r="C78" i="13"/>
  <c r="I91" i="8"/>
  <c r="L91" i="8" s="1"/>
  <c r="F91" i="8"/>
  <c r="E99" i="13"/>
  <c r="E99" i="8"/>
  <c r="E99" i="14"/>
  <c r="C56" i="14"/>
  <c r="C56" i="13"/>
  <c r="C56" i="8"/>
  <c r="C59" i="14"/>
  <c r="C59" i="13"/>
  <c r="C59" i="8"/>
  <c r="E74" i="14"/>
  <c r="E74" i="13"/>
  <c r="E74" i="8"/>
  <c r="E76" i="8"/>
  <c r="E76" i="13"/>
  <c r="E76" i="14"/>
  <c r="F79" i="14"/>
  <c r="O79" i="14"/>
  <c r="I79" i="14"/>
  <c r="U79" i="14"/>
  <c r="AA79" i="14"/>
  <c r="I84" i="8"/>
  <c r="L84" i="8" s="1"/>
  <c r="F84" i="8"/>
  <c r="AC85" i="14"/>
  <c r="H85" i="14"/>
  <c r="Q85" i="14"/>
  <c r="F87" i="13"/>
  <c r="I87" i="13"/>
  <c r="O87" i="13" s="1"/>
  <c r="K57" i="8"/>
  <c r="N57" i="8" s="1"/>
  <c r="H57" i="8"/>
  <c r="D65" i="14"/>
  <c r="D65" i="13"/>
  <c r="D65" i="8"/>
  <c r="P67" i="14"/>
  <c r="J67" i="14"/>
  <c r="V67" i="14"/>
  <c r="G67" i="14"/>
  <c r="AB67" i="14"/>
  <c r="F77" i="14"/>
  <c r="H97" i="13"/>
  <c r="K97" i="13"/>
  <c r="Q97" i="13" s="1"/>
  <c r="J97" i="13"/>
  <c r="P97" i="13" s="1"/>
  <c r="G97" i="13"/>
  <c r="G100" i="14"/>
  <c r="AB100" i="14"/>
  <c r="I61" i="8"/>
  <c r="L61" i="8" s="1"/>
  <c r="F61" i="8"/>
  <c r="H93" i="13"/>
  <c r="K93" i="13"/>
  <c r="Q93" i="13" s="1"/>
  <c r="G54" i="8"/>
  <c r="K60" i="13"/>
  <c r="Q60" i="13" s="1"/>
  <c r="O61" i="14"/>
  <c r="AA61" i="14"/>
  <c r="F61" i="14"/>
  <c r="I73" i="14"/>
  <c r="O73" i="14"/>
  <c r="U73" i="14"/>
  <c r="AA73" i="14"/>
  <c r="P70" i="14"/>
  <c r="AB70" i="14"/>
  <c r="V70" i="14"/>
  <c r="W101" i="14"/>
  <c r="AC101" i="14"/>
  <c r="H101" i="14"/>
  <c r="Q101" i="14"/>
  <c r="K101" i="14"/>
  <c r="H102" i="13"/>
  <c r="K102" i="13"/>
  <c r="Q102" i="13" s="1"/>
  <c r="F103" i="14"/>
  <c r="O103" i="14"/>
  <c r="AA103" i="14"/>
  <c r="I103" i="14"/>
  <c r="U103" i="14"/>
  <c r="F61" i="13"/>
  <c r="L61" i="13" s="1"/>
  <c r="R61" i="13" s="1"/>
  <c r="R73" i="13"/>
  <c r="P95" i="14"/>
  <c r="Q56" i="14"/>
  <c r="I65" i="14"/>
  <c r="G70" i="14"/>
  <c r="S70" i="14" s="1"/>
  <c r="V80" i="14"/>
  <c r="J77" i="14"/>
  <c r="P58" i="14"/>
  <c r="C80" i="14"/>
  <c r="C80" i="8"/>
  <c r="C80" i="13"/>
  <c r="D87" i="8"/>
  <c r="D87" i="13"/>
  <c r="D87" i="14"/>
  <c r="E96" i="14"/>
  <c r="E96" i="13"/>
  <c r="E96" i="8"/>
  <c r="E98" i="13"/>
  <c r="E98" i="8"/>
  <c r="E98" i="14"/>
  <c r="D55" i="13"/>
  <c r="D55" i="14"/>
  <c r="D55" i="8"/>
  <c r="D64" i="13"/>
  <c r="D64" i="14"/>
  <c r="D64" i="8"/>
  <c r="C71" i="14"/>
  <c r="C71" i="13"/>
  <c r="C71" i="8"/>
  <c r="G91" i="14"/>
  <c r="AB91" i="14"/>
  <c r="V91" i="14"/>
  <c r="P91" i="14"/>
  <c r="J91" i="14"/>
  <c r="I83" i="8"/>
  <c r="L83" i="8" s="1"/>
  <c r="F83" i="8"/>
  <c r="D83" i="13"/>
  <c r="D83" i="14"/>
  <c r="D83" i="8"/>
  <c r="C85" i="14"/>
  <c r="C85" i="13"/>
  <c r="C85" i="8"/>
  <c r="C90" i="14"/>
  <c r="C90" i="13"/>
  <c r="C90" i="8"/>
  <c r="D93" i="14"/>
  <c r="D93" i="13"/>
  <c r="D93" i="8"/>
  <c r="G58" i="8"/>
  <c r="D61" i="14"/>
  <c r="D61" i="8"/>
  <c r="D61" i="13"/>
  <c r="D63" i="14"/>
  <c r="D63" i="13"/>
  <c r="D63" i="8"/>
  <c r="D78" i="13"/>
  <c r="D78" i="8"/>
  <c r="D78" i="14"/>
  <c r="F91" i="13"/>
  <c r="I91" i="13"/>
  <c r="O91" i="13" s="1"/>
  <c r="C101" i="13"/>
  <c r="C101" i="14"/>
  <c r="C101" i="8"/>
  <c r="D56" i="8"/>
  <c r="D56" i="14"/>
  <c r="D56" i="13"/>
  <c r="D59" i="14"/>
  <c r="D59" i="13"/>
  <c r="D59" i="8"/>
  <c r="C74" i="14"/>
  <c r="C74" i="8"/>
  <c r="C74" i="13"/>
  <c r="H84" i="14"/>
  <c r="W84" i="14"/>
  <c r="AC84" i="14"/>
  <c r="Q84" i="14"/>
  <c r="K84" i="14"/>
  <c r="D79" i="14"/>
  <c r="D79" i="8"/>
  <c r="D79" i="13"/>
  <c r="I84" i="13"/>
  <c r="O84" i="13" s="1"/>
  <c r="F87" i="14"/>
  <c r="O87" i="14"/>
  <c r="I87" i="14"/>
  <c r="AA87" i="14"/>
  <c r="U87" i="14"/>
  <c r="E65" i="14"/>
  <c r="E65" i="8"/>
  <c r="E65" i="13"/>
  <c r="C67" i="14"/>
  <c r="C67" i="13"/>
  <c r="C67" i="8"/>
  <c r="E70" i="13"/>
  <c r="E70" i="8"/>
  <c r="E70" i="14"/>
  <c r="I75" i="14"/>
  <c r="U75" i="14"/>
  <c r="O75" i="14"/>
  <c r="AA75" i="14"/>
  <c r="G60" i="8"/>
  <c r="G77" i="8"/>
  <c r="J77" i="8"/>
  <c r="M77" i="8" s="1"/>
  <c r="H89" i="13"/>
  <c r="K89" i="13"/>
  <c r="Q89" i="13" s="1"/>
  <c r="J95" i="8"/>
  <c r="M95" i="8" s="1"/>
  <c r="K100" i="8"/>
  <c r="N100" i="8" s="1"/>
  <c r="H100" i="8"/>
  <c r="I100" i="13"/>
  <c r="O100" i="13" s="1"/>
  <c r="J66" i="14"/>
  <c r="AB66" i="14"/>
  <c r="P66" i="14"/>
  <c r="G92" i="14"/>
  <c r="J92" i="14"/>
  <c r="P92" i="14"/>
  <c r="AB92" i="14"/>
  <c r="I92" i="13"/>
  <c r="O92" i="13" s="1"/>
  <c r="H59" i="8"/>
  <c r="K59" i="8"/>
  <c r="N59" i="8" s="1"/>
  <c r="I60" i="14"/>
  <c r="O60" i="14"/>
  <c r="AA60" i="14"/>
  <c r="F60" i="14"/>
  <c r="U60" i="14"/>
  <c r="G73" i="8"/>
  <c r="J73" i="8"/>
  <c r="M73" i="8" s="1"/>
  <c r="H73" i="13"/>
  <c r="K73" i="13"/>
  <c r="Q73" i="13" s="1"/>
  <c r="J80" i="13"/>
  <c r="P80" i="13" s="1"/>
  <c r="G80" i="13"/>
  <c r="H102" i="14"/>
  <c r="K102" i="14"/>
  <c r="Q102" i="14"/>
  <c r="W102" i="14"/>
  <c r="AC102" i="14"/>
  <c r="J58" i="8"/>
  <c r="M58" i="8" s="1"/>
  <c r="F65" i="13"/>
  <c r="L65" i="13" s="1"/>
  <c r="R65" i="13" s="1"/>
  <c r="R95" i="13"/>
  <c r="V92" i="14"/>
  <c r="V97" i="14"/>
  <c r="AC56" i="14"/>
  <c r="F65" i="14"/>
  <c r="R65" i="14" s="1"/>
  <c r="G80" i="14"/>
  <c r="S80" i="14" s="1"/>
  <c r="G77" i="14"/>
  <c r="Y77" i="14" s="1"/>
  <c r="AB58" i="14"/>
  <c r="C82" i="14"/>
  <c r="C82" i="13"/>
  <c r="C82" i="8"/>
  <c r="E87" i="14"/>
  <c r="E87" i="8"/>
  <c r="E87" i="13"/>
  <c r="C96" i="8"/>
  <c r="C96" i="13"/>
  <c r="C96" i="14"/>
  <c r="D103" i="14"/>
  <c r="D103" i="8"/>
  <c r="D103" i="13"/>
  <c r="E62" i="14"/>
  <c r="E62" i="13"/>
  <c r="E62" i="8"/>
  <c r="E64" i="13"/>
  <c r="E64" i="14"/>
  <c r="E64" i="8"/>
  <c r="D71" i="13"/>
  <c r="D71" i="8"/>
  <c r="D71" i="14"/>
  <c r="G57" i="8"/>
  <c r="E83" i="14"/>
  <c r="E83" i="13"/>
  <c r="E83" i="8"/>
  <c r="D85" i="14"/>
  <c r="D85" i="13"/>
  <c r="D85" i="8"/>
  <c r="D90" i="14"/>
  <c r="D90" i="13"/>
  <c r="D90" i="8"/>
  <c r="E61" i="14"/>
  <c r="E61" i="13"/>
  <c r="E61" i="8"/>
  <c r="F70" i="13"/>
  <c r="L70" i="13" s="1"/>
  <c r="R70" i="13" s="1"/>
  <c r="I70" i="13"/>
  <c r="O70" i="13" s="1"/>
  <c r="E78" i="13"/>
  <c r="E78" i="14"/>
  <c r="E78" i="8"/>
  <c r="D101" i="14"/>
  <c r="D101" i="13"/>
  <c r="D101" i="8"/>
  <c r="G62" i="13"/>
  <c r="M62" i="13" s="1"/>
  <c r="S62" i="13" s="1"/>
  <c r="J62" i="13"/>
  <c r="P62" i="13" s="1"/>
  <c r="E79" i="14"/>
  <c r="E79" i="13"/>
  <c r="E79" i="8"/>
  <c r="C94" i="14"/>
  <c r="C94" i="8"/>
  <c r="C94" i="13"/>
  <c r="I65" i="8"/>
  <c r="L65" i="8" s="1"/>
  <c r="F65" i="8"/>
  <c r="G67" i="8"/>
  <c r="J67" i="8"/>
  <c r="M67" i="8" s="1"/>
  <c r="C72" i="8"/>
  <c r="C72" i="14"/>
  <c r="C72" i="13"/>
  <c r="I97" i="8"/>
  <c r="L97" i="8" s="1"/>
  <c r="F97" i="8"/>
  <c r="H100" i="13"/>
  <c r="K100" i="13"/>
  <c r="Q100" i="13" s="1"/>
  <c r="H92" i="13"/>
  <c r="K92" i="13"/>
  <c r="Q92" i="13" s="1"/>
  <c r="O92" i="14"/>
  <c r="AA92" i="14"/>
  <c r="F92" i="14"/>
  <c r="Q93" i="14"/>
  <c r="H93" i="14"/>
  <c r="AC93" i="14"/>
  <c r="H59" i="14"/>
  <c r="Q59" i="14"/>
  <c r="AC59" i="14"/>
  <c r="W59" i="14"/>
  <c r="K59" i="14"/>
  <c r="G60" i="13"/>
  <c r="J60" i="13"/>
  <c r="P60" i="13" s="1"/>
  <c r="K73" i="14"/>
  <c r="G84" i="13"/>
  <c r="J84" i="13"/>
  <c r="P84" i="13" s="1"/>
  <c r="K71" i="13"/>
  <c r="Q71" i="13" s="1"/>
  <c r="H71" i="13"/>
  <c r="F102" i="14"/>
  <c r="O102" i="14"/>
  <c r="AA102" i="14"/>
  <c r="AB102" i="14"/>
  <c r="G102" i="14"/>
  <c r="P102" i="14"/>
  <c r="V102" i="14"/>
  <c r="J102" i="14"/>
  <c r="K67" i="13"/>
  <c r="Q67" i="13" s="1"/>
  <c r="H67" i="13"/>
  <c r="M88" i="14"/>
  <c r="Y88" i="14"/>
  <c r="S88" i="14"/>
  <c r="AE88" i="14"/>
  <c r="S62" i="14"/>
  <c r="AE62" i="14"/>
  <c r="Y62" i="14"/>
  <c r="M62" i="14"/>
  <c r="S66" i="14"/>
  <c r="AE66" i="14"/>
  <c r="M66" i="14"/>
  <c r="Y66" i="14"/>
  <c r="L73" i="14"/>
  <c r="X73" i="14"/>
  <c r="R73" i="14"/>
  <c r="AD73" i="14"/>
  <c r="L75" i="14"/>
  <c r="X75" i="14"/>
  <c r="R75" i="14"/>
  <c r="AD75" i="14"/>
  <c r="L84" i="13"/>
  <c r="R84" i="13" s="1"/>
  <c r="L92" i="13"/>
  <c r="R92" i="13" s="1"/>
  <c r="L100" i="13"/>
  <c r="R100" i="13" s="1"/>
  <c r="N60" i="13"/>
  <c r="T60" i="13" s="1"/>
  <c r="M66" i="13"/>
  <c r="S66" i="13" s="1"/>
  <c r="J97" i="14" l="1"/>
  <c r="AB97" i="14"/>
  <c r="P97" i="14"/>
  <c r="R99" i="13"/>
  <c r="G57" i="13"/>
  <c r="G102" i="13"/>
  <c r="D57" i="16"/>
  <c r="D97" i="16"/>
  <c r="H71" i="8"/>
  <c r="F95" i="8"/>
  <c r="Y57" i="14"/>
  <c r="J67" i="13"/>
  <c r="P67" i="13" s="1"/>
  <c r="F68" i="13"/>
  <c r="C68" i="16"/>
  <c r="I83" i="13"/>
  <c r="O83" i="13" s="1"/>
  <c r="F76" i="8"/>
  <c r="D54" i="16"/>
  <c r="E71" i="16"/>
  <c r="C95" i="16"/>
  <c r="K72" i="13"/>
  <c r="Q72" i="13" s="1"/>
  <c r="K59" i="13"/>
  <c r="Q59" i="13" s="1"/>
  <c r="AA95" i="14"/>
  <c r="F99" i="8"/>
  <c r="C76" i="16"/>
  <c r="H59" i="13"/>
  <c r="H59" i="16" s="1"/>
  <c r="AB54" i="14"/>
  <c r="G102" i="8"/>
  <c r="U95" i="14"/>
  <c r="I95" i="14"/>
  <c r="F103" i="13"/>
  <c r="F103" i="16" s="1"/>
  <c r="O95" i="14"/>
  <c r="C83" i="16"/>
  <c r="C103" i="16"/>
  <c r="AA77" i="14"/>
  <c r="C77" i="16"/>
  <c r="N56" i="14"/>
  <c r="G57" i="16"/>
  <c r="U77" i="14"/>
  <c r="AC94" i="14"/>
  <c r="C79" i="16"/>
  <c r="I79" i="13"/>
  <c r="O79" i="13" s="1"/>
  <c r="I77" i="14"/>
  <c r="H94" i="14"/>
  <c r="AD83" i="14"/>
  <c r="L83" i="14"/>
  <c r="F76" i="13"/>
  <c r="F76" i="16" s="1"/>
  <c r="H77" i="8"/>
  <c r="J97" i="8"/>
  <c r="M97" i="8" s="1"/>
  <c r="R83" i="14"/>
  <c r="I76" i="13"/>
  <c r="O76" i="13" s="1"/>
  <c r="G73" i="14"/>
  <c r="I91" i="14"/>
  <c r="AA91" i="14"/>
  <c r="I54" i="13"/>
  <c r="O54" i="13" s="1"/>
  <c r="G67" i="16"/>
  <c r="X76" i="14"/>
  <c r="AC66" i="14"/>
  <c r="G95" i="13"/>
  <c r="C54" i="16"/>
  <c r="F86" i="14"/>
  <c r="AD86" i="14" s="1"/>
  <c r="K75" i="8"/>
  <c r="N75" i="8" s="1"/>
  <c r="I100" i="8"/>
  <c r="L100" i="8" s="1"/>
  <c r="K66" i="13"/>
  <c r="Q66" i="13" s="1"/>
  <c r="F54" i="8"/>
  <c r="F54" i="16" s="1"/>
  <c r="U86" i="14"/>
  <c r="AA86" i="14"/>
  <c r="I54" i="8"/>
  <c r="L54" i="8" s="1"/>
  <c r="F60" i="13"/>
  <c r="L60" i="13" s="1"/>
  <c r="R60" i="13" s="1"/>
  <c r="F83" i="16"/>
  <c r="AD54" i="14"/>
  <c r="O86" i="14"/>
  <c r="C100" i="16"/>
  <c r="AE57" i="14"/>
  <c r="F91" i="14"/>
  <c r="R91" i="14" s="1"/>
  <c r="H57" i="14"/>
  <c r="N57" i="14" s="1"/>
  <c r="F75" i="13"/>
  <c r="O99" i="14"/>
  <c r="D84" i="16"/>
  <c r="H72" i="16"/>
  <c r="K95" i="13"/>
  <c r="Q95" i="13" s="1"/>
  <c r="U91" i="14"/>
  <c r="AB84" i="14"/>
  <c r="K73" i="8"/>
  <c r="N73" i="8" s="1"/>
  <c r="G84" i="14"/>
  <c r="M84" i="14" s="1"/>
  <c r="E101" i="16"/>
  <c r="C91" i="16"/>
  <c r="AC71" i="14"/>
  <c r="H100" i="14"/>
  <c r="H100" i="16" s="1"/>
  <c r="E55" i="16"/>
  <c r="S57" i="14"/>
  <c r="Q73" i="14"/>
  <c r="X54" i="14"/>
  <c r="L54" i="14"/>
  <c r="AC55" i="14"/>
  <c r="H73" i="14"/>
  <c r="Z73" i="14" s="1"/>
  <c r="AB73" i="14"/>
  <c r="R76" i="14"/>
  <c r="P73" i="14"/>
  <c r="J73" i="14"/>
  <c r="V73" i="14"/>
  <c r="Y80" i="14"/>
  <c r="Q60" i="14"/>
  <c r="H66" i="14"/>
  <c r="AF66" i="14" s="1"/>
  <c r="K66" i="14"/>
  <c r="AD76" i="14"/>
  <c r="W66" i="14"/>
  <c r="E66" i="16"/>
  <c r="C75" i="16"/>
  <c r="C102" i="16"/>
  <c r="I102" i="13"/>
  <c r="O102" i="13" s="1"/>
  <c r="G97" i="16"/>
  <c r="H102" i="16"/>
  <c r="H97" i="16"/>
  <c r="F61" i="16"/>
  <c r="H85" i="16"/>
  <c r="F87" i="16"/>
  <c r="H55" i="8"/>
  <c r="I75" i="8"/>
  <c r="L75" i="8" s="1"/>
  <c r="F77" i="8"/>
  <c r="F77" i="16" s="1"/>
  <c r="I77" i="8"/>
  <c r="L77" i="8" s="1"/>
  <c r="E97" i="16"/>
  <c r="F75" i="8"/>
  <c r="H101" i="8"/>
  <c r="H101" i="16" s="1"/>
  <c r="H93" i="8"/>
  <c r="H93" i="16" s="1"/>
  <c r="G88" i="8"/>
  <c r="G76" i="8"/>
  <c r="D102" i="16"/>
  <c r="G86" i="14"/>
  <c r="S86" i="14" s="1"/>
  <c r="W55" i="14"/>
  <c r="F79" i="16"/>
  <c r="H75" i="16"/>
  <c r="E94" i="16"/>
  <c r="K86" i="14"/>
  <c r="K55" i="14"/>
  <c r="F95" i="16"/>
  <c r="C99" i="16"/>
  <c r="I57" i="14"/>
  <c r="C57" i="16"/>
  <c r="E86" i="16"/>
  <c r="H86" i="14"/>
  <c r="T86" i="14" s="1"/>
  <c r="G102" i="16"/>
  <c r="Q55" i="14"/>
  <c r="F102" i="16"/>
  <c r="W81" i="14"/>
  <c r="G100" i="16"/>
  <c r="H55" i="14"/>
  <c r="K97" i="8"/>
  <c r="N97" i="8" s="1"/>
  <c r="AA57" i="14"/>
  <c r="F92" i="16"/>
  <c r="F65" i="16"/>
  <c r="G77" i="16"/>
  <c r="D95" i="16"/>
  <c r="M77" i="14"/>
  <c r="G62" i="16"/>
  <c r="K81" i="14"/>
  <c r="F57" i="14"/>
  <c r="L57" i="14" s="1"/>
  <c r="H92" i="16"/>
  <c r="D96" i="16"/>
  <c r="H56" i="16"/>
  <c r="G73" i="16"/>
  <c r="G60" i="16"/>
  <c r="H81" i="16"/>
  <c r="G80" i="16"/>
  <c r="U57" i="14"/>
  <c r="Q86" i="14"/>
  <c r="AA84" i="14"/>
  <c r="I92" i="8"/>
  <c r="L92" i="8" s="1"/>
  <c r="K86" i="8"/>
  <c r="N86" i="8" s="1"/>
  <c r="N72" i="14"/>
  <c r="AC73" i="14"/>
  <c r="AA100" i="14"/>
  <c r="J100" i="8"/>
  <c r="M100" i="8" s="1"/>
  <c r="AC86" i="14"/>
  <c r="O84" i="14"/>
  <c r="V84" i="14"/>
  <c r="G88" i="13"/>
  <c r="K60" i="8"/>
  <c r="N60" i="8" s="1"/>
  <c r="O97" i="14"/>
  <c r="G95" i="8"/>
  <c r="I86" i="13"/>
  <c r="O86" i="13" s="1"/>
  <c r="C71" i="16"/>
  <c r="H89" i="8"/>
  <c r="J84" i="14"/>
  <c r="W92" i="14"/>
  <c r="Q100" i="14"/>
  <c r="G86" i="13"/>
  <c r="M86" i="13" s="1"/>
  <c r="S86" i="13" s="1"/>
  <c r="G96" i="13"/>
  <c r="AB76" i="14"/>
  <c r="G76" i="14"/>
  <c r="S76" i="14" s="1"/>
  <c r="D76" i="16"/>
  <c r="D88" i="16"/>
  <c r="G96" i="14"/>
  <c r="S96" i="14" s="1"/>
  <c r="E73" i="16"/>
  <c r="F99" i="14"/>
  <c r="V76" i="14"/>
  <c r="AB96" i="14"/>
  <c r="V96" i="14"/>
  <c r="AF72" i="14"/>
  <c r="F100" i="14"/>
  <c r="R100" i="14" s="1"/>
  <c r="C92" i="16"/>
  <c r="O100" i="14"/>
  <c r="E70" i="16"/>
  <c r="K57" i="14"/>
  <c r="Q92" i="14"/>
  <c r="AC100" i="14"/>
  <c r="C70" i="16"/>
  <c r="U99" i="14"/>
  <c r="P76" i="14"/>
  <c r="I99" i="14"/>
  <c r="J96" i="14"/>
  <c r="G54" i="14"/>
  <c r="G54" i="16" s="1"/>
  <c r="P54" i="14"/>
  <c r="J58" i="13"/>
  <c r="P58" i="13" s="1"/>
  <c r="G58" i="13"/>
  <c r="M58" i="13" s="1"/>
  <c r="S58" i="13" s="1"/>
  <c r="Y96" i="14"/>
  <c r="Y58" i="14"/>
  <c r="D91" i="16"/>
  <c r="D71" i="16"/>
  <c r="T72" i="14"/>
  <c r="Q57" i="14"/>
  <c r="K92" i="14"/>
  <c r="K94" i="14"/>
  <c r="Q94" i="14"/>
  <c r="E72" i="16"/>
  <c r="T77" i="13"/>
  <c r="E61" i="16"/>
  <c r="W57" i="14"/>
  <c r="H86" i="8"/>
  <c r="H86" i="16" s="1"/>
  <c r="E77" i="16"/>
  <c r="AF81" i="14"/>
  <c r="Z81" i="14"/>
  <c r="N81" i="14"/>
  <c r="T81" i="14"/>
  <c r="E87" i="16"/>
  <c r="W100" i="14"/>
  <c r="K72" i="8"/>
  <c r="N72" i="8" s="1"/>
  <c r="E75" i="16"/>
  <c r="E60" i="16"/>
  <c r="E100" i="16"/>
  <c r="Z56" i="14"/>
  <c r="H67" i="8"/>
  <c r="H67" i="16" s="1"/>
  <c r="K81" i="13"/>
  <c r="Q81" i="13" s="1"/>
  <c r="J86" i="14"/>
  <c r="D75" i="16"/>
  <c r="AE58" i="14"/>
  <c r="AB86" i="14"/>
  <c r="P86" i="14"/>
  <c r="D90" i="16"/>
  <c r="J92" i="13"/>
  <c r="P92" i="13" s="1"/>
  <c r="D74" i="16"/>
  <c r="D92" i="16"/>
  <c r="D86" i="16"/>
  <c r="M58" i="14"/>
  <c r="V100" i="14"/>
  <c r="D59" i="16"/>
  <c r="D78" i="16"/>
  <c r="D55" i="16"/>
  <c r="D70" i="16"/>
  <c r="C66" i="16"/>
  <c r="C84" i="16"/>
  <c r="C96" i="16"/>
  <c r="C82" i="16"/>
  <c r="C67" i="16"/>
  <c r="AA68" i="14"/>
  <c r="X57" i="14"/>
  <c r="I84" i="14"/>
  <c r="C97" i="16"/>
  <c r="I57" i="13"/>
  <c r="O57" i="13" s="1"/>
  <c r="F57" i="13"/>
  <c r="L57" i="13" s="1"/>
  <c r="R57" i="13" s="1"/>
  <c r="F84" i="14"/>
  <c r="X84" i="14" s="1"/>
  <c r="C85" i="16"/>
  <c r="C89" i="16"/>
  <c r="I100" i="14"/>
  <c r="U100" i="14"/>
  <c r="E57" i="16"/>
  <c r="Z75" i="14"/>
  <c r="H94" i="8"/>
  <c r="H94" i="16" s="1"/>
  <c r="E99" i="16"/>
  <c r="E69" i="16"/>
  <c r="W77" i="14"/>
  <c r="K77" i="14"/>
  <c r="K57" i="13"/>
  <c r="Q57" i="13" s="1"/>
  <c r="Q75" i="14"/>
  <c r="K75" i="14"/>
  <c r="K93" i="8"/>
  <c r="N93" i="8" s="1"/>
  <c r="Q77" i="14"/>
  <c r="E65" i="16"/>
  <c r="K94" i="8"/>
  <c r="N94" i="8" s="1"/>
  <c r="E98" i="16"/>
  <c r="AC75" i="14"/>
  <c r="H71" i="14"/>
  <c r="Z71" i="14" s="1"/>
  <c r="H77" i="14"/>
  <c r="AF77" i="14" s="1"/>
  <c r="W75" i="14"/>
  <c r="E80" i="16"/>
  <c r="W71" i="14"/>
  <c r="AC92" i="14"/>
  <c r="E54" i="16"/>
  <c r="E90" i="16"/>
  <c r="E103" i="16"/>
  <c r="E92" i="16"/>
  <c r="AC81" i="14"/>
  <c r="Q81" i="14"/>
  <c r="E79" i="16"/>
  <c r="E78" i="16"/>
  <c r="E62" i="16"/>
  <c r="E96" i="16"/>
  <c r="E91" i="16"/>
  <c r="E88" i="16"/>
  <c r="AF56" i="14"/>
  <c r="E64" i="16"/>
  <c r="K92" i="8"/>
  <c r="N92" i="8" s="1"/>
  <c r="E68" i="16"/>
  <c r="E63" i="16"/>
  <c r="E58" i="16"/>
  <c r="E84" i="16"/>
  <c r="E95" i="16"/>
  <c r="W60" i="14"/>
  <c r="H60" i="14"/>
  <c r="H60" i="16" s="1"/>
  <c r="K60" i="14"/>
  <c r="AC89" i="14"/>
  <c r="Q89" i="14"/>
  <c r="W89" i="14"/>
  <c r="E89" i="16"/>
  <c r="T97" i="14"/>
  <c r="E83" i="16"/>
  <c r="K67" i="8"/>
  <c r="N67" i="8" s="1"/>
  <c r="E76" i="16"/>
  <c r="E74" i="16"/>
  <c r="E82" i="16"/>
  <c r="H89" i="14"/>
  <c r="Z89" i="14" s="1"/>
  <c r="E81" i="16"/>
  <c r="D83" i="16"/>
  <c r="D65" i="16"/>
  <c r="D89" i="16"/>
  <c r="D99" i="16"/>
  <c r="D82" i="16"/>
  <c r="D100" i="16"/>
  <c r="AE77" i="14"/>
  <c r="D101" i="16"/>
  <c r="D85" i="16"/>
  <c r="D103" i="16"/>
  <c r="J84" i="8"/>
  <c r="M84" i="8" s="1"/>
  <c r="D79" i="16"/>
  <c r="D87" i="16"/>
  <c r="P100" i="14"/>
  <c r="G92" i="8"/>
  <c r="G92" i="16" s="1"/>
  <c r="D72" i="16"/>
  <c r="D94" i="16"/>
  <c r="D68" i="16"/>
  <c r="D81" i="16"/>
  <c r="Y70" i="14"/>
  <c r="G84" i="8"/>
  <c r="D56" i="16"/>
  <c r="D63" i="16"/>
  <c r="D61" i="16"/>
  <c r="D93" i="16"/>
  <c r="D64" i="16"/>
  <c r="D98" i="16"/>
  <c r="J70" i="8"/>
  <c r="M70" i="8" s="1"/>
  <c r="J92" i="8"/>
  <c r="M92" i="8" s="1"/>
  <c r="D69" i="16"/>
  <c r="O68" i="14"/>
  <c r="C88" i="16"/>
  <c r="C64" i="16"/>
  <c r="C81" i="16"/>
  <c r="C98" i="16"/>
  <c r="C60" i="16"/>
  <c r="C69" i="16"/>
  <c r="C72" i="16"/>
  <c r="C94" i="16"/>
  <c r="U68" i="14"/>
  <c r="F68" i="14"/>
  <c r="R68" i="14" s="1"/>
  <c r="C90" i="16"/>
  <c r="C56" i="16"/>
  <c r="C93" i="16"/>
  <c r="C55" i="16"/>
  <c r="F60" i="8"/>
  <c r="F60" i="16" s="1"/>
  <c r="C62" i="16"/>
  <c r="R54" i="13"/>
  <c r="C74" i="16"/>
  <c r="C101" i="16"/>
  <c r="I68" i="14"/>
  <c r="C80" i="16"/>
  <c r="C59" i="16"/>
  <c r="C78" i="16"/>
  <c r="C63" i="16"/>
  <c r="C58" i="16"/>
  <c r="C86" i="16"/>
  <c r="L97" i="13"/>
  <c r="R97" i="13" s="1"/>
  <c r="S77" i="14"/>
  <c r="AE70" i="14"/>
  <c r="G70" i="13"/>
  <c r="M70" i="13" s="1"/>
  <c r="S70" i="13" s="1"/>
  <c r="AA97" i="14"/>
  <c r="I60" i="8"/>
  <c r="L60" i="8" s="1"/>
  <c r="AF97" i="14"/>
  <c r="M70" i="14"/>
  <c r="M80" i="14"/>
  <c r="H84" i="13"/>
  <c r="K84" i="13"/>
  <c r="Q84" i="13" s="1"/>
  <c r="P74" i="14"/>
  <c r="V74" i="14"/>
  <c r="G74" i="14"/>
  <c r="J74" i="14"/>
  <c r="AB74" i="14"/>
  <c r="V75" i="14"/>
  <c r="AB75" i="14"/>
  <c r="P75" i="14"/>
  <c r="J75" i="14"/>
  <c r="G75" i="14"/>
  <c r="Z97" i="14"/>
  <c r="U97" i="14"/>
  <c r="F97" i="14"/>
  <c r="AD97" i="14" s="1"/>
  <c r="K84" i="8"/>
  <c r="N84" i="8" s="1"/>
  <c r="H84" i="8"/>
  <c r="H84" i="16" s="1"/>
  <c r="G91" i="8"/>
  <c r="J91" i="8"/>
  <c r="M91" i="8" s="1"/>
  <c r="G74" i="13"/>
  <c r="M74" i="13" s="1"/>
  <c r="S74" i="13" s="1"/>
  <c r="J74" i="13"/>
  <c r="P74" i="13" s="1"/>
  <c r="AA69" i="14"/>
  <c r="O69" i="14"/>
  <c r="I69" i="14"/>
  <c r="U69" i="14"/>
  <c r="F69" i="14"/>
  <c r="F70" i="8"/>
  <c r="I70" i="8"/>
  <c r="L70" i="8" s="1"/>
  <c r="AC95" i="14"/>
  <c r="W95" i="14"/>
  <c r="J91" i="13"/>
  <c r="P91" i="13" s="1"/>
  <c r="G91" i="13"/>
  <c r="G81" i="8"/>
  <c r="J81" i="8"/>
  <c r="M81" i="8" s="1"/>
  <c r="J75" i="13"/>
  <c r="P75" i="13" s="1"/>
  <c r="G75" i="13"/>
  <c r="F69" i="8"/>
  <c r="I69" i="8"/>
  <c r="L69" i="8" s="1"/>
  <c r="L65" i="14"/>
  <c r="J70" i="13"/>
  <c r="P70" i="13" s="1"/>
  <c r="H95" i="14"/>
  <c r="T95" i="14" s="1"/>
  <c r="Q95" i="14"/>
  <c r="F69" i="13"/>
  <c r="L69" i="13" s="1"/>
  <c r="R69" i="13" s="1"/>
  <c r="O70" i="14"/>
  <c r="U70" i="14"/>
  <c r="F70" i="14"/>
  <c r="AA70" i="14"/>
  <c r="I70" i="14"/>
  <c r="G74" i="8"/>
  <c r="J74" i="8"/>
  <c r="M74" i="8" s="1"/>
  <c r="J81" i="14"/>
  <c r="P81" i="14"/>
  <c r="V81" i="14"/>
  <c r="G81" i="14"/>
  <c r="AB81" i="14"/>
  <c r="G75" i="8"/>
  <c r="J75" i="8"/>
  <c r="M75" i="8" s="1"/>
  <c r="M73" i="14"/>
  <c r="AE73" i="14"/>
  <c r="Y73" i="14"/>
  <c r="S73" i="14"/>
  <c r="M60" i="13"/>
  <c r="S60" i="13" s="1"/>
  <c r="R92" i="14"/>
  <c r="X92" i="14"/>
  <c r="L92" i="14"/>
  <c r="AD92" i="14"/>
  <c r="U72" i="14"/>
  <c r="I72" i="14"/>
  <c r="F72" i="14"/>
  <c r="AA72" i="14"/>
  <c r="O72" i="14"/>
  <c r="I94" i="13"/>
  <c r="O94" i="13" s="1"/>
  <c r="F94" i="13"/>
  <c r="L94" i="13" s="1"/>
  <c r="R94" i="13" s="1"/>
  <c r="H79" i="13"/>
  <c r="K79" i="13"/>
  <c r="Q79" i="13" s="1"/>
  <c r="J101" i="13"/>
  <c r="P101" i="13" s="1"/>
  <c r="G101" i="13"/>
  <c r="H78" i="14"/>
  <c r="W78" i="14"/>
  <c r="AC78" i="14"/>
  <c r="K78" i="14"/>
  <c r="Q78" i="14"/>
  <c r="N66" i="13"/>
  <c r="T66" i="13" s="1"/>
  <c r="H61" i="14"/>
  <c r="Q61" i="14"/>
  <c r="AC61" i="14"/>
  <c r="K61" i="14"/>
  <c r="W61" i="14"/>
  <c r="G85" i="8"/>
  <c r="J85" i="8"/>
  <c r="M85" i="8" s="1"/>
  <c r="H83" i="13"/>
  <c r="K83" i="13"/>
  <c r="Q83" i="13" s="1"/>
  <c r="G71" i="8"/>
  <c r="J71" i="8"/>
  <c r="M71" i="8" s="1"/>
  <c r="H64" i="13"/>
  <c r="N64" i="13" s="1"/>
  <c r="T64" i="13" s="1"/>
  <c r="K64" i="13"/>
  <c r="Q64" i="13" s="1"/>
  <c r="J103" i="13"/>
  <c r="P103" i="13" s="1"/>
  <c r="G103" i="13"/>
  <c r="I96" i="13"/>
  <c r="O96" i="13" s="1"/>
  <c r="F96" i="13"/>
  <c r="H87" i="14"/>
  <c r="Q87" i="14"/>
  <c r="AC87" i="14"/>
  <c r="K87" i="14"/>
  <c r="W87" i="14"/>
  <c r="K70" i="13"/>
  <c r="Q70" i="13" s="1"/>
  <c r="H70" i="13"/>
  <c r="N70" i="13" s="1"/>
  <c r="T70" i="13" s="1"/>
  <c r="H65" i="13"/>
  <c r="K65" i="13"/>
  <c r="Q65" i="13" s="1"/>
  <c r="L87" i="14"/>
  <c r="X87" i="14"/>
  <c r="AD87" i="14"/>
  <c r="R87" i="14"/>
  <c r="J79" i="13"/>
  <c r="P79" i="13" s="1"/>
  <c r="G79" i="13"/>
  <c r="I74" i="8"/>
  <c r="L74" i="8" s="1"/>
  <c r="F74" i="8"/>
  <c r="P59" i="14"/>
  <c r="AB59" i="14"/>
  <c r="J59" i="14"/>
  <c r="V59" i="14"/>
  <c r="G59" i="14"/>
  <c r="F101" i="8"/>
  <c r="I101" i="8"/>
  <c r="L101" i="8" s="1"/>
  <c r="J78" i="13"/>
  <c r="P78" i="13" s="1"/>
  <c r="G78" i="13"/>
  <c r="J63" i="14"/>
  <c r="P63" i="14"/>
  <c r="AB63" i="14"/>
  <c r="V63" i="14"/>
  <c r="G63" i="14"/>
  <c r="J93" i="14"/>
  <c r="P93" i="14"/>
  <c r="V93" i="14"/>
  <c r="AB93" i="14"/>
  <c r="G93" i="14"/>
  <c r="I85" i="8"/>
  <c r="L85" i="8" s="1"/>
  <c r="F85" i="8"/>
  <c r="G83" i="14"/>
  <c r="AB83" i="14"/>
  <c r="V83" i="14"/>
  <c r="P83" i="14"/>
  <c r="J83" i="14"/>
  <c r="F71" i="13"/>
  <c r="L71" i="13" s="1"/>
  <c r="R71" i="13" s="1"/>
  <c r="I71" i="13"/>
  <c r="O71" i="13" s="1"/>
  <c r="G64" i="13"/>
  <c r="J64" i="13"/>
  <c r="P64" i="13" s="1"/>
  <c r="K98" i="14"/>
  <c r="W98" i="14"/>
  <c r="H98" i="14"/>
  <c r="Q98" i="14"/>
  <c r="AC98" i="14"/>
  <c r="H96" i="13"/>
  <c r="K96" i="13"/>
  <c r="Q96" i="13" s="1"/>
  <c r="G87" i="8"/>
  <c r="J87" i="8"/>
  <c r="M87" i="8" s="1"/>
  <c r="M102" i="13"/>
  <c r="S102" i="13" s="1"/>
  <c r="L61" i="14"/>
  <c r="X61" i="14"/>
  <c r="AD61" i="14"/>
  <c r="R61" i="14"/>
  <c r="N93" i="13"/>
  <c r="T93" i="13" s="1"/>
  <c r="M100" i="14"/>
  <c r="Y100" i="14"/>
  <c r="S100" i="14"/>
  <c r="AE100" i="14"/>
  <c r="S67" i="14"/>
  <c r="M67" i="14"/>
  <c r="AE67" i="14"/>
  <c r="Y67" i="14"/>
  <c r="G65" i="8"/>
  <c r="J65" i="8"/>
  <c r="M65" i="8" s="1"/>
  <c r="L87" i="13"/>
  <c r="R87" i="13" s="1"/>
  <c r="AD79" i="14"/>
  <c r="R79" i="14"/>
  <c r="X79" i="14"/>
  <c r="L79" i="14"/>
  <c r="I59" i="8"/>
  <c r="L59" i="8" s="1"/>
  <c r="F59" i="8"/>
  <c r="I56" i="13"/>
  <c r="O56" i="13" s="1"/>
  <c r="F56" i="13"/>
  <c r="I78" i="8"/>
  <c r="L78" i="8" s="1"/>
  <c r="F78" i="8"/>
  <c r="N85" i="13"/>
  <c r="T85" i="13" s="1"/>
  <c r="K68" i="8"/>
  <c r="N68" i="8" s="1"/>
  <c r="H68" i="8"/>
  <c r="I66" i="14"/>
  <c r="U66" i="14"/>
  <c r="AA66" i="14"/>
  <c r="F66" i="14"/>
  <c r="O66" i="14"/>
  <c r="I58" i="13"/>
  <c r="O58" i="13" s="1"/>
  <c r="F58" i="13"/>
  <c r="I93" i="8"/>
  <c r="L93" i="8" s="1"/>
  <c r="F93" i="8"/>
  <c r="AA88" i="14"/>
  <c r="O88" i="14"/>
  <c r="I88" i="14"/>
  <c r="U88" i="14"/>
  <c r="F88" i="14"/>
  <c r="K69" i="8"/>
  <c r="N69" i="8" s="1"/>
  <c r="H69" i="8"/>
  <c r="I64" i="8"/>
  <c r="L64" i="8" s="1"/>
  <c r="F64" i="8"/>
  <c r="G98" i="8"/>
  <c r="J98" i="8"/>
  <c r="M98" i="8" s="1"/>
  <c r="J89" i="13"/>
  <c r="P89" i="13" s="1"/>
  <c r="G89" i="13"/>
  <c r="K82" i="14"/>
  <c r="H82" i="14"/>
  <c r="W82" i="14"/>
  <c r="Q82" i="14"/>
  <c r="AC82" i="14"/>
  <c r="N67" i="14"/>
  <c r="Z67" i="14"/>
  <c r="AF67" i="14"/>
  <c r="T67" i="14"/>
  <c r="N101" i="13"/>
  <c r="T101" i="13" s="1"/>
  <c r="N75" i="13"/>
  <c r="T75" i="13" s="1"/>
  <c r="M67" i="13"/>
  <c r="S67" i="13" s="1"/>
  <c r="G94" i="8"/>
  <c r="J94" i="8"/>
  <c r="M94" i="8" s="1"/>
  <c r="N86" i="13"/>
  <c r="T86" i="13" s="1"/>
  <c r="F81" i="13"/>
  <c r="I81" i="13"/>
  <c r="O81" i="13" s="1"/>
  <c r="M76" i="13"/>
  <c r="S76" i="13" s="1"/>
  <c r="H54" i="14"/>
  <c r="AC54" i="14"/>
  <c r="Q54" i="14"/>
  <c r="K54" i="14"/>
  <c r="W54" i="14"/>
  <c r="H91" i="8"/>
  <c r="K91" i="8"/>
  <c r="N91" i="8" s="1"/>
  <c r="G68" i="13"/>
  <c r="J68" i="13"/>
  <c r="P68" i="13" s="1"/>
  <c r="Q63" i="14"/>
  <c r="W63" i="14"/>
  <c r="K63" i="14"/>
  <c r="AC63" i="14"/>
  <c r="H63" i="14"/>
  <c r="M96" i="13"/>
  <c r="S96" i="13" s="1"/>
  <c r="K90" i="14"/>
  <c r="H90" i="14"/>
  <c r="W90" i="14"/>
  <c r="AC90" i="14"/>
  <c r="Q90" i="14"/>
  <c r="J69" i="13"/>
  <c r="P69" i="13" s="1"/>
  <c r="G69" i="13"/>
  <c r="F62" i="14"/>
  <c r="I62" i="14"/>
  <c r="AA62" i="14"/>
  <c r="O62" i="14"/>
  <c r="U62" i="14"/>
  <c r="O98" i="14"/>
  <c r="AA98" i="14"/>
  <c r="I98" i="14"/>
  <c r="U98" i="14"/>
  <c r="F98" i="14"/>
  <c r="I89" i="8"/>
  <c r="L89" i="8" s="1"/>
  <c r="F89" i="8"/>
  <c r="G82" i="8"/>
  <c r="J82" i="8"/>
  <c r="M82" i="8" s="1"/>
  <c r="X65" i="14"/>
  <c r="N75" i="14"/>
  <c r="AF59" i="14"/>
  <c r="Z59" i="14"/>
  <c r="N59" i="14"/>
  <c r="T59" i="14"/>
  <c r="N92" i="13"/>
  <c r="T92" i="13" s="1"/>
  <c r="N100" i="13"/>
  <c r="T100" i="13" s="1"/>
  <c r="I72" i="8"/>
  <c r="L72" i="8" s="1"/>
  <c r="F72" i="8"/>
  <c r="I94" i="8"/>
  <c r="L94" i="8" s="1"/>
  <c r="F94" i="8"/>
  <c r="AC79" i="14"/>
  <c r="H79" i="14"/>
  <c r="Q79" i="14"/>
  <c r="K79" i="14"/>
  <c r="W79" i="14"/>
  <c r="P101" i="14"/>
  <c r="AB101" i="14"/>
  <c r="J101" i="14"/>
  <c r="V101" i="14"/>
  <c r="G101" i="14"/>
  <c r="L91" i="14"/>
  <c r="AD91" i="14"/>
  <c r="X91" i="14"/>
  <c r="H78" i="13"/>
  <c r="K78" i="13"/>
  <c r="Q78" i="13" s="1"/>
  <c r="L68" i="13"/>
  <c r="R68" i="13" s="1"/>
  <c r="G90" i="8"/>
  <c r="J90" i="8"/>
  <c r="M90" i="8" s="1"/>
  <c r="J85" i="13"/>
  <c r="P85" i="13" s="1"/>
  <c r="G85" i="13"/>
  <c r="H83" i="14"/>
  <c r="AC83" i="14"/>
  <c r="Q83" i="14"/>
  <c r="K83" i="14"/>
  <c r="W83" i="14"/>
  <c r="J71" i="13"/>
  <c r="P71" i="13" s="1"/>
  <c r="G71" i="13"/>
  <c r="K62" i="8"/>
  <c r="N62" i="8" s="1"/>
  <c r="H62" i="8"/>
  <c r="G103" i="8"/>
  <c r="J103" i="8"/>
  <c r="M103" i="8" s="1"/>
  <c r="I96" i="8"/>
  <c r="L96" i="8" s="1"/>
  <c r="F96" i="8"/>
  <c r="I82" i="8"/>
  <c r="L82" i="8" s="1"/>
  <c r="F82" i="8"/>
  <c r="M92" i="14"/>
  <c r="Y92" i="14"/>
  <c r="AE92" i="14"/>
  <c r="S92" i="14"/>
  <c r="Y97" i="14"/>
  <c r="S97" i="14"/>
  <c r="AE97" i="14"/>
  <c r="M97" i="14"/>
  <c r="N89" i="13"/>
  <c r="T89" i="13" s="1"/>
  <c r="I67" i="8"/>
  <c r="L67" i="8" s="1"/>
  <c r="F67" i="8"/>
  <c r="H65" i="8"/>
  <c r="K65" i="8"/>
  <c r="N65" i="8" s="1"/>
  <c r="T57" i="14"/>
  <c r="G79" i="8"/>
  <c r="J79" i="8"/>
  <c r="M79" i="8" s="1"/>
  <c r="F74" i="14"/>
  <c r="O74" i="14"/>
  <c r="U74" i="14"/>
  <c r="AA74" i="14"/>
  <c r="I74" i="14"/>
  <c r="G56" i="13"/>
  <c r="J56" i="13"/>
  <c r="P56" i="13" s="1"/>
  <c r="I101" i="14"/>
  <c r="AA101" i="14"/>
  <c r="O101" i="14"/>
  <c r="F101" i="14"/>
  <c r="U101" i="14"/>
  <c r="L91" i="13"/>
  <c r="R91" i="13" s="1"/>
  <c r="X68" i="14"/>
  <c r="AD68" i="14"/>
  <c r="J61" i="13"/>
  <c r="P61" i="13" s="1"/>
  <c r="G61" i="13"/>
  <c r="I90" i="8"/>
  <c r="L90" i="8" s="1"/>
  <c r="F90" i="8"/>
  <c r="F85" i="13"/>
  <c r="I85" i="13"/>
  <c r="O85" i="13" s="1"/>
  <c r="J83" i="13"/>
  <c r="P83" i="13" s="1"/>
  <c r="G83" i="13"/>
  <c r="AA71" i="14"/>
  <c r="I71" i="14"/>
  <c r="F71" i="14"/>
  <c r="U71" i="14"/>
  <c r="O71" i="14"/>
  <c r="G55" i="8"/>
  <c r="J55" i="8"/>
  <c r="M55" i="8" s="1"/>
  <c r="H98" i="8"/>
  <c r="K98" i="8"/>
  <c r="N98" i="8" s="1"/>
  <c r="H96" i="14"/>
  <c r="W96" i="14"/>
  <c r="K96" i="14"/>
  <c r="Q96" i="14"/>
  <c r="AC96" i="14"/>
  <c r="I80" i="13"/>
  <c r="O80" i="13" s="1"/>
  <c r="F80" i="13"/>
  <c r="M92" i="13"/>
  <c r="S92" i="13" s="1"/>
  <c r="L77" i="14"/>
  <c r="R77" i="14"/>
  <c r="X77" i="14"/>
  <c r="AD77" i="14"/>
  <c r="G65" i="13"/>
  <c r="J65" i="13"/>
  <c r="P65" i="13" s="1"/>
  <c r="Q76" i="14"/>
  <c r="K76" i="14"/>
  <c r="W76" i="14"/>
  <c r="H76" i="14"/>
  <c r="AC76" i="14"/>
  <c r="H74" i="8"/>
  <c r="K74" i="8"/>
  <c r="N74" i="8" s="1"/>
  <c r="I59" i="13"/>
  <c r="F59" i="13"/>
  <c r="I56" i="14"/>
  <c r="U56" i="14"/>
  <c r="F56" i="14"/>
  <c r="O56" i="14"/>
  <c r="AA56" i="14"/>
  <c r="Q99" i="14"/>
  <c r="H99" i="14"/>
  <c r="AC99" i="14"/>
  <c r="K99" i="14"/>
  <c r="W99" i="14"/>
  <c r="I78" i="14"/>
  <c r="AA78" i="14"/>
  <c r="U78" i="14"/>
  <c r="O78" i="14"/>
  <c r="F78" i="14"/>
  <c r="AC68" i="14"/>
  <c r="Q68" i="14"/>
  <c r="K68" i="14"/>
  <c r="W68" i="14"/>
  <c r="H68" i="14"/>
  <c r="I63" i="8"/>
  <c r="L63" i="8" s="1"/>
  <c r="F63" i="8"/>
  <c r="I58" i="8"/>
  <c r="L58" i="8" s="1"/>
  <c r="F58" i="8"/>
  <c r="F93" i="13"/>
  <c r="I93" i="13"/>
  <c r="O93" i="13" s="1"/>
  <c r="W69" i="14"/>
  <c r="AC69" i="14"/>
  <c r="H69" i="14"/>
  <c r="Q69" i="14"/>
  <c r="K69" i="14"/>
  <c r="I55" i="8"/>
  <c r="L55" i="8" s="1"/>
  <c r="F55" i="8"/>
  <c r="G98" i="13"/>
  <c r="J98" i="13"/>
  <c r="P98" i="13" s="1"/>
  <c r="G89" i="8"/>
  <c r="J89" i="8"/>
  <c r="M89" i="8" s="1"/>
  <c r="H80" i="13"/>
  <c r="K80" i="13"/>
  <c r="Q80" i="13" s="1"/>
  <c r="G72" i="8"/>
  <c r="J72" i="8"/>
  <c r="M72" i="8" s="1"/>
  <c r="J94" i="14"/>
  <c r="AB94" i="14"/>
  <c r="P94" i="14"/>
  <c r="V94" i="14"/>
  <c r="G94" i="14"/>
  <c r="I81" i="8"/>
  <c r="L81" i="8" s="1"/>
  <c r="F81" i="8"/>
  <c r="J99" i="8"/>
  <c r="M99" i="8" s="1"/>
  <c r="G99" i="8"/>
  <c r="H91" i="13"/>
  <c r="K91" i="13"/>
  <c r="Q91" i="13" s="1"/>
  <c r="Z94" i="14"/>
  <c r="AF94" i="14"/>
  <c r="T94" i="14"/>
  <c r="N94" i="14"/>
  <c r="G68" i="14"/>
  <c r="V68" i="14"/>
  <c r="P68" i="14"/>
  <c r="AB68" i="14"/>
  <c r="J68" i="14"/>
  <c r="K58" i="13"/>
  <c r="Q58" i="13" s="1"/>
  <c r="H58" i="13"/>
  <c r="H88" i="8"/>
  <c r="K88" i="8"/>
  <c r="N88" i="8" s="1"/>
  <c r="P69" i="14"/>
  <c r="J69" i="14"/>
  <c r="G69" i="14"/>
  <c r="V69" i="14"/>
  <c r="AB69" i="14"/>
  <c r="K103" i="8"/>
  <c r="N103" i="8" s="1"/>
  <c r="H103" i="8"/>
  <c r="I98" i="8"/>
  <c r="L98" i="8" s="1"/>
  <c r="F98" i="8"/>
  <c r="I89" i="14"/>
  <c r="U89" i="14"/>
  <c r="F89" i="14"/>
  <c r="AA89" i="14"/>
  <c r="O89" i="14"/>
  <c r="AD65" i="14"/>
  <c r="AF75" i="14"/>
  <c r="AE80" i="14"/>
  <c r="N67" i="13"/>
  <c r="T67" i="13" s="1"/>
  <c r="S102" i="14"/>
  <c r="AE102" i="14"/>
  <c r="Y102" i="14"/>
  <c r="M102" i="14"/>
  <c r="R102" i="14"/>
  <c r="AD102" i="14"/>
  <c r="L102" i="14"/>
  <c r="X102" i="14"/>
  <c r="N71" i="13"/>
  <c r="T71" i="13" s="1"/>
  <c r="T93" i="14"/>
  <c r="N93" i="14"/>
  <c r="AF93" i="14"/>
  <c r="Z93" i="14"/>
  <c r="N95" i="13"/>
  <c r="T95" i="13" s="1"/>
  <c r="AA94" i="14"/>
  <c r="O94" i="14"/>
  <c r="F94" i="14"/>
  <c r="I94" i="14"/>
  <c r="U94" i="14"/>
  <c r="K61" i="8"/>
  <c r="N61" i="8" s="1"/>
  <c r="H61" i="8"/>
  <c r="J90" i="13"/>
  <c r="P90" i="13" s="1"/>
  <c r="G90" i="13"/>
  <c r="AB85" i="14"/>
  <c r="P85" i="14"/>
  <c r="V85" i="14"/>
  <c r="G85" i="14"/>
  <c r="J85" i="14"/>
  <c r="L79" i="13"/>
  <c r="R79" i="13" s="1"/>
  <c r="H64" i="8"/>
  <c r="K64" i="8"/>
  <c r="N64" i="8" s="1"/>
  <c r="H62" i="13"/>
  <c r="N62" i="13" s="1"/>
  <c r="T62" i="13" s="1"/>
  <c r="K62" i="13"/>
  <c r="Q62" i="13" s="1"/>
  <c r="G103" i="14"/>
  <c r="AB103" i="14"/>
  <c r="J103" i="14"/>
  <c r="V103" i="14"/>
  <c r="P103" i="14"/>
  <c r="H87" i="13"/>
  <c r="K87" i="13"/>
  <c r="Q87" i="13" s="1"/>
  <c r="I82" i="13"/>
  <c r="O82" i="13" s="1"/>
  <c r="F82" i="13"/>
  <c r="N102" i="14"/>
  <c r="Z102" i="14"/>
  <c r="T102" i="14"/>
  <c r="AF102" i="14"/>
  <c r="N73" i="13"/>
  <c r="T73" i="13" s="1"/>
  <c r="R60" i="14"/>
  <c r="X60" i="14"/>
  <c r="AD60" i="14"/>
  <c r="L60" i="14"/>
  <c r="AC70" i="14"/>
  <c r="H70" i="14"/>
  <c r="Q70" i="14"/>
  <c r="K70" i="14"/>
  <c r="W70" i="14"/>
  <c r="I67" i="13"/>
  <c r="O67" i="13" s="1"/>
  <c r="F67" i="13"/>
  <c r="K65" i="14"/>
  <c r="W65" i="14"/>
  <c r="Q65" i="14"/>
  <c r="H65" i="14"/>
  <c r="AC65" i="14"/>
  <c r="G79" i="14"/>
  <c r="AB79" i="14"/>
  <c r="J79" i="14"/>
  <c r="P79" i="14"/>
  <c r="V79" i="14"/>
  <c r="T84" i="14"/>
  <c r="N84" i="14"/>
  <c r="Z84" i="14"/>
  <c r="AF84" i="14"/>
  <c r="G59" i="8"/>
  <c r="J59" i="8"/>
  <c r="M59" i="8" s="1"/>
  <c r="J56" i="14"/>
  <c r="AB56" i="14"/>
  <c r="G56" i="14"/>
  <c r="P56" i="14"/>
  <c r="V56" i="14"/>
  <c r="F101" i="13"/>
  <c r="I101" i="13"/>
  <c r="O101" i="13" s="1"/>
  <c r="P78" i="14"/>
  <c r="J78" i="14"/>
  <c r="G78" i="14"/>
  <c r="V78" i="14"/>
  <c r="AB78" i="14"/>
  <c r="G63" i="8"/>
  <c r="J63" i="8"/>
  <c r="M63" i="8" s="1"/>
  <c r="G61" i="8"/>
  <c r="J61" i="8"/>
  <c r="M61" i="8" s="1"/>
  <c r="G93" i="8"/>
  <c r="J93" i="8"/>
  <c r="M93" i="8" s="1"/>
  <c r="I90" i="13"/>
  <c r="O90" i="13" s="1"/>
  <c r="F90" i="13"/>
  <c r="O85" i="14"/>
  <c r="F85" i="14"/>
  <c r="U85" i="14"/>
  <c r="I85" i="14"/>
  <c r="AA85" i="14"/>
  <c r="M91" i="14"/>
  <c r="Y91" i="14"/>
  <c r="S91" i="14"/>
  <c r="AE91" i="14"/>
  <c r="G64" i="8"/>
  <c r="J64" i="8"/>
  <c r="M64" i="8" s="1"/>
  <c r="J55" i="14"/>
  <c r="P55" i="14"/>
  <c r="V55" i="14"/>
  <c r="AB55" i="14"/>
  <c r="G55" i="14"/>
  <c r="H98" i="13"/>
  <c r="K98" i="13"/>
  <c r="Q98" i="13" s="1"/>
  <c r="G87" i="14"/>
  <c r="AB87" i="14"/>
  <c r="J87" i="14"/>
  <c r="P87" i="14"/>
  <c r="V87" i="14"/>
  <c r="I80" i="8"/>
  <c r="L80" i="8" s="1"/>
  <c r="F80" i="8"/>
  <c r="N102" i="13"/>
  <c r="T102" i="13" s="1"/>
  <c r="M97" i="13"/>
  <c r="S97" i="13" s="1"/>
  <c r="N97" i="13"/>
  <c r="T97" i="13" s="1"/>
  <c r="AB65" i="14"/>
  <c r="G65" i="14"/>
  <c r="P65" i="14"/>
  <c r="J65" i="14"/>
  <c r="V65" i="14"/>
  <c r="K76" i="13"/>
  <c r="Q76" i="13" s="1"/>
  <c r="H76" i="13"/>
  <c r="K74" i="13"/>
  <c r="Q74" i="13" s="1"/>
  <c r="H74" i="13"/>
  <c r="AA59" i="14"/>
  <c r="O59" i="14"/>
  <c r="I59" i="14"/>
  <c r="U59" i="14"/>
  <c r="F59" i="14"/>
  <c r="H99" i="8"/>
  <c r="K99" i="8"/>
  <c r="N99" i="8" s="1"/>
  <c r="I66" i="8"/>
  <c r="L66" i="8" s="1"/>
  <c r="F66" i="8"/>
  <c r="F63" i="13"/>
  <c r="I63" i="13"/>
  <c r="O63" i="13" s="1"/>
  <c r="I58" i="14"/>
  <c r="F58" i="14"/>
  <c r="AA58" i="14"/>
  <c r="O58" i="14"/>
  <c r="U58" i="14"/>
  <c r="I88" i="13"/>
  <c r="O88" i="13" s="1"/>
  <c r="F88" i="13"/>
  <c r="F64" i="13"/>
  <c r="I64" i="13"/>
  <c r="O64" i="13" s="1"/>
  <c r="F55" i="13"/>
  <c r="L55" i="13" s="1"/>
  <c r="R55" i="13" s="1"/>
  <c r="I55" i="13"/>
  <c r="P98" i="14"/>
  <c r="J98" i="14"/>
  <c r="AB98" i="14"/>
  <c r="V98" i="14"/>
  <c r="G98" i="14"/>
  <c r="H82" i="13"/>
  <c r="K82" i="13"/>
  <c r="Q82" i="13" s="1"/>
  <c r="H80" i="8"/>
  <c r="K80" i="8"/>
  <c r="N80" i="8" s="1"/>
  <c r="Y60" i="14"/>
  <c r="M60" i="14"/>
  <c r="S60" i="14"/>
  <c r="AE60" i="14"/>
  <c r="Z92" i="14"/>
  <c r="AF92" i="14"/>
  <c r="N92" i="14"/>
  <c r="T92" i="14"/>
  <c r="G72" i="13"/>
  <c r="J72" i="13"/>
  <c r="P72" i="13" s="1"/>
  <c r="I81" i="14"/>
  <c r="U81" i="14"/>
  <c r="F81" i="14"/>
  <c r="AA81" i="14"/>
  <c r="O81" i="14"/>
  <c r="H54" i="8"/>
  <c r="K54" i="8"/>
  <c r="N54" i="8" s="1"/>
  <c r="G99" i="14"/>
  <c r="P99" i="14"/>
  <c r="AB99" i="14"/>
  <c r="V99" i="14"/>
  <c r="J99" i="14"/>
  <c r="H91" i="14"/>
  <c r="AC91" i="14"/>
  <c r="Q91" i="14"/>
  <c r="K91" i="14"/>
  <c r="W91" i="14"/>
  <c r="K63" i="8"/>
  <c r="N63" i="8" s="1"/>
  <c r="H63" i="8"/>
  <c r="H58" i="8"/>
  <c r="K58" i="8"/>
  <c r="N58" i="8" s="1"/>
  <c r="H90" i="13"/>
  <c r="K90" i="13"/>
  <c r="Q90" i="13" s="1"/>
  <c r="H88" i="13"/>
  <c r="K88" i="13"/>
  <c r="Q88" i="13" s="1"/>
  <c r="M57" i="13"/>
  <c r="S57" i="13" s="1"/>
  <c r="I62" i="8"/>
  <c r="L62" i="8" s="1"/>
  <c r="F62" i="8"/>
  <c r="H103" i="13"/>
  <c r="K103" i="13"/>
  <c r="Q103" i="13" s="1"/>
  <c r="I98" i="13"/>
  <c r="O98" i="13" s="1"/>
  <c r="F98" i="13"/>
  <c r="P82" i="14"/>
  <c r="AB82" i="14"/>
  <c r="J82" i="14"/>
  <c r="V82" i="14"/>
  <c r="G82" i="14"/>
  <c r="S54" i="13"/>
  <c r="M84" i="13"/>
  <c r="S84" i="13" s="1"/>
  <c r="I72" i="13"/>
  <c r="O72" i="13" s="1"/>
  <c r="F72" i="13"/>
  <c r="N86" i="14"/>
  <c r="K79" i="8"/>
  <c r="N79" i="8" s="1"/>
  <c r="H79" i="8"/>
  <c r="G101" i="8"/>
  <c r="J101" i="8"/>
  <c r="M101" i="8" s="1"/>
  <c r="K78" i="8"/>
  <c r="N78" i="8" s="1"/>
  <c r="H78" i="8"/>
  <c r="K61" i="13"/>
  <c r="Q61" i="13" s="1"/>
  <c r="H61" i="13"/>
  <c r="P90" i="14"/>
  <c r="AB90" i="14"/>
  <c r="J90" i="14"/>
  <c r="V90" i="14"/>
  <c r="G90" i="14"/>
  <c r="H83" i="8"/>
  <c r="K83" i="8"/>
  <c r="N83" i="8" s="1"/>
  <c r="G71" i="14"/>
  <c r="P71" i="14"/>
  <c r="V71" i="14"/>
  <c r="AB71" i="14"/>
  <c r="J71" i="14"/>
  <c r="H64" i="14"/>
  <c r="Q64" i="14"/>
  <c r="AC64" i="14"/>
  <c r="W64" i="14"/>
  <c r="K64" i="14"/>
  <c r="H62" i="14"/>
  <c r="Q62" i="14"/>
  <c r="AC62" i="14"/>
  <c r="K62" i="14"/>
  <c r="W62" i="14"/>
  <c r="AA96" i="14"/>
  <c r="U96" i="14"/>
  <c r="O96" i="14"/>
  <c r="F96" i="14"/>
  <c r="I96" i="14"/>
  <c r="H87" i="8"/>
  <c r="K87" i="8"/>
  <c r="N87" i="8" s="1"/>
  <c r="AA82" i="14"/>
  <c r="O82" i="14"/>
  <c r="I82" i="14"/>
  <c r="U82" i="14"/>
  <c r="F82" i="14"/>
  <c r="M80" i="13"/>
  <c r="S80" i="13" s="1"/>
  <c r="AD95" i="14"/>
  <c r="R95" i="14"/>
  <c r="X95" i="14"/>
  <c r="L95" i="14"/>
  <c r="H70" i="8"/>
  <c r="K70" i="8"/>
  <c r="N70" i="8" s="1"/>
  <c r="O67" i="14"/>
  <c r="I67" i="14"/>
  <c r="U67" i="14"/>
  <c r="F67" i="14"/>
  <c r="AA67" i="14"/>
  <c r="N81" i="13"/>
  <c r="T81" i="13" s="1"/>
  <c r="F74" i="13"/>
  <c r="I74" i="13"/>
  <c r="O74" i="13" s="1"/>
  <c r="G59" i="13"/>
  <c r="J59" i="13"/>
  <c r="G56" i="8"/>
  <c r="J56" i="8"/>
  <c r="M56" i="8" s="1"/>
  <c r="G78" i="8"/>
  <c r="J78" i="8"/>
  <c r="M78" i="8" s="1"/>
  <c r="N57" i="13"/>
  <c r="T57" i="13" s="1"/>
  <c r="J63" i="13"/>
  <c r="P63" i="13" s="1"/>
  <c r="G63" i="13"/>
  <c r="AB61" i="14"/>
  <c r="J61" i="14"/>
  <c r="G61" i="14"/>
  <c r="V61" i="14"/>
  <c r="P61" i="14"/>
  <c r="J93" i="13"/>
  <c r="P93" i="13" s="1"/>
  <c r="G93" i="13"/>
  <c r="AA90" i="14"/>
  <c r="O90" i="14"/>
  <c r="I90" i="14"/>
  <c r="U90" i="14"/>
  <c r="F90" i="14"/>
  <c r="G83" i="8"/>
  <c r="J83" i="8"/>
  <c r="M83" i="8" s="1"/>
  <c r="I71" i="8"/>
  <c r="L71" i="8" s="1"/>
  <c r="F71" i="8"/>
  <c r="AB64" i="14"/>
  <c r="V64" i="14"/>
  <c r="G64" i="14"/>
  <c r="P64" i="14"/>
  <c r="J64" i="14"/>
  <c r="J55" i="13"/>
  <c r="P55" i="13" s="1"/>
  <c r="G55" i="13"/>
  <c r="H96" i="8"/>
  <c r="K96" i="8"/>
  <c r="N96" i="8" s="1"/>
  <c r="J87" i="13"/>
  <c r="P87" i="13" s="1"/>
  <c r="G87" i="13"/>
  <c r="AA80" i="14"/>
  <c r="U80" i="14"/>
  <c r="O80" i="14"/>
  <c r="F80" i="14"/>
  <c r="I80" i="14"/>
  <c r="X103" i="14"/>
  <c r="L103" i="14"/>
  <c r="R103" i="14"/>
  <c r="AD103" i="14"/>
  <c r="T101" i="14"/>
  <c r="AF101" i="14"/>
  <c r="Z101" i="14"/>
  <c r="N101" i="14"/>
  <c r="AF55" i="14"/>
  <c r="N55" i="14"/>
  <c r="M95" i="13"/>
  <c r="S95" i="13" s="1"/>
  <c r="T85" i="14"/>
  <c r="N85" i="14"/>
  <c r="AF85" i="14"/>
  <c r="Z85" i="14"/>
  <c r="K76" i="8"/>
  <c r="N76" i="8" s="1"/>
  <c r="H76" i="8"/>
  <c r="K74" i="14"/>
  <c r="W74" i="14"/>
  <c r="Q74" i="14"/>
  <c r="H74" i="14"/>
  <c r="AC74" i="14"/>
  <c r="F56" i="8"/>
  <c r="I56" i="8"/>
  <c r="L56" i="8" s="1"/>
  <c r="H99" i="13"/>
  <c r="K99" i="13"/>
  <c r="Q99" i="13" s="1"/>
  <c r="F78" i="13"/>
  <c r="I78" i="13"/>
  <c r="O78" i="13" s="1"/>
  <c r="K68" i="13"/>
  <c r="Q68" i="13" s="1"/>
  <c r="H68" i="13"/>
  <c r="N68" i="13" s="1"/>
  <c r="T68" i="13" s="1"/>
  <c r="F66" i="13"/>
  <c r="I66" i="13"/>
  <c r="O66" i="13" s="1"/>
  <c r="F63" i="14"/>
  <c r="AA63" i="14"/>
  <c r="I63" i="14"/>
  <c r="O63" i="14"/>
  <c r="U63" i="14"/>
  <c r="F93" i="14"/>
  <c r="U93" i="14"/>
  <c r="O93" i="14"/>
  <c r="AA93" i="14"/>
  <c r="I93" i="14"/>
  <c r="I88" i="8"/>
  <c r="L88" i="8" s="1"/>
  <c r="F88" i="8"/>
  <c r="H69" i="13"/>
  <c r="K69" i="13"/>
  <c r="Q69" i="13" s="1"/>
  <c r="F64" i="14"/>
  <c r="AA64" i="14"/>
  <c r="I64" i="14"/>
  <c r="U64" i="14"/>
  <c r="O64" i="14"/>
  <c r="F55" i="14"/>
  <c r="O55" i="14"/>
  <c r="AA55" i="14"/>
  <c r="I55" i="14"/>
  <c r="U55" i="14"/>
  <c r="G89" i="14"/>
  <c r="J89" i="14"/>
  <c r="P89" i="14"/>
  <c r="AB89" i="14"/>
  <c r="V89" i="14"/>
  <c r="K82" i="8"/>
  <c r="N82" i="8" s="1"/>
  <c r="H82" i="8"/>
  <c r="H80" i="14"/>
  <c r="K80" i="14"/>
  <c r="AC80" i="14"/>
  <c r="W80" i="14"/>
  <c r="Q80" i="14"/>
  <c r="M73" i="13"/>
  <c r="S73" i="13" s="1"/>
  <c r="M100" i="13"/>
  <c r="S100" i="13" s="1"/>
  <c r="Y95" i="14"/>
  <c r="M95" i="14"/>
  <c r="S95" i="14"/>
  <c r="AE95" i="14"/>
  <c r="AB72" i="14"/>
  <c r="J72" i="14"/>
  <c r="V72" i="14"/>
  <c r="P72" i="14"/>
  <c r="G72" i="14"/>
  <c r="J94" i="13"/>
  <c r="P94" i="13" s="1"/>
  <c r="G94" i="13"/>
  <c r="H54" i="13"/>
  <c r="K54" i="13"/>
  <c r="Q54" i="13" s="1"/>
  <c r="J99" i="13"/>
  <c r="P99" i="13" s="1"/>
  <c r="G99" i="13"/>
  <c r="M81" i="13"/>
  <c r="S81" i="13" s="1"/>
  <c r="G68" i="8"/>
  <c r="J68" i="8"/>
  <c r="M68" i="8" s="1"/>
  <c r="K63" i="13"/>
  <c r="Q63" i="13" s="1"/>
  <c r="H63" i="13"/>
  <c r="AC58" i="14"/>
  <c r="W58" i="14"/>
  <c r="H58" i="14"/>
  <c r="Q58" i="14"/>
  <c r="K58" i="14"/>
  <c r="H90" i="8"/>
  <c r="K90" i="8"/>
  <c r="N90" i="8" s="1"/>
  <c r="H88" i="14"/>
  <c r="W88" i="14"/>
  <c r="K88" i="14"/>
  <c r="AC88" i="14"/>
  <c r="Q88" i="14"/>
  <c r="L83" i="13"/>
  <c r="R83" i="13" s="1"/>
  <c r="G69" i="8"/>
  <c r="J69" i="8"/>
  <c r="M69" i="8" s="1"/>
  <c r="I62" i="13"/>
  <c r="O62" i="13" s="1"/>
  <c r="F62" i="13"/>
  <c r="W103" i="14"/>
  <c r="Q103" i="14"/>
  <c r="AC103" i="14"/>
  <c r="H103" i="14"/>
  <c r="K103" i="14"/>
  <c r="F89" i="13"/>
  <c r="I89" i="13"/>
  <c r="O89" i="13" s="1"/>
  <c r="J82" i="13"/>
  <c r="P82" i="13" s="1"/>
  <c r="G82" i="13"/>
  <c r="L84" i="14" l="1"/>
  <c r="T66" i="14"/>
  <c r="H66" i="16"/>
  <c r="F99" i="16"/>
  <c r="L103" i="13"/>
  <c r="R103" i="13" s="1"/>
  <c r="N59" i="13"/>
  <c r="H78" i="16"/>
  <c r="AF86" i="14"/>
  <c r="Z86" i="14"/>
  <c r="L86" i="14"/>
  <c r="R86" i="14"/>
  <c r="X86" i="14"/>
  <c r="F86" i="16"/>
  <c r="L76" i="13"/>
  <c r="R76" i="13" s="1"/>
  <c r="G56" i="16"/>
  <c r="H73" i="16"/>
  <c r="T73" i="14"/>
  <c r="AD84" i="14"/>
  <c r="H76" i="16"/>
  <c r="F71" i="16"/>
  <c r="Y86" i="14"/>
  <c r="G95" i="16"/>
  <c r="H55" i="16"/>
  <c r="F56" i="16"/>
  <c r="G88" i="16"/>
  <c r="F75" i="16"/>
  <c r="F91" i="16"/>
  <c r="AE84" i="14"/>
  <c r="T71" i="14"/>
  <c r="AF57" i="14"/>
  <c r="G81" i="16"/>
  <c r="G84" i="16"/>
  <c r="H57" i="16"/>
  <c r="Y84" i="14"/>
  <c r="AF71" i="14"/>
  <c r="Z77" i="14"/>
  <c r="Z57" i="14"/>
  <c r="L75" i="13"/>
  <c r="R75" i="13" s="1"/>
  <c r="S84" i="14"/>
  <c r="G69" i="16"/>
  <c r="F88" i="16"/>
  <c r="Z55" i="14"/>
  <c r="M88" i="13"/>
  <c r="S88" i="13" s="1"/>
  <c r="F70" i="16"/>
  <c r="AE86" i="14"/>
  <c r="T100" i="14"/>
  <c r="Z66" i="14"/>
  <c r="Z100" i="14"/>
  <c r="M86" i="14"/>
  <c r="N100" i="14"/>
  <c r="N66" i="14"/>
  <c r="AF100" i="14"/>
  <c r="T55" i="14"/>
  <c r="G86" i="16"/>
  <c r="G58" i="16"/>
  <c r="G75" i="16"/>
  <c r="N73" i="14"/>
  <c r="AF73" i="14"/>
  <c r="G96" i="16"/>
  <c r="X100" i="14"/>
  <c r="H96" i="16"/>
  <c r="AD100" i="14"/>
  <c r="AD57" i="14"/>
  <c r="F100" i="16"/>
  <c r="R57" i="14"/>
  <c r="H87" i="16"/>
  <c r="H61" i="16"/>
  <c r="F90" i="16"/>
  <c r="G90" i="16"/>
  <c r="H70" i="16"/>
  <c r="G91" i="16"/>
  <c r="H98" i="16"/>
  <c r="H62" i="16"/>
  <c r="H82" i="16"/>
  <c r="F69" i="16"/>
  <c r="H54" i="16"/>
  <c r="F66" i="16"/>
  <c r="F96" i="16"/>
  <c r="F78" i="16"/>
  <c r="F57" i="16"/>
  <c r="H90" i="16"/>
  <c r="G93" i="16"/>
  <c r="F55" i="16"/>
  <c r="G82" i="16"/>
  <c r="G94" i="16"/>
  <c r="G85" i="16"/>
  <c r="G76" i="16"/>
  <c r="G68" i="16"/>
  <c r="G83" i="16"/>
  <c r="F62" i="16"/>
  <c r="H58" i="16"/>
  <c r="F58" i="16"/>
  <c r="H65" i="16"/>
  <c r="F89" i="16"/>
  <c r="G98" i="16"/>
  <c r="F84" i="16"/>
  <c r="G70" i="16"/>
  <c r="H95" i="16"/>
  <c r="G78" i="16"/>
  <c r="H83" i="16"/>
  <c r="H63" i="16"/>
  <c r="H80" i="16"/>
  <c r="H99" i="16"/>
  <c r="G61" i="16"/>
  <c r="G59" i="16"/>
  <c r="F98" i="16"/>
  <c r="G99" i="16"/>
  <c r="F67" i="16"/>
  <c r="G103" i="16"/>
  <c r="F64" i="16"/>
  <c r="F74" i="16"/>
  <c r="F63" i="16"/>
  <c r="G79" i="16"/>
  <c r="F94" i="16"/>
  <c r="F93" i="16"/>
  <c r="F59" i="16"/>
  <c r="G65" i="16"/>
  <c r="G87" i="16"/>
  <c r="G71" i="16"/>
  <c r="G74" i="16"/>
  <c r="F97" i="16"/>
  <c r="G64" i="16"/>
  <c r="F80" i="16"/>
  <c r="G63" i="16"/>
  <c r="H103" i="16"/>
  <c r="H88" i="16"/>
  <c r="H74" i="16"/>
  <c r="H69" i="16"/>
  <c r="H68" i="16"/>
  <c r="F101" i="16"/>
  <c r="M76" i="14"/>
  <c r="H77" i="16"/>
  <c r="G101" i="16"/>
  <c r="F81" i="16"/>
  <c r="G72" i="16"/>
  <c r="G89" i="16"/>
  <c r="G55" i="16"/>
  <c r="F82" i="16"/>
  <c r="F72" i="16"/>
  <c r="H91" i="16"/>
  <c r="F85" i="16"/>
  <c r="Y76" i="14"/>
  <c r="H79" i="16"/>
  <c r="H64" i="16"/>
  <c r="H89" i="16"/>
  <c r="H71" i="16"/>
  <c r="F68" i="16"/>
  <c r="X99" i="14"/>
  <c r="L99" i="14"/>
  <c r="R99" i="14"/>
  <c r="AD99" i="14"/>
  <c r="L68" i="14"/>
  <c r="R84" i="14"/>
  <c r="L100" i="14"/>
  <c r="AE76" i="14"/>
  <c r="S54" i="14"/>
  <c r="M54" i="14"/>
  <c r="AE54" i="14"/>
  <c r="Y54" i="14"/>
  <c r="M96" i="14"/>
  <c r="AE96" i="14"/>
  <c r="L97" i="14"/>
  <c r="N71" i="14"/>
  <c r="AF89" i="14"/>
  <c r="N77" i="14"/>
  <c r="T77" i="14"/>
  <c r="Z60" i="14"/>
  <c r="N60" i="14"/>
  <c r="AF60" i="14"/>
  <c r="T60" i="14"/>
  <c r="N89" i="14"/>
  <c r="T89" i="14"/>
  <c r="T59" i="13"/>
  <c r="P59" i="13"/>
  <c r="X97" i="14"/>
  <c r="R97" i="14"/>
  <c r="L59" i="13"/>
  <c r="O59" i="13"/>
  <c r="AD70" i="14"/>
  <c r="R70" i="14"/>
  <c r="X70" i="14"/>
  <c r="L70" i="14"/>
  <c r="M75" i="13"/>
  <c r="S75" i="13" s="1"/>
  <c r="AD69" i="14"/>
  <c r="L69" i="14"/>
  <c r="R69" i="14"/>
  <c r="X69" i="14"/>
  <c r="N95" i="14"/>
  <c r="Z95" i="14"/>
  <c r="AF95" i="14"/>
  <c r="S75" i="14"/>
  <c r="Y75" i="14"/>
  <c r="AE75" i="14"/>
  <c r="M75" i="14"/>
  <c r="Y81" i="14"/>
  <c r="M81" i="14"/>
  <c r="AE81" i="14"/>
  <c r="S81" i="14"/>
  <c r="M91" i="13"/>
  <c r="S91" i="13" s="1"/>
  <c r="S74" i="14"/>
  <c r="Y74" i="14"/>
  <c r="M74" i="14"/>
  <c r="AE74" i="14"/>
  <c r="N84" i="13"/>
  <c r="T84" i="13" s="1"/>
  <c r="M82" i="13"/>
  <c r="S82" i="13" s="1"/>
  <c r="L89" i="13"/>
  <c r="R89" i="13" s="1"/>
  <c r="X64" i="14"/>
  <c r="AD64" i="14"/>
  <c r="L64" i="14"/>
  <c r="R64" i="14"/>
  <c r="L80" i="14"/>
  <c r="R80" i="14"/>
  <c r="X80" i="14"/>
  <c r="AD80" i="14"/>
  <c r="M93" i="13"/>
  <c r="S93" i="13" s="1"/>
  <c r="M63" i="13"/>
  <c r="S63" i="13" s="1"/>
  <c r="R82" i="14"/>
  <c r="X82" i="14"/>
  <c r="AD82" i="14"/>
  <c r="L82" i="14"/>
  <c r="N61" i="13"/>
  <c r="T61" i="13" s="1"/>
  <c r="AD81" i="14"/>
  <c r="R81" i="14"/>
  <c r="L81" i="14"/>
  <c r="X81" i="14"/>
  <c r="M98" i="14"/>
  <c r="Y98" i="14"/>
  <c r="AE98" i="14"/>
  <c r="S98" i="14"/>
  <c r="X58" i="14"/>
  <c r="AD58" i="14"/>
  <c r="L58" i="14"/>
  <c r="R58" i="14"/>
  <c r="L63" i="13"/>
  <c r="R63" i="13" s="1"/>
  <c r="Y87" i="14"/>
  <c r="AE87" i="14"/>
  <c r="M87" i="14"/>
  <c r="S87" i="14"/>
  <c r="AE55" i="14"/>
  <c r="S55" i="14"/>
  <c r="M55" i="14"/>
  <c r="Y55" i="14"/>
  <c r="L101" i="13"/>
  <c r="R101" i="13" s="1"/>
  <c r="X94" i="14"/>
  <c r="AD94" i="14"/>
  <c r="L94" i="14"/>
  <c r="R94" i="14"/>
  <c r="N58" i="13"/>
  <c r="T58" i="13" s="1"/>
  <c r="N80" i="13"/>
  <c r="T80" i="13" s="1"/>
  <c r="L93" i="13"/>
  <c r="R93" i="13" s="1"/>
  <c r="X78" i="14"/>
  <c r="AD78" i="14"/>
  <c r="L78" i="14"/>
  <c r="R78" i="14"/>
  <c r="T99" i="14"/>
  <c r="Z99" i="14"/>
  <c r="AF99" i="14"/>
  <c r="N99" i="14"/>
  <c r="R56" i="14"/>
  <c r="AD56" i="14"/>
  <c r="X56" i="14"/>
  <c r="L56" i="14"/>
  <c r="M61" i="13"/>
  <c r="S61" i="13" s="1"/>
  <c r="X74" i="14"/>
  <c r="L74" i="14"/>
  <c r="R74" i="14"/>
  <c r="AD74" i="14"/>
  <c r="M71" i="13"/>
  <c r="S71" i="13" s="1"/>
  <c r="M85" i="13"/>
  <c r="S85" i="13" s="1"/>
  <c r="L62" i="14"/>
  <c r="X62" i="14"/>
  <c r="AD62" i="14"/>
  <c r="R62" i="14"/>
  <c r="T98" i="14"/>
  <c r="AF98" i="14"/>
  <c r="N98" i="14"/>
  <c r="Z98" i="14"/>
  <c r="S63" i="14"/>
  <c r="M63" i="14"/>
  <c r="Y63" i="14"/>
  <c r="AE63" i="14"/>
  <c r="M79" i="13"/>
  <c r="S79" i="13" s="1"/>
  <c r="AF87" i="14"/>
  <c r="N87" i="14"/>
  <c r="T87" i="14"/>
  <c r="Z87" i="14"/>
  <c r="N88" i="14"/>
  <c r="AF88" i="14"/>
  <c r="T88" i="14"/>
  <c r="Z88" i="14"/>
  <c r="AE72" i="14"/>
  <c r="S72" i="14"/>
  <c r="Y72" i="14"/>
  <c r="M72" i="14"/>
  <c r="L66" i="13"/>
  <c r="R66" i="13" s="1"/>
  <c r="N99" i="13"/>
  <c r="T99" i="13" s="1"/>
  <c r="M87" i="13"/>
  <c r="S87" i="13" s="1"/>
  <c r="M61" i="14"/>
  <c r="Y61" i="14"/>
  <c r="AE61" i="14"/>
  <c r="S61" i="14"/>
  <c r="M59" i="13"/>
  <c r="L96" i="14"/>
  <c r="R96" i="14"/>
  <c r="X96" i="14"/>
  <c r="AD96" i="14"/>
  <c r="Z62" i="14"/>
  <c r="N62" i="14"/>
  <c r="AF62" i="14"/>
  <c r="T62" i="14"/>
  <c r="M82" i="14"/>
  <c r="Y82" i="14"/>
  <c r="AE82" i="14"/>
  <c r="S82" i="14"/>
  <c r="T91" i="14"/>
  <c r="Z91" i="14"/>
  <c r="AF91" i="14"/>
  <c r="N91" i="14"/>
  <c r="M72" i="13"/>
  <c r="S72" i="13" s="1"/>
  <c r="L64" i="13"/>
  <c r="R64" i="13" s="1"/>
  <c r="N74" i="13"/>
  <c r="T74" i="13" s="1"/>
  <c r="M65" i="14"/>
  <c r="Y65" i="14"/>
  <c r="S65" i="14"/>
  <c r="AE65" i="14"/>
  <c r="L90" i="13"/>
  <c r="R90" i="13" s="1"/>
  <c r="Y79" i="14"/>
  <c r="M79" i="14"/>
  <c r="S79" i="14"/>
  <c r="AE79" i="14"/>
  <c r="T70" i="14"/>
  <c r="Z70" i="14"/>
  <c r="N70" i="14"/>
  <c r="AF70" i="14"/>
  <c r="L82" i="13"/>
  <c r="R82" i="13" s="1"/>
  <c r="Y85" i="14"/>
  <c r="M85" i="14"/>
  <c r="S85" i="14"/>
  <c r="AE85" i="14"/>
  <c r="M90" i="13"/>
  <c r="S90" i="13" s="1"/>
  <c r="AE69" i="14"/>
  <c r="S69" i="14"/>
  <c r="M69" i="14"/>
  <c r="Y69" i="14"/>
  <c r="N91" i="13"/>
  <c r="T91" i="13" s="1"/>
  <c r="M98" i="13"/>
  <c r="S98" i="13" s="1"/>
  <c r="AF96" i="14"/>
  <c r="N96" i="14"/>
  <c r="T96" i="14"/>
  <c r="Z96" i="14"/>
  <c r="R101" i="14"/>
  <c r="X101" i="14"/>
  <c r="L101" i="14"/>
  <c r="AD101" i="14"/>
  <c r="M68" i="13"/>
  <c r="S68" i="13" s="1"/>
  <c r="T54" i="14"/>
  <c r="Z54" i="14"/>
  <c r="AF54" i="14"/>
  <c r="N54" i="14"/>
  <c r="T82" i="14"/>
  <c r="N82" i="14"/>
  <c r="AF82" i="14"/>
  <c r="Z82" i="14"/>
  <c r="N96" i="13"/>
  <c r="T96" i="13" s="1"/>
  <c r="M64" i="13"/>
  <c r="S64" i="13" s="1"/>
  <c r="L96" i="13"/>
  <c r="R96" i="13" s="1"/>
  <c r="M103" i="13"/>
  <c r="S103" i="13" s="1"/>
  <c r="AF78" i="14"/>
  <c r="T78" i="14"/>
  <c r="N78" i="14"/>
  <c r="Z78" i="14"/>
  <c r="L72" i="14"/>
  <c r="R72" i="14"/>
  <c r="AD72" i="14"/>
  <c r="X72" i="14"/>
  <c r="AF103" i="14"/>
  <c r="T103" i="14"/>
  <c r="N103" i="14"/>
  <c r="Z103" i="14"/>
  <c r="L62" i="13"/>
  <c r="R62" i="13" s="1"/>
  <c r="N63" i="13"/>
  <c r="T63" i="13" s="1"/>
  <c r="M99" i="13"/>
  <c r="S99" i="13" s="1"/>
  <c r="N54" i="13"/>
  <c r="T54" i="13" s="1"/>
  <c r="AF80" i="14"/>
  <c r="N80" i="14"/>
  <c r="T80" i="14"/>
  <c r="Z80" i="14"/>
  <c r="Y89" i="14"/>
  <c r="S89" i="14"/>
  <c r="AE89" i="14"/>
  <c r="M89" i="14"/>
  <c r="N69" i="13"/>
  <c r="T69" i="13" s="1"/>
  <c r="AD93" i="14"/>
  <c r="L93" i="14"/>
  <c r="R93" i="14"/>
  <c r="X93" i="14"/>
  <c r="L78" i="13"/>
  <c r="R78" i="13" s="1"/>
  <c r="AF74" i="14"/>
  <c r="N74" i="14"/>
  <c r="Z74" i="14"/>
  <c r="T74" i="14"/>
  <c r="M55" i="13"/>
  <c r="S55" i="13" s="1"/>
  <c r="S64" i="14"/>
  <c r="AE64" i="14"/>
  <c r="M64" i="14"/>
  <c r="Y64" i="14"/>
  <c r="N64" i="14"/>
  <c r="T64" i="14"/>
  <c r="Z64" i="14"/>
  <c r="AF64" i="14"/>
  <c r="L98" i="13"/>
  <c r="R98" i="13" s="1"/>
  <c r="N90" i="13"/>
  <c r="T90" i="13" s="1"/>
  <c r="Y99" i="14"/>
  <c r="M99" i="14"/>
  <c r="S99" i="14"/>
  <c r="AE99" i="14"/>
  <c r="L88" i="13"/>
  <c r="R88" i="13" s="1"/>
  <c r="N87" i="13"/>
  <c r="T87" i="13" s="1"/>
  <c r="AD89" i="14"/>
  <c r="X89" i="14"/>
  <c r="L89" i="14"/>
  <c r="R89" i="14"/>
  <c r="Y68" i="14"/>
  <c r="M68" i="14"/>
  <c r="S68" i="14"/>
  <c r="AE68" i="14"/>
  <c r="M94" i="14"/>
  <c r="Y94" i="14"/>
  <c r="S94" i="14"/>
  <c r="AE94" i="14"/>
  <c r="AF76" i="14"/>
  <c r="N76" i="14"/>
  <c r="Z76" i="14"/>
  <c r="T76" i="14"/>
  <c r="L80" i="13"/>
  <c r="R80" i="13" s="1"/>
  <c r="R71" i="14"/>
  <c r="AD71" i="14"/>
  <c r="L71" i="14"/>
  <c r="X71" i="14"/>
  <c r="M83" i="13"/>
  <c r="S83" i="13" s="1"/>
  <c r="N78" i="13"/>
  <c r="T78" i="13" s="1"/>
  <c r="M69" i="13"/>
  <c r="S69" i="13" s="1"/>
  <c r="L81" i="13"/>
  <c r="R81" i="13" s="1"/>
  <c r="X66" i="14"/>
  <c r="L66" i="14"/>
  <c r="AD66" i="14"/>
  <c r="R66" i="14"/>
  <c r="L56" i="13"/>
  <c r="R56" i="13" s="1"/>
  <c r="M78" i="13"/>
  <c r="S78" i="13" s="1"/>
  <c r="N83" i="13"/>
  <c r="T83" i="13" s="1"/>
  <c r="N61" i="14"/>
  <c r="AF61" i="14"/>
  <c r="T61" i="14"/>
  <c r="Z61" i="14"/>
  <c r="M101" i="13"/>
  <c r="S101" i="13" s="1"/>
  <c r="AF58" i="14"/>
  <c r="N58" i="14"/>
  <c r="Z58" i="14"/>
  <c r="T58" i="14"/>
  <c r="M94" i="13"/>
  <c r="S94" i="13" s="1"/>
  <c r="AD55" i="14"/>
  <c r="R55" i="14"/>
  <c r="L55" i="14"/>
  <c r="X55" i="14"/>
  <c r="R63" i="14"/>
  <c r="L63" i="14"/>
  <c r="X63" i="14"/>
  <c r="AD63" i="14"/>
  <c r="R90" i="14"/>
  <c r="X90" i="14"/>
  <c r="AD90" i="14"/>
  <c r="L90" i="14"/>
  <c r="L74" i="13"/>
  <c r="R74" i="13" s="1"/>
  <c r="X67" i="14"/>
  <c r="L67" i="14"/>
  <c r="AD67" i="14"/>
  <c r="R67" i="14"/>
  <c r="S71" i="14"/>
  <c r="AE71" i="14"/>
  <c r="Y71" i="14"/>
  <c r="M71" i="14"/>
  <c r="M90" i="14"/>
  <c r="Y90" i="14"/>
  <c r="AE90" i="14"/>
  <c r="S90" i="14"/>
  <c r="L72" i="13"/>
  <c r="R72" i="13" s="1"/>
  <c r="N103" i="13"/>
  <c r="T103" i="13" s="1"/>
  <c r="N88" i="13"/>
  <c r="T88" i="13" s="1"/>
  <c r="N82" i="13"/>
  <c r="T82" i="13" s="1"/>
  <c r="O55" i="13"/>
  <c r="L59" i="14"/>
  <c r="R59" i="14"/>
  <c r="X59" i="14"/>
  <c r="AD59" i="14"/>
  <c r="N76" i="13"/>
  <c r="T76" i="13" s="1"/>
  <c r="N98" i="13"/>
  <c r="T98" i="13" s="1"/>
  <c r="L85" i="14"/>
  <c r="R85" i="14"/>
  <c r="X85" i="14"/>
  <c r="AD85" i="14"/>
  <c r="M78" i="14"/>
  <c r="Y78" i="14"/>
  <c r="AE78" i="14"/>
  <c r="S78" i="14"/>
  <c r="S56" i="14"/>
  <c r="AE56" i="14"/>
  <c r="M56" i="14"/>
  <c r="Y56" i="14"/>
  <c r="Z65" i="14"/>
  <c r="T65" i="14"/>
  <c r="AF65" i="14"/>
  <c r="N65" i="14"/>
  <c r="L67" i="13"/>
  <c r="R67" i="13" s="1"/>
  <c r="Y103" i="14"/>
  <c r="M103" i="14"/>
  <c r="S103" i="14"/>
  <c r="AE103" i="14"/>
  <c r="N69" i="14"/>
  <c r="T69" i="14"/>
  <c r="Z69" i="14"/>
  <c r="AF69" i="14"/>
  <c r="Z68" i="14"/>
  <c r="AF68" i="14"/>
  <c r="N68" i="14"/>
  <c r="T68" i="14"/>
  <c r="M65" i="13"/>
  <c r="S65" i="13" s="1"/>
  <c r="L85" i="13"/>
  <c r="R85" i="13" s="1"/>
  <c r="M56" i="13"/>
  <c r="S56" i="13" s="1"/>
  <c r="AF83" i="14"/>
  <c r="Z83" i="14"/>
  <c r="N83" i="14"/>
  <c r="T83" i="14"/>
  <c r="S101" i="14"/>
  <c r="AE101" i="14"/>
  <c r="M101" i="14"/>
  <c r="Y101" i="14"/>
  <c r="N79" i="14"/>
  <c r="T79" i="14"/>
  <c r="Z79" i="14"/>
  <c r="AF79" i="14"/>
  <c r="R98" i="14"/>
  <c r="X98" i="14"/>
  <c r="AD98" i="14"/>
  <c r="L98" i="14"/>
  <c r="T90" i="14"/>
  <c r="N90" i="14"/>
  <c r="AF90" i="14"/>
  <c r="Z90" i="14"/>
  <c r="AF63" i="14"/>
  <c r="T63" i="14"/>
  <c r="Z63" i="14"/>
  <c r="N63" i="14"/>
  <c r="M89" i="13"/>
  <c r="S89" i="13" s="1"/>
  <c r="L88" i="14"/>
  <c r="R88" i="14"/>
  <c r="X88" i="14"/>
  <c r="AD88" i="14"/>
  <c r="L58" i="13"/>
  <c r="R58" i="13" s="1"/>
  <c r="M83" i="14"/>
  <c r="Y83" i="14"/>
  <c r="S83" i="14"/>
  <c r="AE83" i="14"/>
  <c r="M93" i="14"/>
  <c r="S93" i="14"/>
  <c r="AE93" i="14"/>
  <c r="Y93" i="14"/>
  <c r="S59" i="14"/>
  <c r="AE59" i="14"/>
  <c r="M59" i="14"/>
  <c r="Y59" i="14"/>
  <c r="N65" i="13"/>
  <c r="T65" i="13" s="1"/>
  <c r="N79" i="13"/>
  <c r="T79" i="13" s="1"/>
  <c r="S59" i="13" l="1"/>
  <c r="R59" i="13"/>
  <c r="J38" i="7"/>
  <c r="K38" i="7"/>
  <c r="L38" i="7"/>
  <c r="N38" i="7"/>
  <c r="O38" i="7"/>
  <c r="P38" i="7"/>
  <c r="R38" i="7"/>
  <c r="S38" i="7"/>
  <c r="T38" i="7"/>
  <c r="V38" i="7"/>
  <c r="W38" i="7"/>
  <c r="X38" i="7"/>
  <c r="J39" i="7"/>
  <c r="K39" i="7"/>
  <c r="L39" i="7"/>
  <c r="N39" i="7"/>
  <c r="O39" i="7"/>
  <c r="P39" i="7"/>
  <c r="R39" i="7"/>
  <c r="S39" i="7"/>
  <c r="T39" i="7"/>
  <c r="V39" i="7"/>
  <c r="W39" i="7"/>
  <c r="X39" i="7"/>
  <c r="J40" i="7"/>
  <c r="K40" i="7"/>
  <c r="L40" i="7"/>
  <c r="N40" i="7"/>
  <c r="O40" i="7"/>
  <c r="P40" i="7"/>
  <c r="R40" i="7"/>
  <c r="S40" i="7"/>
  <c r="T40" i="7"/>
  <c r="V40" i="7"/>
  <c r="W40" i="7"/>
  <c r="X40" i="7"/>
  <c r="J41" i="7"/>
  <c r="K41" i="7"/>
  <c r="L41" i="7"/>
  <c r="N41" i="7"/>
  <c r="O41" i="7"/>
  <c r="P41" i="7"/>
  <c r="R41" i="7"/>
  <c r="S41" i="7"/>
  <c r="T41" i="7"/>
  <c r="V41" i="7"/>
  <c r="W41" i="7"/>
  <c r="X41" i="7"/>
  <c r="J42" i="7"/>
  <c r="K42" i="7"/>
  <c r="L42" i="7"/>
  <c r="N42" i="7"/>
  <c r="O42" i="7"/>
  <c r="P42" i="7"/>
  <c r="R42" i="7"/>
  <c r="S42" i="7"/>
  <c r="T42" i="7"/>
  <c r="V42" i="7"/>
  <c r="W42" i="7"/>
  <c r="X42" i="7"/>
  <c r="J43" i="7"/>
  <c r="K43" i="7"/>
  <c r="L43" i="7"/>
  <c r="N43" i="7"/>
  <c r="O43" i="7"/>
  <c r="P43" i="7"/>
  <c r="R43" i="7"/>
  <c r="S43" i="7"/>
  <c r="T43" i="7"/>
  <c r="V43" i="7"/>
  <c r="W43" i="7"/>
  <c r="X43" i="7"/>
  <c r="J44" i="7"/>
  <c r="K44" i="7"/>
  <c r="L44" i="7"/>
  <c r="N44" i="7"/>
  <c r="O44" i="7"/>
  <c r="P44" i="7"/>
  <c r="R44" i="7"/>
  <c r="S44" i="7"/>
  <c r="T44" i="7"/>
  <c r="V44" i="7"/>
  <c r="W44" i="7"/>
  <c r="X44" i="7"/>
  <c r="J45" i="7"/>
  <c r="K45" i="7"/>
  <c r="L45" i="7"/>
  <c r="N45" i="7"/>
  <c r="O45" i="7"/>
  <c r="P45" i="7"/>
  <c r="R45" i="7"/>
  <c r="S45" i="7"/>
  <c r="T45" i="7"/>
  <c r="V45" i="7"/>
  <c r="W45" i="7"/>
  <c r="X45" i="7"/>
  <c r="J46" i="7"/>
  <c r="K46" i="7"/>
  <c r="L46" i="7"/>
  <c r="N46" i="7"/>
  <c r="O46" i="7"/>
  <c r="P46" i="7"/>
  <c r="R46" i="7"/>
  <c r="S46" i="7"/>
  <c r="T46" i="7"/>
  <c r="V46" i="7"/>
  <c r="W46" i="7"/>
  <c r="X46" i="7"/>
  <c r="J47" i="7"/>
  <c r="K47" i="7"/>
  <c r="L47" i="7"/>
  <c r="N47" i="7"/>
  <c r="O47" i="7"/>
  <c r="P47" i="7"/>
  <c r="R47" i="7"/>
  <c r="S47" i="7"/>
  <c r="T47" i="7"/>
  <c r="V47" i="7"/>
  <c r="W47" i="7"/>
  <c r="X47" i="7"/>
  <c r="J48" i="7"/>
  <c r="K48" i="7"/>
  <c r="L48" i="7"/>
  <c r="N48" i="7"/>
  <c r="O48" i="7"/>
  <c r="P48" i="7"/>
  <c r="R48" i="7"/>
  <c r="S48" i="7"/>
  <c r="T48" i="7"/>
  <c r="V48" i="7"/>
  <c r="W48" i="7"/>
  <c r="X48" i="7"/>
  <c r="J49" i="7"/>
  <c r="K49" i="7"/>
  <c r="L49" i="7"/>
  <c r="N49" i="7"/>
  <c r="O49" i="7"/>
  <c r="P49" i="7"/>
  <c r="R49" i="7"/>
  <c r="S49" i="7"/>
  <c r="T49" i="7"/>
  <c r="V49" i="7"/>
  <c r="W49" i="7"/>
  <c r="X49" i="7"/>
  <c r="J50" i="7"/>
  <c r="K50" i="7"/>
  <c r="L50" i="7"/>
  <c r="N50" i="7"/>
  <c r="O50" i="7"/>
  <c r="P50" i="7"/>
  <c r="R50" i="7"/>
  <c r="S50" i="7"/>
  <c r="T50" i="7"/>
  <c r="V50" i="7"/>
  <c r="W50" i="7"/>
  <c r="X50" i="7"/>
  <c r="J51" i="7"/>
  <c r="K51" i="7"/>
  <c r="L51" i="7"/>
  <c r="N51" i="7"/>
  <c r="O51" i="7"/>
  <c r="P51" i="7"/>
  <c r="R51" i="7"/>
  <c r="S51" i="7"/>
  <c r="T51" i="7"/>
  <c r="V51" i="7"/>
  <c r="W51" i="7"/>
  <c r="X51" i="7"/>
  <c r="J52" i="7"/>
  <c r="K52" i="7"/>
  <c r="L52" i="7"/>
  <c r="N52" i="7"/>
  <c r="O52" i="7"/>
  <c r="P52" i="7"/>
  <c r="R52" i="7"/>
  <c r="S52" i="7"/>
  <c r="T52" i="7"/>
  <c r="V52" i="7"/>
  <c r="W52" i="7"/>
  <c r="X52" i="7"/>
  <c r="J53" i="7"/>
  <c r="K53" i="7"/>
  <c r="L53" i="7"/>
  <c r="N53" i="7"/>
  <c r="O53" i="7"/>
  <c r="P53" i="7"/>
  <c r="R53" i="7"/>
  <c r="S53" i="7"/>
  <c r="T53" i="7"/>
  <c r="V53" i="7"/>
  <c r="W53" i="7"/>
  <c r="X53" i="7"/>
  <c r="AB43" i="7" l="1"/>
  <c r="E43" i="14" s="1"/>
  <c r="AC43" i="14" s="1"/>
  <c r="AA50" i="7"/>
  <c r="D50" i="14" s="1"/>
  <c r="AB50" i="14" s="1"/>
  <c r="AB42" i="7"/>
  <c r="E42" i="13" s="1"/>
  <c r="AB40" i="7"/>
  <c r="E40" i="8" s="1"/>
  <c r="Z53" i="7"/>
  <c r="C53" i="8" s="1"/>
  <c r="AA44" i="7"/>
  <c r="D44" i="13" s="1"/>
  <c r="Z45" i="7"/>
  <c r="C45" i="14" s="1"/>
  <c r="Z44" i="7"/>
  <c r="C44" i="8" s="1"/>
  <c r="AA43" i="7"/>
  <c r="D43" i="14" s="1"/>
  <c r="AB47" i="7"/>
  <c r="E47" i="8" s="1"/>
  <c r="Z47" i="7"/>
  <c r="C47" i="14" s="1"/>
  <c r="Z38" i="7"/>
  <c r="C38" i="13" s="1"/>
  <c r="Z49" i="7"/>
  <c r="C49" i="8" s="1"/>
  <c r="AB48" i="7"/>
  <c r="Z39" i="7"/>
  <c r="C39" i="14" s="1"/>
  <c r="AB39" i="7"/>
  <c r="E39" i="14" s="1"/>
  <c r="K39" i="14" s="1"/>
  <c r="AA42" i="7"/>
  <c r="D42" i="8" s="1"/>
  <c r="E43" i="13"/>
  <c r="AA38" i="7"/>
  <c r="Z51" i="7"/>
  <c r="AB51" i="7"/>
  <c r="Z50" i="7"/>
  <c r="AB49" i="7"/>
  <c r="AA49" i="7"/>
  <c r="AB46" i="7"/>
  <c r="AA46" i="7"/>
  <c r="AB52" i="7"/>
  <c r="AA48" i="7"/>
  <c r="Z48" i="7"/>
  <c r="AA47" i="7"/>
  <c r="Z41" i="7"/>
  <c r="AA40" i="7"/>
  <c r="Z40" i="7"/>
  <c r="AA39" i="7"/>
  <c r="AB38" i="7"/>
  <c r="AB53" i="7"/>
  <c r="AA53" i="7"/>
  <c r="Z46" i="7"/>
  <c r="AB45" i="7"/>
  <c r="AA45" i="7"/>
  <c r="AA52" i="7"/>
  <c r="Z52" i="7"/>
  <c r="AA51" i="7"/>
  <c r="AB50" i="7"/>
  <c r="AB44" i="7"/>
  <c r="Z43" i="7"/>
  <c r="Z42" i="7"/>
  <c r="AB41" i="7"/>
  <c r="AA41" i="7"/>
  <c r="E42" i="8" l="1"/>
  <c r="H42" i="8" s="1"/>
  <c r="E43" i="8"/>
  <c r="D44" i="14"/>
  <c r="V44" i="14" s="1"/>
  <c r="D50" i="8"/>
  <c r="J50" i="8" s="1"/>
  <c r="M50" i="8" s="1"/>
  <c r="E47" i="13"/>
  <c r="E47" i="14"/>
  <c r="W47" i="14" s="1"/>
  <c r="D50" i="13"/>
  <c r="G50" i="13" s="1"/>
  <c r="M50" i="13" s="1"/>
  <c r="S50" i="13" s="1"/>
  <c r="D44" i="8"/>
  <c r="J44" i="8" s="1"/>
  <c r="M44" i="8" s="1"/>
  <c r="H40" i="8"/>
  <c r="H47" i="8"/>
  <c r="H43" i="8"/>
  <c r="E43" i="16"/>
  <c r="D43" i="13"/>
  <c r="G43" i="13" s="1"/>
  <c r="J50" i="14"/>
  <c r="E42" i="14"/>
  <c r="K42" i="14" s="1"/>
  <c r="C47" i="8"/>
  <c r="C45" i="8"/>
  <c r="F45" i="8" s="1"/>
  <c r="D43" i="8"/>
  <c r="J43" i="8" s="1"/>
  <c r="M43" i="8" s="1"/>
  <c r="H43" i="14"/>
  <c r="N43" i="14" s="1"/>
  <c r="C49" i="13"/>
  <c r="I49" i="13" s="1"/>
  <c r="C53" i="14"/>
  <c r="AA53" i="14" s="1"/>
  <c r="Q43" i="14"/>
  <c r="C49" i="14"/>
  <c r="O49" i="14" s="1"/>
  <c r="C53" i="13"/>
  <c r="I53" i="13" s="1"/>
  <c r="O53" i="13" s="1"/>
  <c r="H42" i="13"/>
  <c r="N42" i="13" s="1"/>
  <c r="T42" i="13" s="1"/>
  <c r="K42" i="13"/>
  <c r="Q42" i="13" s="1"/>
  <c r="E40" i="14"/>
  <c r="Q40" i="14" s="1"/>
  <c r="K40" i="8"/>
  <c r="N40" i="8" s="1"/>
  <c r="E40" i="13"/>
  <c r="C39" i="13"/>
  <c r="I39" i="13" s="1"/>
  <c r="C38" i="14"/>
  <c r="F38" i="14" s="1"/>
  <c r="R38" i="14" s="1"/>
  <c r="E39" i="13"/>
  <c r="K39" i="13" s="1"/>
  <c r="Q39" i="13" s="1"/>
  <c r="E39" i="8"/>
  <c r="C38" i="8"/>
  <c r="C44" i="13"/>
  <c r="I44" i="13" s="1"/>
  <c r="O44" i="13" s="1"/>
  <c r="C45" i="13"/>
  <c r="I45" i="13" s="1"/>
  <c r="O45" i="13" s="1"/>
  <c r="C44" i="14"/>
  <c r="F44" i="14" s="1"/>
  <c r="L44" i="14" s="1"/>
  <c r="C47" i="13"/>
  <c r="F47" i="13" s="1"/>
  <c r="L47" i="13" s="1"/>
  <c r="C39" i="8"/>
  <c r="E48" i="14"/>
  <c r="E48" i="13"/>
  <c r="D42" i="13"/>
  <c r="D42" i="14"/>
  <c r="W39" i="14"/>
  <c r="G44" i="14"/>
  <c r="S44" i="14" s="1"/>
  <c r="E48" i="8"/>
  <c r="H48" i="8" s="1"/>
  <c r="W43" i="14"/>
  <c r="D41" i="14"/>
  <c r="D41" i="13"/>
  <c r="D41" i="8"/>
  <c r="E44" i="14"/>
  <c r="E44" i="8"/>
  <c r="E44" i="13"/>
  <c r="D52" i="13"/>
  <c r="D52" i="8"/>
  <c r="D52" i="14"/>
  <c r="D53" i="14"/>
  <c r="D53" i="13"/>
  <c r="D53" i="8"/>
  <c r="C40" i="14"/>
  <c r="C40" i="8"/>
  <c r="C40" i="13"/>
  <c r="C48" i="14"/>
  <c r="C48" i="13"/>
  <c r="C48" i="8"/>
  <c r="E46" i="8"/>
  <c r="E46" i="14"/>
  <c r="E46" i="13"/>
  <c r="E51" i="14"/>
  <c r="E51" i="8"/>
  <c r="E51" i="13"/>
  <c r="G42" i="8"/>
  <c r="J42" i="8"/>
  <c r="M42" i="8" s="1"/>
  <c r="G43" i="14"/>
  <c r="P43" i="14"/>
  <c r="AB43" i="14"/>
  <c r="J43" i="14"/>
  <c r="G44" i="13"/>
  <c r="J44" i="13"/>
  <c r="P44" i="13" s="1"/>
  <c r="V50" i="14"/>
  <c r="E41" i="14"/>
  <c r="E41" i="13"/>
  <c r="E41" i="8"/>
  <c r="E50" i="14"/>
  <c r="E50" i="8"/>
  <c r="E50" i="13"/>
  <c r="D45" i="13"/>
  <c r="D45" i="14"/>
  <c r="D45" i="8"/>
  <c r="E53" i="13"/>
  <c r="E53" i="8"/>
  <c r="E53" i="14"/>
  <c r="D40" i="13"/>
  <c r="D40" i="8"/>
  <c r="D40" i="14"/>
  <c r="D48" i="14"/>
  <c r="D48" i="13"/>
  <c r="D48" i="8"/>
  <c r="D49" i="14"/>
  <c r="D49" i="13"/>
  <c r="D49" i="8"/>
  <c r="C51" i="13"/>
  <c r="C51" i="8"/>
  <c r="C51" i="14"/>
  <c r="I39" i="14"/>
  <c r="AA39" i="14"/>
  <c r="O39" i="14"/>
  <c r="F39" i="14"/>
  <c r="U39" i="14"/>
  <c r="I49" i="8"/>
  <c r="L49" i="8" s="1"/>
  <c r="F49" i="8"/>
  <c r="I47" i="8"/>
  <c r="L47" i="8" s="1"/>
  <c r="H43" i="13"/>
  <c r="K43" i="13"/>
  <c r="Q43" i="13" s="1"/>
  <c r="P44" i="14"/>
  <c r="J44" i="14"/>
  <c r="AB44" i="14"/>
  <c r="I53" i="8"/>
  <c r="L53" i="8" s="1"/>
  <c r="F53" i="8"/>
  <c r="G50" i="14"/>
  <c r="S50" i="14" s="1"/>
  <c r="C42" i="14"/>
  <c r="C42" i="8"/>
  <c r="C42" i="13"/>
  <c r="D51" i="14"/>
  <c r="D51" i="13"/>
  <c r="D51" i="8"/>
  <c r="E45" i="13"/>
  <c r="E45" i="8"/>
  <c r="E45" i="14"/>
  <c r="E38" i="13"/>
  <c r="E38" i="14"/>
  <c r="E38" i="8"/>
  <c r="C41" i="14"/>
  <c r="C41" i="13"/>
  <c r="C41" i="8"/>
  <c r="E52" i="13"/>
  <c r="E52" i="14"/>
  <c r="E52" i="8"/>
  <c r="E49" i="14"/>
  <c r="E49" i="8"/>
  <c r="E49" i="13"/>
  <c r="D38" i="14"/>
  <c r="D38" i="13"/>
  <c r="D38" i="8"/>
  <c r="K42" i="8"/>
  <c r="N42" i="8" s="1"/>
  <c r="H47" i="13"/>
  <c r="O47" i="14"/>
  <c r="AA47" i="14"/>
  <c r="F47" i="14"/>
  <c r="I47" i="14"/>
  <c r="U47" i="14"/>
  <c r="F44" i="8"/>
  <c r="I44" i="8"/>
  <c r="L44" i="8" s="1"/>
  <c r="F45" i="14"/>
  <c r="AA45" i="14"/>
  <c r="O45" i="14"/>
  <c r="I45" i="14"/>
  <c r="U45" i="14"/>
  <c r="V43" i="14"/>
  <c r="K43" i="14"/>
  <c r="P50" i="14"/>
  <c r="C43" i="14"/>
  <c r="C43" i="13"/>
  <c r="C43" i="8"/>
  <c r="C52" i="14"/>
  <c r="C52" i="8"/>
  <c r="C52" i="13"/>
  <c r="C46" i="14"/>
  <c r="C46" i="13"/>
  <c r="C46" i="8"/>
  <c r="D39" i="14"/>
  <c r="D39" i="13"/>
  <c r="D39" i="8"/>
  <c r="D47" i="13"/>
  <c r="D47" i="14"/>
  <c r="D47" i="8"/>
  <c r="D46" i="13"/>
  <c r="D46" i="8"/>
  <c r="D46" i="14"/>
  <c r="C50" i="8"/>
  <c r="C50" i="14"/>
  <c r="C50" i="13"/>
  <c r="F38" i="13"/>
  <c r="I38" i="13"/>
  <c r="O38" i="13" s="1"/>
  <c r="Q39" i="14"/>
  <c r="AC39" i="14"/>
  <c r="H39" i="14"/>
  <c r="K47" i="8"/>
  <c r="N47" i="8" s="1"/>
  <c r="K43" i="8"/>
  <c r="N43" i="8" s="1"/>
  <c r="Q47" i="14" l="1"/>
  <c r="J50" i="13"/>
  <c r="P50" i="13" s="1"/>
  <c r="F44" i="13"/>
  <c r="F44" i="16" s="1"/>
  <c r="L38" i="14"/>
  <c r="H43" i="16"/>
  <c r="C51" i="16"/>
  <c r="F49" i="14"/>
  <c r="AD49" i="14" s="1"/>
  <c r="AA49" i="14"/>
  <c r="AD38" i="14"/>
  <c r="U49" i="14"/>
  <c r="E47" i="16"/>
  <c r="C46" i="16"/>
  <c r="C52" i="16"/>
  <c r="C48" i="16"/>
  <c r="C40" i="16"/>
  <c r="U38" i="14"/>
  <c r="C38" i="16"/>
  <c r="D50" i="16"/>
  <c r="AE44" i="14"/>
  <c r="G50" i="8"/>
  <c r="G50" i="16" s="1"/>
  <c r="D38" i="16"/>
  <c r="T43" i="14"/>
  <c r="W42" i="14"/>
  <c r="K40" i="14"/>
  <c r="H40" i="14"/>
  <c r="AF40" i="14" s="1"/>
  <c r="K47" i="13"/>
  <c r="Q47" i="13" s="1"/>
  <c r="E41" i="16"/>
  <c r="K47" i="14"/>
  <c r="AC47" i="14"/>
  <c r="H47" i="14"/>
  <c r="N47" i="14" s="1"/>
  <c r="E52" i="16"/>
  <c r="AF43" i="14"/>
  <c r="AC42" i="14"/>
  <c r="AC40" i="14"/>
  <c r="D39" i="16"/>
  <c r="D49" i="16"/>
  <c r="D45" i="16"/>
  <c r="G44" i="8"/>
  <c r="G44" i="16" s="1"/>
  <c r="D44" i="16"/>
  <c r="J43" i="13"/>
  <c r="P43" i="13" s="1"/>
  <c r="D41" i="16"/>
  <c r="D42" i="16"/>
  <c r="F53" i="13"/>
  <c r="H39" i="13"/>
  <c r="N39" i="13" s="1"/>
  <c r="T39" i="13" s="1"/>
  <c r="E44" i="16"/>
  <c r="H40" i="13"/>
  <c r="N40" i="13" s="1"/>
  <c r="T40" i="13" s="1"/>
  <c r="E42" i="16"/>
  <c r="E40" i="16"/>
  <c r="E53" i="16"/>
  <c r="H39" i="8"/>
  <c r="E39" i="16"/>
  <c r="E49" i="16"/>
  <c r="E38" i="16"/>
  <c r="E45" i="16"/>
  <c r="E50" i="16"/>
  <c r="E51" i="16"/>
  <c r="E46" i="16"/>
  <c r="K48" i="8"/>
  <c r="N48" i="8" s="1"/>
  <c r="E48" i="16"/>
  <c r="D51" i="16"/>
  <c r="D46" i="16"/>
  <c r="D48" i="16"/>
  <c r="D40" i="16"/>
  <c r="D53" i="16"/>
  <c r="D52" i="16"/>
  <c r="D47" i="16"/>
  <c r="G43" i="8"/>
  <c r="G43" i="16" s="1"/>
  <c r="D43" i="16"/>
  <c r="I45" i="8"/>
  <c r="L45" i="8" s="1"/>
  <c r="C45" i="16"/>
  <c r="C44" i="16"/>
  <c r="C50" i="16"/>
  <c r="C43" i="16"/>
  <c r="C41" i="16"/>
  <c r="O53" i="14"/>
  <c r="I39" i="8"/>
  <c r="L39" i="8" s="1"/>
  <c r="C39" i="16"/>
  <c r="F47" i="8"/>
  <c r="F47" i="16" s="1"/>
  <c r="C47" i="16"/>
  <c r="C53" i="16"/>
  <c r="C42" i="16"/>
  <c r="F38" i="8"/>
  <c r="F38" i="16" s="1"/>
  <c r="C49" i="16"/>
  <c r="X38" i="14"/>
  <c r="Z43" i="14"/>
  <c r="H42" i="14"/>
  <c r="N42" i="14" s="1"/>
  <c r="W40" i="14"/>
  <c r="AA38" i="14"/>
  <c r="I53" i="14"/>
  <c r="I49" i="14"/>
  <c r="F39" i="8"/>
  <c r="O38" i="14"/>
  <c r="Q42" i="14"/>
  <c r="I38" i="14"/>
  <c r="F53" i="14"/>
  <c r="L53" i="14" s="1"/>
  <c r="O49" i="13"/>
  <c r="I38" i="8"/>
  <c r="L38" i="8" s="1"/>
  <c r="X44" i="14"/>
  <c r="U53" i="14"/>
  <c r="F45" i="13"/>
  <c r="L45" i="13" s="1"/>
  <c r="R45" i="13" s="1"/>
  <c r="AD44" i="14"/>
  <c r="I44" i="14"/>
  <c r="I47" i="13"/>
  <c r="O47" i="13" s="1"/>
  <c r="F49" i="13"/>
  <c r="L49" i="13" s="1"/>
  <c r="R49" i="13" s="1"/>
  <c r="K40" i="13"/>
  <c r="Q40" i="13" s="1"/>
  <c r="F39" i="13"/>
  <c r="L39" i="13" s="1"/>
  <c r="R39" i="13" s="1"/>
  <c r="O39" i="13"/>
  <c r="O44" i="14"/>
  <c r="R44" i="14"/>
  <c r="K39" i="8"/>
  <c r="N39" i="8" s="1"/>
  <c r="U44" i="14"/>
  <c r="AA44" i="14"/>
  <c r="M44" i="14"/>
  <c r="J42" i="14"/>
  <c r="AB42" i="14"/>
  <c r="V42" i="14"/>
  <c r="G42" i="14"/>
  <c r="P42" i="14"/>
  <c r="K48" i="13"/>
  <c r="Q48" i="13" s="1"/>
  <c r="H48" i="13"/>
  <c r="N48" i="13" s="1"/>
  <c r="T48" i="13" s="1"/>
  <c r="Y44" i="14"/>
  <c r="Y50" i="14"/>
  <c r="G42" i="13"/>
  <c r="M42" i="13" s="1"/>
  <c r="S42" i="13" s="1"/>
  <c r="J42" i="13"/>
  <c r="P42" i="13" s="1"/>
  <c r="Q48" i="14"/>
  <c r="K48" i="14"/>
  <c r="AC48" i="14"/>
  <c r="H48" i="14"/>
  <c r="W48" i="14"/>
  <c r="L38" i="13"/>
  <c r="R38" i="13" s="1"/>
  <c r="G46" i="14"/>
  <c r="AB46" i="14"/>
  <c r="J46" i="14"/>
  <c r="P46" i="14"/>
  <c r="V46" i="14"/>
  <c r="G47" i="14"/>
  <c r="AB47" i="14"/>
  <c r="V47" i="14"/>
  <c r="P47" i="14"/>
  <c r="J47" i="14"/>
  <c r="G39" i="14"/>
  <c r="AB39" i="14"/>
  <c r="V39" i="14"/>
  <c r="P39" i="14"/>
  <c r="J39" i="14"/>
  <c r="F52" i="13"/>
  <c r="I52" i="13"/>
  <c r="O52" i="13" s="1"/>
  <c r="I43" i="13"/>
  <c r="O43" i="13" s="1"/>
  <c r="F43" i="13"/>
  <c r="L43" i="13" s="1"/>
  <c r="R43" i="13" s="1"/>
  <c r="R45" i="14"/>
  <c r="L45" i="14"/>
  <c r="AD45" i="14"/>
  <c r="X45" i="14"/>
  <c r="M43" i="13"/>
  <c r="S43" i="13" s="1"/>
  <c r="X47" i="14"/>
  <c r="AD47" i="14"/>
  <c r="R47" i="14"/>
  <c r="L47" i="14"/>
  <c r="G38" i="8"/>
  <c r="J38" i="8"/>
  <c r="M38" i="8" s="1"/>
  <c r="K49" i="8"/>
  <c r="N49" i="8" s="1"/>
  <c r="H49" i="8"/>
  <c r="K52" i="13"/>
  <c r="Q52" i="13" s="1"/>
  <c r="H52" i="13"/>
  <c r="K38" i="8"/>
  <c r="N38" i="8" s="1"/>
  <c r="H38" i="8"/>
  <c r="K45" i="8"/>
  <c r="N45" i="8" s="1"/>
  <c r="H45" i="8"/>
  <c r="G51" i="14"/>
  <c r="AB51" i="14"/>
  <c r="P51" i="14"/>
  <c r="J51" i="14"/>
  <c r="V51" i="14"/>
  <c r="I51" i="13"/>
  <c r="O51" i="13" s="1"/>
  <c r="F51" i="13"/>
  <c r="G48" i="8"/>
  <c r="J48" i="8"/>
  <c r="M48" i="8" s="1"/>
  <c r="G40" i="8"/>
  <c r="J40" i="8"/>
  <c r="M40" i="8" s="1"/>
  <c r="K53" i="13"/>
  <c r="Q53" i="13" s="1"/>
  <c r="H53" i="13"/>
  <c r="K50" i="13"/>
  <c r="Q50" i="13" s="1"/>
  <c r="H50" i="13"/>
  <c r="H41" i="13"/>
  <c r="K41" i="13"/>
  <c r="Q41" i="13" s="1"/>
  <c r="AC51" i="14"/>
  <c r="K51" i="14"/>
  <c r="H51" i="14"/>
  <c r="W51" i="14"/>
  <c r="Q51" i="14"/>
  <c r="F48" i="8"/>
  <c r="I48" i="8"/>
  <c r="L48" i="8" s="1"/>
  <c r="I40" i="8"/>
  <c r="L40" i="8" s="1"/>
  <c r="F40" i="8"/>
  <c r="G53" i="14"/>
  <c r="V53" i="14"/>
  <c r="P53" i="14"/>
  <c r="J53" i="14"/>
  <c r="AB53" i="14"/>
  <c r="K44" i="13"/>
  <c r="Q44" i="13" s="1"/>
  <c r="H44" i="13"/>
  <c r="N44" i="13" s="1"/>
  <c r="T44" i="13" s="1"/>
  <c r="J41" i="13"/>
  <c r="P41" i="13" s="1"/>
  <c r="G41" i="13"/>
  <c r="M50" i="14"/>
  <c r="I50" i="13"/>
  <c r="O50" i="13" s="1"/>
  <c r="F50" i="13"/>
  <c r="G46" i="8"/>
  <c r="J46" i="8"/>
  <c r="M46" i="8" s="1"/>
  <c r="J47" i="13"/>
  <c r="P47" i="13" s="1"/>
  <c r="G47" i="13"/>
  <c r="F46" i="8"/>
  <c r="I46" i="8"/>
  <c r="L46" i="8" s="1"/>
  <c r="F52" i="8"/>
  <c r="I52" i="8"/>
  <c r="L52" i="8" s="1"/>
  <c r="I43" i="14"/>
  <c r="AA43" i="14"/>
  <c r="O43" i="14"/>
  <c r="U43" i="14"/>
  <c r="F43" i="14"/>
  <c r="G38" i="13"/>
  <c r="J38" i="13"/>
  <c r="P38" i="13" s="1"/>
  <c r="AC49" i="14"/>
  <c r="W49" i="14"/>
  <c r="H49" i="14"/>
  <c r="K49" i="14"/>
  <c r="Q49" i="14"/>
  <c r="F41" i="8"/>
  <c r="I41" i="8"/>
  <c r="L41" i="8" s="1"/>
  <c r="Q38" i="14"/>
  <c r="K38" i="14"/>
  <c r="AC38" i="14"/>
  <c r="H38" i="14"/>
  <c r="W38" i="14"/>
  <c r="H45" i="13"/>
  <c r="K45" i="13"/>
  <c r="Q45" i="13" s="1"/>
  <c r="F42" i="13"/>
  <c r="I42" i="13"/>
  <c r="O42" i="13" s="1"/>
  <c r="N43" i="13"/>
  <c r="T43" i="13" s="1"/>
  <c r="G49" i="8"/>
  <c r="J49" i="8"/>
  <c r="M49" i="8" s="1"/>
  <c r="G48" i="13"/>
  <c r="J48" i="13"/>
  <c r="P48" i="13" s="1"/>
  <c r="G40" i="13"/>
  <c r="J40" i="13"/>
  <c r="P40" i="13" s="1"/>
  <c r="G45" i="8"/>
  <c r="J45" i="8"/>
  <c r="M45" i="8" s="1"/>
  <c r="K50" i="8"/>
  <c r="N50" i="8" s="1"/>
  <c r="H50" i="8"/>
  <c r="AC41" i="14"/>
  <c r="W41" i="14"/>
  <c r="Q41" i="14"/>
  <c r="K41" i="14"/>
  <c r="H41" i="14"/>
  <c r="L44" i="13"/>
  <c r="R44" i="13" s="1"/>
  <c r="Y43" i="14"/>
  <c r="AE43" i="14"/>
  <c r="M43" i="14"/>
  <c r="S43" i="14"/>
  <c r="K46" i="13"/>
  <c r="Q46" i="13" s="1"/>
  <c r="H46" i="13"/>
  <c r="I48" i="13"/>
  <c r="O48" i="13" s="1"/>
  <c r="F48" i="13"/>
  <c r="AA40" i="14"/>
  <c r="U40" i="14"/>
  <c r="F40" i="14"/>
  <c r="O40" i="14"/>
  <c r="I40" i="14"/>
  <c r="P52" i="14"/>
  <c r="AB52" i="14"/>
  <c r="J52" i="14"/>
  <c r="G52" i="14"/>
  <c r="V52" i="14"/>
  <c r="K44" i="8"/>
  <c r="N44" i="8" s="1"/>
  <c r="H44" i="8"/>
  <c r="G41" i="14"/>
  <c r="AB41" i="14"/>
  <c r="J41" i="14"/>
  <c r="V41" i="14"/>
  <c r="P41" i="14"/>
  <c r="R47" i="13"/>
  <c r="AE50" i="14"/>
  <c r="T39" i="14"/>
  <c r="AF39" i="14"/>
  <c r="N39" i="14"/>
  <c r="Z39" i="14"/>
  <c r="AA50" i="14"/>
  <c r="U50" i="14"/>
  <c r="F50" i="14"/>
  <c r="O50" i="14"/>
  <c r="I50" i="14"/>
  <c r="G46" i="13"/>
  <c r="J46" i="13"/>
  <c r="P46" i="13" s="1"/>
  <c r="G39" i="8"/>
  <c r="J39" i="8"/>
  <c r="M39" i="8" s="1"/>
  <c r="I46" i="13"/>
  <c r="O46" i="13" s="1"/>
  <c r="F46" i="13"/>
  <c r="O52" i="14"/>
  <c r="AA52" i="14"/>
  <c r="I52" i="14"/>
  <c r="F52" i="14"/>
  <c r="U52" i="14"/>
  <c r="V38" i="14"/>
  <c r="G38" i="14"/>
  <c r="AB38" i="14"/>
  <c r="J38" i="14"/>
  <c r="P38" i="14"/>
  <c r="K52" i="8"/>
  <c r="N52" i="8" s="1"/>
  <c r="H52" i="8"/>
  <c r="F41" i="13"/>
  <c r="L41" i="13" s="1"/>
  <c r="R41" i="13" s="1"/>
  <c r="I41" i="13"/>
  <c r="O41" i="13" s="1"/>
  <c r="H38" i="13"/>
  <c r="N38" i="13" s="1"/>
  <c r="T38" i="13" s="1"/>
  <c r="K38" i="13"/>
  <c r="Q38" i="13" s="1"/>
  <c r="G51" i="8"/>
  <c r="J51" i="8"/>
  <c r="M51" i="8" s="1"/>
  <c r="I42" i="8"/>
  <c r="L42" i="8" s="1"/>
  <c r="F42" i="8"/>
  <c r="O51" i="14"/>
  <c r="F51" i="14"/>
  <c r="I51" i="14"/>
  <c r="U51" i="14"/>
  <c r="AA51" i="14"/>
  <c r="J49" i="13"/>
  <c r="P49" i="13" s="1"/>
  <c r="G49" i="13"/>
  <c r="J48" i="14"/>
  <c r="V48" i="14"/>
  <c r="P48" i="14"/>
  <c r="AB48" i="14"/>
  <c r="G48" i="14"/>
  <c r="AC53" i="14"/>
  <c r="H53" i="14"/>
  <c r="Q53" i="14"/>
  <c r="K53" i="14"/>
  <c r="W53" i="14"/>
  <c r="G45" i="14"/>
  <c r="J45" i="14"/>
  <c r="V45" i="14"/>
  <c r="AB45" i="14"/>
  <c r="P45" i="14"/>
  <c r="H50" i="14"/>
  <c r="Q50" i="14"/>
  <c r="W50" i="14"/>
  <c r="AC50" i="14"/>
  <c r="K50" i="14"/>
  <c r="H51" i="13"/>
  <c r="K51" i="13"/>
  <c r="Q51" i="13" s="1"/>
  <c r="Q46" i="14"/>
  <c r="AC46" i="14"/>
  <c r="K46" i="14"/>
  <c r="H46" i="14"/>
  <c r="W46" i="14"/>
  <c r="AA48" i="14"/>
  <c r="U48" i="14"/>
  <c r="I48" i="14"/>
  <c r="F48" i="14"/>
  <c r="O48" i="14"/>
  <c r="G53" i="8"/>
  <c r="J53" i="8"/>
  <c r="M53" i="8" s="1"/>
  <c r="G52" i="8"/>
  <c r="J52" i="8"/>
  <c r="M52" i="8" s="1"/>
  <c r="K44" i="14"/>
  <c r="W44" i="14"/>
  <c r="AC44" i="14"/>
  <c r="Q44" i="14"/>
  <c r="H44" i="14"/>
  <c r="F50" i="8"/>
  <c r="I50" i="8"/>
  <c r="L50" i="8" s="1"/>
  <c r="G47" i="8"/>
  <c r="J47" i="8"/>
  <c r="M47" i="8" s="1"/>
  <c r="J39" i="13"/>
  <c r="P39" i="13" s="1"/>
  <c r="G39" i="13"/>
  <c r="F46" i="14"/>
  <c r="O46" i="14"/>
  <c r="AA46" i="14"/>
  <c r="I46" i="14"/>
  <c r="U46" i="14"/>
  <c r="F43" i="8"/>
  <c r="I43" i="8"/>
  <c r="L43" i="8" s="1"/>
  <c r="N47" i="13"/>
  <c r="T47" i="13" s="1"/>
  <c r="H49" i="13"/>
  <c r="K49" i="13"/>
  <c r="Q49" i="13" s="1"/>
  <c r="H52" i="14"/>
  <c r="Q52" i="14"/>
  <c r="W52" i="14"/>
  <c r="K52" i="14"/>
  <c r="AC52" i="14"/>
  <c r="I41" i="14"/>
  <c r="AA41" i="14"/>
  <c r="O41" i="14"/>
  <c r="U41" i="14"/>
  <c r="F41" i="14"/>
  <c r="Q45" i="14"/>
  <c r="H45" i="14"/>
  <c r="AC45" i="14"/>
  <c r="K45" i="14"/>
  <c r="W45" i="14"/>
  <c r="G51" i="13"/>
  <c r="J51" i="13"/>
  <c r="P51" i="13" s="1"/>
  <c r="AA42" i="14"/>
  <c r="I42" i="14"/>
  <c r="O42" i="14"/>
  <c r="U42" i="14"/>
  <c r="F42" i="14"/>
  <c r="L53" i="13"/>
  <c r="R53" i="13" s="1"/>
  <c r="X39" i="14"/>
  <c r="L39" i="14"/>
  <c r="R39" i="14"/>
  <c r="AD39" i="14"/>
  <c r="I51" i="8"/>
  <c r="L51" i="8" s="1"/>
  <c r="F51" i="8"/>
  <c r="G49" i="14"/>
  <c r="AB49" i="14"/>
  <c r="J49" i="14"/>
  <c r="V49" i="14"/>
  <c r="P49" i="14"/>
  <c r="G40" i="14"/>
  <c r="V40" i="14"/>
  <c r="AB40" i="14"/>
  <c r="J40" i="14"/>
  <c r="P40" i="14"/>
  <c r="K53" i="8"/>
  <c r="N53" i="8" s="1"/>
  <c r="H53" i="8"/>
  <c r="G45" i="13"/>
  <c r="J45" i="13"/>
  <c r="P45" i="13" s="1"/>
  <c r="K41" i="8"/>
  <c r="N41" i="8" s="1"/>
  <c r="H41" i="8"/>
  <c r="M44" i="13"/>
  <c r="S44" i="13" s="1"/>
  <c r="K51" i="8"/>
  <c r="N51" i="8" s="1"/>
  <c r="H51" i="8"/>
  <c r="K46" i="8"/>
  <c r="N46" i="8" s="1"/>
  <c r="H46" i="8"/>
  <c r="F40" i="13"/>
  <c r="I40" i="13"/>
  <c r="O40" i="13" s="1"/>
  <c r="G53" i="13"/>
  <c r="J53" i="13"/>
  <c r="P53" i="13" s="1"/>
  <c r="G52" i="13"/>
  <c r="M52" i="13" s="1"/>
  <c r="S52" i="13" s="1"/>
  <c r="J52" i="13"/>
  <c r="P52" i="13" s="1"/>
  <c r="G41" i="8"/>
  <c r="J41" i="8"/>
  <c r="M41" i="8" s="1"/>
  <c r="Z47" i="14" l="1"/>
  <c r="T47" i="14"/>
  <c r="X49" i="14"/>
  <c r="L49" i="14"/>
  <c r="H46" i="16"/>
  <c r="R49" i="14"/>
  <c r="G41" i="16"/>
  <c r="F52" i="16"/>
  <c r="H42" i="16"/>
  <c r="F43" i="16"/>
  <c r="F53" i="16"/>
  <c r="G38" i="16"/>
  <c r="G52" i="16"/>
  <c r="F39" i="16"/>
  <c r="G46" i="16"/>
  <c r="G45" i="16"/>
  <c r="G47" i="16"/>
  <c r="G53" i="16"/>
  <c r="H52" i="16"/>
  <c r="H39" i="16"/>
  <c r="H38" i="16"/>
  <c r="F41" i="16"/>
  <c r="F46" i="16"/>
  <c r="H53" i="16"/>
  <c r="F50" i="16"/>
  <c r="G39" i="16"/>
  <c r="F40" i="16"/>
  <c r="H48" i="16"/>
  <c r="F42" i="16"/>
  <c r="H40" i="16"/>
  <c r="H50" i="16"/>
  <c r="G40" i="16"/>
  <c r="H49" i="16"/>
  <c r="F49" i="16"/>
  <c r="G42" i="16"/>
  <c r="H44" i="16"/>
  <c r="G49" i="16"/>
  <c r="F48" i="16"/>
  <c r="Z40" i="14"/>
  <c r="H51" i="16"/>
  <c r="H41" i="16"/>
  <c r="F51" i="16"/>
  <c r="G51" i="16"/>
  <c r="X53" i="14"/>
  <c r="G48" i="16"/>
  <c r="H45" i="16"/>
  <c r="T40" i="14"/>
  <c r="F45" i="16"/>
  <c r="H47" i="16"/>
  <c r="AF47" i="14"/>
  <c r="N40" i="14"/>
  <c r="T42" i="14"/>
  <c r="R53" i="14"/>
  <c r="AF42" i="14"/>
  <c r="AD53" i="14"/>
  <c r="Z42" i="14"/>
  <c r="T48" i="14"/>
  <c r="Z48" i="14"/>
  <c r="AF48" i="14"/>
  <c r="N48" i="14"/>
  <c r="M42" i="14"/>
  <c r="S42" i="14"/>
  <c r="Y42" i="14"/>
  <c r="AE42" i="14"/>
  <c r="M53" i="13"/>
  <c r="S53" i="13" s="1"/>
  <c r="M45" i="13"/>
  <c r="S45" i="13" s="1"/>
  <c r="AE40" i="14"/>
  <c r="S40" i="14"/>
  <c r="M40" i="14"/>
  <c r="Y40" i="14"/>
  <c r="R41" i="14"/>
  <c r="L41" i="14"/>
  <c r="AD41" i="14"/>
  <c r="X41" i="14"/>
  <c r="N46" i="14"/>
  <c r="T46" i="14"/>
  <c r="Z46" i="14"/>
  <c r="AF46" i="14"/>
  <c r="L51" i="14"/>
  <c r="AD51" i="14"/>
  <c r="R51" i="14"/>
  <c r="X51" i="14"/>
  <c r="AD50" i="14"/>
  <c r="L50" i="14"/>
  <c r="R50" i="14"/>
  <c r="X50" i="14"/>
  <c r="R40" i="14"/>
  <c r="X40" i="14"/>
  <c r="AD40" i="14"/>
  <c r="L40" i="14"/>
  <c r="L50" i="13"/>
  <c r="R50" i="13" s="1"/>
  <c r="M41" i="13"/>
  <c r="S41" i="13" s="1"/>
  <c r="L52" i="13"/>
  <c r="R52" i="13" s="1"/>
  <c r="Y49" i="14"/>
  <c r="M49" i="14"/>
  <c r="S49" i="14"/>
  <c r="AE49" i="14"/>
  <c r="M51" i="13"/>
  <c r="S51" i="13" s="1"/>
  <c r="T52" i="14"/>
  <c r="AF52" i="14"/>
  <c r="N52" i="14"/>
  <c r="Z52" i="14"/>
  <c r="L46" i="14"/>
  <c r="AD46" i="14"/>
  <c r="X46" i="14"/>
  <c r="R46" i="14"/>
  <c r="N51" i="13"/>
  <c r="T51" i="13" s="1"/>
  <c r="AE48" i="14"/>
  <c r="M48" i="14"/>
  <c r="Y48" i="14"/>
  <c r="S48" i="14"/>
  <c r="M46" i="13"/>
  <c r="S46" i="13" s="1"/>
  <c r="Y41" i="14"/>
  <c r="S41" i="14"/>
  <c r="M41" i="14"/>
  <c r="AE41" i="14"/>
  <c r="L42" i="13"/>
  <c r="R42" i="13" s="1"/>
  <c r="N38" i="14"/>
  <c r="AF38" i="14"/>
  <c r="Z38" i="14"/>
  <c r="T38" i="14"/>
  <c r="M53" i="14"/>
  <c r="Y53" i="14"/>
  <c r="S53" i="14"/>
  <c r="AE53" i="14"/>
  <c r="S39" i="14"/>
  <c r="AE39" i="14"/>
  <c r="M39" i="14"/>
  <c r="Y39" i="14"/>
  <c r="L40" i="13"/>
  <c r="R40" i="13" s="1"/>
  <c r="N45" i="14"/>
  <c r="AF45" i="14"/>
  <c r="Z45" i="14"/>
  <c r="T45" i="14"/>
  <c r="M39" i="13"/>
  <c r="S39" i="13" s="1"/>
  <c r="T50" i="14"/>
  <c r="Z50" i="14"/>
  <c r="N50" i="14"/>
  <c r="AF50" i="14"/>
  <c r="M49" i="13"/>
  <c r="S49" i="13" s="1"/>
  <c r="L52" i="14"/>
  <c r="R52" i="14"/>
  <c r="X52" i="14"/>
  <c r="AD52" i="14"/>
  <c r="L46" i="13"/>
  <c r="R46" i="13" s="1"/>
  <c r="S52" i="14"/>
  <c r="M52" i="14"/>
  <c r="Y52" i="14"/>
  <c r="AE52" i="14"/>
  <c r="N46" i="13"/>
  <c r="T46" i="13" s="1"/>
  <c r="M48" i="13"/>
  <c r="S48" i="13" s="1"/>
  <c r="AF49" i="14"/>
  <c r="N49" i="14"/>
  <c r="T49" i="14"/>
  <c r="Z49" i="14"/>
  <c r="M38" i="13"/>
  <c r="S38" i="13" s="1"/>
  <c r="M47" i="13"/>
  <c r="S47" i="13" s="1"/>
  <c r="N51" i="14"/>
  <c r="T51" i="14"/>
  <c r="Z51" i="14"/>
  <c r="AF51" i="14"/>
  <c r="N41" i="13"/>
  <c r="T41" i="13" s="1"/>
  <c r="N53" i="13"/>
  <c r="T53" i="13" s="1"/>
  <c r="N52" i="13"/>
  <c r="T52" i="13" s="1"/>
  <c r="Y47" i="14"/>
  <c r="S47" i="14"/>
  <c r="M47" i="14"/>
  <c r="AE47" i="14"/>
  <c r="X42" i="14"/>
  <c r="AD42" i="14"/>
  <c r="L42" i="14"/>
  <c r="R42" i="14"/>
  <c r="N49" i="13"/>
  <c r="T49" i="13" s="1"/>
  <c r="T44" i="14"/>
  <c r="AF44" i="14"/>
  <c r="N44" i="14"/>
  <c r="Z44" i="14"/>
  <c r="L48" i="14"/>
  <c r="R48" i="14"/>
  <c r="X48" i="14"/>
  <c r="AD48" i="14"/>
  <c r="Y45" i="14"/>
  <c r="M45" i="14"/>
  <c r="S45" i="14"/>
  <c r="AE45" i="14"/>
  <c r="T53" i="14"/>
  <c r="Z53" i="14"/>
  <c r="N53" i="14"/>
  <c r="AF53" i="14"/>
  <c r="AE38" i="14"/>
  <c r="M38" i="14"/>
  <c r="Y38" i="14"/>
  <c r="S38" i="14"/>
  <c r="L48" i="13"/>
  <c r="R48" i="13" s="1"/>
  <c r="Z41" i="14"/>
  <c r="AF41" i="14"/>
  <c r="N41" i="14"/>
  <c r="T41" i="14"/>
  <c r="M40" i="13"/>
  <c r="S40" i="13" s="1"/>
  <c r="N45" i="13"/>
  <c r="T45" i="13" s="1"/>
  <c r="R43" i="14"/>
  <c r="L43" i="14"/>
  <c r="AD43" i="14"/>
  <c r="X43" i="14"/>
  <c r="N50" i="13"/>
  <c r="T50" i="13" s="1"/>
  <c r="L51" i="13"/>
  <c r="R51" i="13" s="1"/>
  <c r="Y51" i="14"/>
  <c r="AE51" i="14"/>
  <c r="M51" i="14"/>
  <c r="S51" i="14"/>
  <c r="Y46" i="14"/>
  <c r="AE46" i="14"/>
  <c r="S46" i="14"/>
  <c r="M46" i="14"/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2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L3" i="7"/>
  <c r="AB3" i="7" s="1"/>
  <c r="L4" i="7"/>
  <c r="AB4" i="7" s="1"/>
  <c r="L5" i="7"/>
  <c r="L6" i="7"/>
  <c r="AB6" i="7" s="1"/>
  <c r="L7" i="7"/>
  <c r="L8" i="7"/>
  <c r="L9" i="7"/>
  <c r="L10" i="7"/>
  <c r="L11" i="7"/>
  <c r="AB11" i="7" s="1"/>
  <c r="L12" i="7"/>
  <c r="AB12" i="7" s="1"/>
  <c r="L13" i="7"/>
  <c r="L14" i="7"/>
  <c r="L15" i="7"/>
  <c r="L16" i="7"/>
  <c r="L17" i="7"/>
  <c r="L18" i="7"/>
  <c r="L19" i="7"/>
  <c r="AB19" i="7" s="1"/>
  <c r="L20" i="7"/>
  <c r="AB20" i="7" s="1"/>
  <c r="L21" i="7"/>
  <c r="L22" i="7"/>
  <c r="AB22" i="7" s="1"/>
  <c r="L23" i="7"/>
  <c r="L24" i="7"/>
  <c r="L25" i="7"/>
  <c r="L26" i="7"/>
  <c r="L27" i="7"/>
  <c r="AB27" i="7" s="1"/>
  <c r="L28" i="7"/>
  <c r="AB28" i="7" s="1"/>
  <c r="L29" i="7"/>
  <c r="L30" i="7"/>
  <c r="L31" i="7"/>
  <c r="L32" i="7"/>
  <c r="L33" i="7"/>
  <c r="L34" i="7"/>
  <c r="L35" i="7"/>
  <c r="AB35" i="7" s="1"/>
  <c r="L36" i="7"/>
  <c r="AB36" i="7" s="1"/>
  <c r="L37" i="7"/>
  <c r="L2" i="7"/>
  <c r="K3" i="7"/>
  <c r="K4" i="7"/>
  <c r="K5" i="7"/>
  <c r="K6" i="7"/>
  <c r="K7" i="7"/>
  <c r="AA7" i="7" s="1"/>
  <c r="K8" i="7"/>
  <c r="AA8" i="7" s="1"/>
  <c r="K9" i="7"/>
  <c r="K10" i="7"/>
  <c r="K11" i="7"/>
  <c r="K12" i="7"/>
  <c r="K13" i="7"/>
  <c r="K14" i="7"/>
  <c r="K15" i="7"/>
  <c r="AA15" i="7" s="1"/>
  <c r="K16" i="7"/>
  <c r="AA16" i="7" s="1"/>
  <c r="K17" i="7"/>
  <c r="K18" i="7"/>
  <c r="AA18" i="7" s="1"/>
  <c r="K19" i="7"/>
  <c r="K20" i="7"/>
  <c r="K21" i="7"/>
  <c r="K22" i="7"/>
  <c r="K23" i="7"/>
  <c r="AA23" i="7" s="1"/>
  <c r="K24" i="7"/>
  <c r="AA24" i="7" s="1"/>
  <c r="K25" i="7"/>
  <c r="K26" i="7"/>
  <c r="K27" i="7"/>
  <c r="K28" i="7"/>
  <c r="K29" i="7"/>
  <c r="K30" i="7"/>
  <c r="K31" i="7"/>
  <c r="AA31" i="7" s="1"/>
  <c r="K32" i="7"/>
  <c r="AA32" i="7" s="1"/>
  <c r="K33" i="7"/>
  <c r="K34" i="7"/>
  <c r="AA34" i="7" s="1"/>
  <c r="K35" i="7"/>
  <c r="K36" i="7"/>
  <c r="K37" i="7"/>
  <c r="K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AA28" i="7" l="1"/>
  <c r="AA20" i="7"/>
  <c r="AA12" i="7"/>
  <c r="AA4" i="7"/>
  <c r="AB32" i="7"/>
  <c r="AB24" i="7"/>
  <c r="AB16" i="7"/>
  <c r="E16" i="8" s="1"/>
  <c r="AB8" i="7"/>
  <c r="E8" i="8" s="1"/>
  <c r="AA36" i="7"/>
  <c r="AA37" i="7"/>
  <c r="AA21" i="7"/>
  <c r="AA5" i="7"/>
  <c r="AA35" i="7"/>
  <c r="AA27" i="7"/>
  <c r="D27" i="8" s="1"/>
  <c r="AA19" i="7"/>
  <c r="D19" i="8" s="1"/>
  <c r="AA11" i="7"/>
  <c r="D11" i="8" s="1"/>
  <c r="AA3" i="7"/>
  <c r="D3" i="13" s="1"/>
  <c r="AB31" i="7"/>
  <c r="AB23" i="7"/>
  <c r="AB15" i="7"/>
  <c r="AB7" i="7"/>
  <c r="AA6" i="7"/>
  <c r="D6" i="8" s="1"/>
  <c r="AB10" i="7"/>
  <c r="E10" i="8" s="1"/>
  <c r="S41" i="15"/>
  <c r="AA22" i="7"/>
  <c r="D22" i="8" s="1"/>
  <c r="AB26" i="7"/>
  <c r="T39" i="15"/>
  <c r="U39" i="15"/>
  <c r="S38" i="15"/>
  <c r="S39" i="15"/>
  <c r="U41" i="15"/>
  <c r="U40" i="15"/>
  <c r="T40" i="15"/>
  <c r="T38" i="15"/>
  <c r="U38" i="15"/>
  <c r="AA2" i="7"/>
  <c r="D2" i="13" s="1"/>
  <c r="Z33" i="7"/>
  <c r="C33" i="8" s="1"/>
  <c r="Z29" i="7"/>
  <c r="C29" i="8" s="1"/>
  <c r="Z25" i="7"/>
  <c r="C25" i="13" s="1"/>
  <c r="Z17" i="7"/>
  <c r="C17" i="8" s="1"/>
  <c r="Z13" i="7"/>
  <c r="C13" i="8" s="1"/>
  <c r="Z9" i="7"/>
  <c r="C9" i="8" s="1"/>
  <c r="E19" i="8"/>
  <c r="E19" i="13"/>
  <c r="E3" i="8"/>
  <c r="E3" i="13"/>
  <c r="D31" i="8"/>
  <c r="D31" i="13"/>
  <c r="D23" i="8"/>
  <c r="D23" i="13"/>
  <c r="D15" i="8"/>
  <c r="D15" i="13"/>
  <c r="D7" i="8"/>
  <c r="D7" i="13"/>
  <c r="E35" i="8"/>
  <c r="E35" i="13"/>
  <c r="E27" i="8"/>
  <c r="E27" i="13"/>
  <c r="E15" i="8"/>
  <c r="K15" i="8" s="1"/>
  <c r="N15" i="8" s="1"/>
  <c r="E15" i="13"/>
  <c r="E7" i="8"/>
  <c r="E7" i="13"/>
  <c r="D34" i="8"/>
  <c r="D34" i="13"/>
  <c r="D18" i="8"/>
  <c r="D18" i="13"/>
  <c r="D6" i="13"/>
  <c r="E26" i="8"/>
  <c r="E26" i="13"/>
  <c r="E22" i="8"/>
  <c r="E22" i="13"/>
  <c r="E6" i="8"/>
  <c r="E6" i="13"/>
  <c r="S40" i="15"/>
  <c r="Z22" i="7"/>
  <c r="Z6" i="7"/>
  <c r="T41" i="15"/>
  <c r="D21" i="8"/>
  <c r="D21" i="13"/>
  <c r="Z35" i="7"/>
  <c r="Z31" i="7"/>
  <c r="Z27" i="7"/>
  <c r="Z23" i="7"/>
  <c r="Z19" i="7"/>
  <c r="Z15" i="7"/>
  <c r="Z11" i="7"/>
  <c r="Z7" i="7"/>
  <c r="Z3" i="7"/>
  <c r="D36" i="8"/>
  <c r="D36" i="13"/>
  <c r="D32" i="8"/>
  <c r="D32" i="13"/>
  <c r="D28" i="8"/>
  <c r="D28" i="13"/>
  <c r="D24" i="8"/>
  <c r="D24" i="13"/>
  <c r="D20" i="8"/>
  <c r="D20" i="13"/>
  <c r="D16" i="8"/>
  <c r="D16" i="13"/>
  <c r="D12" i="8"/>
  <c r="D12" i="13"/>
  <c r="D8" i="8"/>
  <c r="D8" i="13"/>
  <c r="D4" i="8"/>
  <c r="D4" i="13"/>
  <c r="E36" i="8"/>
  <c r="E36" i="13"/>
  <c r="E32" i="8"/>
  <c r="E32" i="13"/>
  <c r="E28" i="8"/>
  <c r="E28" i="13"/>
  <c r="E24" i="8"/>
  <c r="E24" i="13"/>
  <c r="E20" i="8"/>
  <c r="E20" i="13"/>
  <c r="E16" i="13"/>
  <c r="E12" i="8"/>
  <c r="E12" i="13"/>
  <c r="E4" i="8"/>
  <c r="E4" i="13"/>
  <c r="D35" i="8"/>
  <c r="D35" i="13"/>
  <c r="E31" i="8"/>
  <c r="E31" i="13"/>
  <c r="E23" i="8"/>
  <c r="E23" i="13"/>
  <c r="E11" i="8"/>
  <c r="E11" i="13"/>
  <c r="Z36" i="7"/>
  <c r="Z32" i="7"/>
  <c r="Z28" i="7"/>
  <c r="Z24" i="7"/>
  <c r="Z20" i="7"/>
  <c r="Z16" i="7"/>
  <c r="Z12" i="7"/>
  <c r="Z8" i="7"/>
  <c r="Z4" i="7"/>
  <c r="D37" i="8"/>
  <c r="D37" i="13"/>
  <c r="D5" i="8"/>
  <c r="D5" i="13"/>
  <c r="AA30" i="7"/>
  <c r="AA14" i="7"/>
  <c r="AB30" i="7"/>
  <c r="AB33" i="7"/>
  <c r="AB25" i="7"/>
  <c r="AB17" i="7"/>
  <c r="AB9" i="7"/>
  <c r="Z37" i="7"/>
  <c r="AA33" i="7"/>
  <c r="AA25" i="7"/>
  <c r="AA13" i="7"/>
  <c r="AA26" i="7"/>
  <c r="AA10" i="7"/>
  <c r="AB34" i="7"/>
  <c r="AB18" i="7"/>
  <c r="AB14" i="7"/>
  <c r="AB37" i="7"/>
  <c r="AB29" i="7"/>
  <c r="AB21" i="7"/>
  <c r="AB13" i="7"/>
  <c r="AB5" i="7"/>
  <c r="Z21" i="7"/>
  <c r="Z5" i="7"/>
  <c r="AA29" i="7"/>
  <c r="AA17" i="7"/>
  <c r="AA9" i="7"/>
  <c r="Z34" i="7"/>
  <c r="Z30" i="7"/>
  <c r="Z26" i="7"/>
  <c r="Z18" i="7"/>
  <c r="Z14" i="7"/>
  <c r="Z10" i="7"/>
  <c r="Z2" i="7"/>
  <c r="AB2" i="7"/>
  <c r="C25" i="8" l="1"/>
  <c r="E8" i="13"/>
  <c r="D27" i="13"/>
  <c r="D19" i="13"/>
  <c r="E10" i="13"/>
  <c r="D3" i="8"/>
  <c r="J3" i="8" s="1"/>
  <c r="M3" i="8" s="1"/>
  <c r="D11" i="13"/>
  <c r="J11" i="13" s="1"/>
  <c r="P11" i="13" s="1"/>
  <c r="D22" i="13"/>
  <c r="G22" i="13" s="1"/>
  <c r="D2" i="8"/>
  <c r="K11" i="8"/>
  <c r="N11" i="8" s="1"/>
  <c r="K4" i="8"/>
  <c r="N4" i="8" s="1"/>
  <c r="K20" i="8"/>
  <c r="N20" i="8" s="1"/>
  <c r="K36" i="8"/>
  <c r="N36" i="8" s="1"/>
  <c r="K6" i="8"/>
  <c r="N6" i="8" s="1"/>
  <c r="H15" i="8"/>
  <c r="K35" i="8"/>
  <c r="N35" i="8" s="1"/>
  <c r="K19" i="8"/>
  <c r="N19" i="8" s="1"/>
  <c r="U42" i="15"/>
  <c r="X39" i="15" s="1"/>
  <c r="H23" i="8"/>
  <c r="H8" i="8"/>
  <c r="K16" i="8"/>
  <c r="N16" i="8" s="1"/>
  <c r="K24" i="8"/>
  <c r="N24" i="8" s="1"/>
  <c r="K32" i="8"/>
  <c r="N32" i="8" s="1"/>
  <c r="K10" i="8"/>
  <c r="N10" i="8" s="1"/>
  <c r="K26" i="8"/>
  <c r="N26" i="8" s="1"/>
  <c r="K7" i="8"/>
  <c r="N7" i="8" s="1"/>
  <c r="K3" i="8"/>
  <c r="N3" i="8" s="1"/>
  <c r="J11" i="8"/>
  <c r="M11" i="8" s="1"/>
  <c r="J19" i="8"/>
  <c r="M19" i="8" s="1"/>
  <c r="G35" i="8"/>
  <c r="J4" i="8"/>
  <c r="M4" i="8" s="1"/>
  <c r="J12" i="8"/>
  <c r="M12" i="8" s="1"/>
  <c r="G20" i="8"/>
  <c r="J28" i="8"/>
  <c r="M28" i="8" s="1"/>
  <c r="J36" i="8"/>
  <c r="M36" i="8" s="1"/>
  <c r="G18" i="8"/>
  <c r="J34" i="8"/>
  <c r="M34" i="8" s="1"/>
  <c r="J7" i="8"/>
  <c r="M7" i="8" s="1"/>
  <c r="J5" i="8"/>
  <c r="M5" i="8" s="1"/>
  <c r="J16" i="8"/>
  <c r="M16" i="8" s="1"/>
  <c r="J32" i="8"/>
  <c r="M32" i="8" s="1"/>
  <c r="G6" i="8"/>
  <c r="J15" i="8"/>
  <c r="M15" i="8" s="1"/>
  <c r="G31" i="8"/>
  <c r="J37" i="8"/>
  <c r="M37" i="8" s="1"/>
  <c r="J21" i="8"/>
  <c r="M21" i="8" s="1"/>
  <c r="I25" i="8"/>
  <c r="L25" i="8" s="1"/>
  <c r="F17" i="8"/>
  <c r="F25" i="8"/>
  <c r="C9" i="13"/>
  <c r="F9" i="13" s="1"/>
  <c r="L9" i="13" s="1"/>
  <c r="R9" i="13" s="1"/>
  <c r="C13" i="13"/>
  <c r="F13" i="13" s="1"/>
  <c r="L13" i="13" s="1"/>
  <c r="R13" i="13" s="1"/>
  <c r="H19" i="8"/>
  <c r="J20" i="8"/>
  <c r="M20" i="8" s="1"/>
  <c r="G28" i="8"/>
  <c r="G15" i="8"/>
  <c r="J31" i="8"/>
  <c r="M31" i="8" s="1"/>
  <c r="H35" i="8"/>
  <c r="H24" i="8"/>
  <c r="K8" i="8"/>
  <c r="N8" i="8" s="1"/>
  <c r="G4" i="8"/>
  <c r="I13" i="8"/>
  <c r="L13" i="8" s="1"/>
  <c r="F13" i="8"/>
  <c r="F33" i="8"/>
  <c r="I33" i="8"/>
  <c r="L33" i="8" s="1"/>
  <c r="C29" i="13"/>
  <c r="F29" i="13" s="1"/>
  <c r="J35" i="8"/>
  <c r="M35" i="8" s="1"/>
  <c r="H16" i="8"/>
  <c r="H32" i="8"/>
  <c r="G12" i="8"/>
  <c r="C33" i="13"/>
  <c r="F33" i="13" s="1"/>
  <c r="L33" i="13" s="1"/>
  <c r="R33" i="13" s="1"/>
  <c r="K23" i="8"/>
  <c r="N23" i="8" s="1"/>
  <c r="G36" i="8"/>
  <c r="H26" i="8"/>
  <c r="G3" i="8"/>
  <c r="G5" i="8"/>
  <c r="G34" i="8"/>
  <c r="G19" i="8"/>
  <c r="C17" i="13"/>
  <c r="F17" i="13" s="1"/>
  <c r="L17" i="13" s="1"/>
  <c r="R17" i="13" s="1"/>
  <c r="H10" i="8"/>
  <c r="J18" i="8"/>
  <c r="M18" i="8" s="1"/>
  <c r="J8" i="8"/>
  <c r="M8" i="8" s="1"/>
  <c r="H31" i="8"/>
  <c r="J27" i="8"/>
  <c r="M27" i="8" s="1"/>
  <c r="K12" i="8"/>
  <c r="N12" i="8" s="1"/>
  <c r="K28" i="8"/>
  <c r="N28" i="8" s="1"/>
  <c r="K27" i="8"/>
  <c r="N27" i="8" s="1"/>
  <c r="J23" i="8"/>
  <c r="M23" i="8" s="1"/>
  <c r="J24" i="8"/>
  <c r="M24" i="8" s="1"/>
  <c r="G22" i="8"/>
  <c r="F9" i="8"/>
  <c r="G21" i="8"/>
  <c r="F29" i="8"/>
  <c r="K22" i="8"/>
  <c r="N22" i="8" s="1"/>
  <c r="C10" i="8"/>
  <c r="C10" i="13"/>
  <c r="E13" i="8"/>
  <c r="E13" i="13"/>
  <c r="C30" i="8"/>
  <c r="C30" i="13"/>
  <c r="D29" i="8"/>
  <c r="D29" i="13"/>
  <c r="E14" i="8"/>
  <c r="E14" i="13"/>
  <c r="D26" i="8"/>
  <c r="D26" i="13"/>
  <c r="C37" i="8"/>
  <c r="C37" i="13"/>
  <c r="E33" i="8"/>
  <c r="E33" i="13"/>
  <c r="E2" i="13"/>
  <c r="C2" i="13"/>
  <c r="C18" i="8"/>
  <c r="C18" i="13"/>
  <c r="D9" i="8"/>
  <c r="D9" i="13"/>
  <c r="C21" i="8"/>
  <c r="C21" i="13"/>
  <c r="E29" i="8"/>
  <c r="E29" i="13"/>
  <c r="E34" i="8"/>
  <c r="E34" i="13"/>
  <c r="D25" i="8"/>
  <c r="D25" i="13"/>
  <c r="E17" i="8"/>
  <c r="E17" i="13"/>
  <c r="D14" i="8"/>
  <c r="D14" i="13"/>
  <c r="G5" i="13"/>
  <c r="J5" i="13"/>
  <c r="P5" i="13" s="1"/>
  <c r="C16" i="8"/>
  <c r="C16" i="13"/>
  <c r="C32" i="8"/>
  <c r="C32" i="13"/>
  <c r="K31" i="13"/>
  <c r="Q31" i="13" s="1"/>
  <c r="H31" i="13"/>
  <c r="J3" i="13"/>
  <c r="P3" i="13" s="1"/>
  <c r="G3" i="13"/>
  <c r="M3" i="13" s="1"/>
  <c r="S3" i="13" s="1"/>
  <c r="J35" i="13"/>
  <c r="P35" i="13" s="1"/>
  <c r="G35" i="13"/>
  <c r="M35" i="13" s="1"/>
  <c r="S35" i="13" s="1"/>
  <c r="G8" i="13"/>
  <c r="J8" i="13"/>
  <c r="P8" i="13" s="1"/>
  <c r="J24" i="13"/>
  <c r="P24" i="13" s="1"/>
  <c r="G24" i="13"/>
  <c r="C3" i="8"/>
  <c r="C3" i="13"/>
  <c r="C19" i="8"/>
  <c r="C19" i="13"/>
  <c r="C35" i="8"/>
  <c r="C35" i="13"/>
  <c r="C22" i="8"/>
  <c r="C22" i="13"/>
  <c r="H26" i="13"/>
  <c r="N26" i="13" s="1"/>
  <c r="T26" i="13" s="1"/>
  <c r="K26" i="13"/>
  <c r="Q26" i="13" s="1"/>
  <c r="K27" i="13"/>
  <c r="Q27" i="13" s="1"/>
  <c r="H27" i="13"/>
  <c r="N27" i="13" s="1"/>
  <c r="T27" i="13" s="1"/>
  <c r="K35" i="13"/>
  <c r="Q35" i="13" s="1"/>
  <c r="H35" i="13"/>
  <c r="J31" i="13"/>
  <c r="P31" i="13" s="1"/>
  <c r="G31" i="13"/>
  <c r="H7" i="8"/>
  <c r="H27" i="8"/>
  <c r="G11" i="8"/>
  <c r="G23" i="8"/>
  <c r="H4" i="8"/>
  <c r="H12" i="8"/>
  <c r="H20" i="8"/>
  <c r="H28" i="8"/>
  <c r="H36" i="8"/>
  <c r="G8" i="8"/>
  <c r="G16" i="8"/>
  <c r="G24" i="8"/>
  <c r="G32" i="8"/>
  <c r="H6" i="8"/>
  <c r="H22" i="8"/>
  <c r="J6" i="8"/>
  <c r="M6" i="8" s="1"/>
  <c r="J22" i="8"/>
  <c r="M22" i="8" s="1"/>
  <c r="I29" i="8"/>
  <c r="L29" i="8" s="1"/>
  <c r="C26" i="8"/>
  <c r="C26" i="13"/>
  <c r="D17" i="8"/>
  <c r="D17" i="13"/>
  <c r="E5" i="8"/>
  <c r="E5" i="13"/>
  <c r="E37" i="8"/>
  <c r="E37" i="13"/>
  <c r="D10" i="8"/>
  <c r="D10" i="13"/>
  <c r="D33" i="8"/>
  <c r="D33" i="13"/>
  <c r="E25" i="8"/>
  <c r="E25" i="13"/>
  <c r="D30" i="8"/>
  <c r="D30" i="13"/>
  <c r="C8" i="8"/>
  <c r="C8" i="13"/>
  <c r="C24" i="8"/>
  <c r="C24" i="13"/>
  <c r="K11" i="13"/>
  <c r="Q11" i="13" s="1"/>
  <c r="H11" i="13"/>
  <c r="J19" i="13"/>
  <c r="P19" i="13" s="1"/>
  <c r="G19" i="13"/>
  <c r="M19" i="13" s="1"/>
  <c r="S19" i="13" s="1"/>
  <c r="H4" i="13"/>
  <c r="K4" i="13"/>
  <c r="Q4" i="13" s="1"/>
  <c r="H8" i="13"/>
  <c r="K8" i="13"/>
  <c r="Q8" i="13" s="1"/>
  <c r="H20" i="13"/>
  <c r="K20" i="13"/>
  <c r="Q20" i="13" s="1"/>
  <c r="K24" i="13"/>
  <c r="Q24" i="13" s="1"/>
  <c r="H24" i="13"/>
  <c r="N24" i="13" s="1"/>
  <c r="T24" i="13" s="1"/>
  <c r="H36" i="13"/>
  <c r="N36" i="13" s="1"/>
  <c r="T36" i="13" s="1"/>
  <c r="K36" i="13"/>
  <c r="Q36" i="13" s="1"/>
  <c r="J16" i="13"/>
  <c r="P16" i="13" s="1"/>
  <c r="G16" i="13"/>
  <c r="J32" i="13"/>
  <c r="P32" i="13" s="1"/>
  <c r="G32" i="13"/>
  <c r="C11" i="8"/>
  <c r="C11" i="13"/>
  <c r="C27" i="8"/>
  <c r="C27" i="13"/>
  <c r="G21" i="13"/>
  <c r="J21" i="13"/>
  <c r="P21" i="13" s="1"/>
  <c r="H10" i="13"/>
  <c r="N10" i="13" s="1"/>
  <c r="T10" i="13" s="1"/>
  <c r="K10" i="13"/>
  <c r="Q10" i="13" s="1"/>
  <c r="G6" i="13"/>
  <c r="M6" i="13" s="1"/>
  <c r="S6" i="13" s="1"/>
  <c r="J6" i="13"/>
  <c r="P6" i="13" s="1"/>
  <c r="F25" i="13"/>
  <c r="L25" i="13" s="1"/>
  <c r="R25" i="13" s="1"/>
  <c r="I25" i="13"/>
  <c r="O25" i="13" s="1"/>
  <c r="K7" i="13"/>
  <c r="Q7" i="13" s="1"/>
  <c r="H7" i="13"/>
  <c r="N7" i="13" s="1"/>
  <c r="T7" i="13" s="1"/>
  <c r="J15" i="13"/>
  <c r="P15" i="13" s="1"/>
  <c r="G15" i="13"/>
  <c r="K19" i="13"/>
  <c r="Q19" i="13" s="1"/>
  <c r="H19" i="13"/>
  <c r="I17" i="8"/>
  <c r="L17" i="8" s="1"/>
  <c r="H11" i="8"/>
  <c r="K31" i="8"/>
  <c r="N31" i="8" s="1"/>
  <c r="G7" i="8"/>
  <c r="G27" i="8"/>
  <c r="G37" i="8"/>
  <c r="H3" i="8"/>
  <c r="I9" i="8"/>
  <c r="L9" i="8" s="1"/>
  <c r="C14" i="8"/>
  <c r="C14" i="13"/>
  <c r="C34" i="8"/>
  <c r="C34" i="13"/>
  <c r="C5" i="8"/>
  <c r="C5" i="13"/>
  <c r="E21" i="8"/>
  <c r="E21" i="13"/>
  <c r="E18" i="8"/>
  <c r="E18" i="13"/>
  <c r="D13" i="8"/>
  <c r="D13" i="13"/>
  <c r="E9" i="8"/>
  <c r="E9" i="13"/>
  <c r="E30" i="8"/>
  <c r="H30" i="8" s="1"/>
  <c r="E30" i="13"/>
  <c r="C4" i="13"/>
  <c r="C4" i="8"/>
  <c r="C20" i="8"/>
  <c r="C20" i="13"/>
  <c r="C36" i="8"/>
  <c r="C36" i="13"/>
  <c r="K23" i="13"/>
  <c r="Q23" i="13" s="1"/>
  <c r="H23" i="13"/>
  <c r="N23" i="13" s="1"/>
  <c r="T23" i="13" s="1"/>
  <c r="J27" i="13"/>
  <c r="P27" i="13" s="1"/>
  <c r="G27" i="13"/>
  <c r="K12" i="13"/>
  <c r="Q12" i="13" s="1"/>
  <c r="H12" i="13"/>
  <c r="N12" i="13" s="1"/>
  <c r="T12" i="13" s="1"/>
  <c r="K28" i="13"/>
  <c r="Q28" i="13" s="1"/>
  <c r="H28" i="13"/>
  <c r="N28" i="13" s="1"/>
  <c r="T28" i="13" s="1"/>
  <c r="G4" i="13"/>
  <c r="M4" i="13" s="1"/>
  <c r="S4" i="13" s="1"/>
  <c r="J4" i="13"/>
  <c r="P4" i="13" s="1"/>
  <c r="J20" i="13"/>
  <c r="P20" i="13" s="1"/>
  <c r="G20" i="13"/>
  <c r="M20" i="13" s="1"/>
  <c r="S20" i="13" s="1"/>
  <c r="J36" i="13"/>
  <c r="P36" i="13" s="1"/>
  <c r="G36" i="13"/>
  <c r="M36" i="13" s="1"/>
  <c r="S36" i="13" s="1"/>
  <c r="C7" i="8"/>
  <c r="C7" i="13"/>
  <c r="C23" i="8"/>
  <c r="C23" i="13"/>
  <c r="K22" i="13"/>
  <c r="Q22" i="13" s="1"/>
  <c r="H22" i="13"/>
  <c r="N22" i="13" s="1"/>
  <c r="T22" i="13" s="1"/>
  <c r="G18" i="13"/>
  <c r="J18" i="13"/>
  <c r="P18" i="13" s="1"/>
  <c r="K15" i="13"/>
  <c r="Q15" i="13" s="1"/>
  <c r="H15" i="13"/>
  <c r="N15" i="13" s="1"/>
  <c r="T15" i="13" s="1"/>
  <c r="J23" i="13"/>
  <c r="P23" i="13" s="1"/>
  <c r="G23" i="13"/>
  <c r="M23" i="13" s="1"/>
  <c r="S23" i="13" s="1"/>
  <c r="G37" i="13"/>
  <c r="M37" i="13" s="1"/>
  <c r="S37" i="13" s="1"/>
  <c r="J37" i="13"/>
  <c r="P37" i="13" s="1"/>
  <c r="C12" i="8"/>
  <c r="C12" i="13"/>
  <c r="C28" i="13"/>
  <c r="C28" i="8"/>
  <c r="H16" i="13"/>
  <c r="N16" i="13" s="1"/>
  <c r="T16" i="13" s="1"/>
  <c r="K16" i="13"/>
  <c r="Q16" i="13" s="1"/>
  <c r="K32" i="13"/>
  <c r="Q32" i="13" s="1"/>
  <c r="H32" i="13"/>
  <c r="N32" i="13" s="1"/>
  <c r="T32" i="13" s="1"/>
  <c r="J12" i="13"/>
  <c r="P12" i="13" s="1"/>
  <c r="G12" i="13"/>
  <c r="M12" i="13" s="1"/>
  <c r="S12" i="13" s="1"/>
  <c r="J28" i="13"/>
  <c r="P28" i="13" s="1"/>
  <c r="G28" i="13"/>
  <c r="M28" i="13" s="1"/>
  <c r="S28" i="13" s="1"/>
  <c r="C15" i="8"/>
  <c r="C15" i="13"/>
  <c r="C31" i="8"/>
  <c r="C31" i="13"/>
  <c r="C6" i="8"/>
  <c r="C6" i="13"/>
  <c r="K6" i="13"/>
  <c r="Q6" i="13" s="1"/>
  <c r="H6" i="13"/>
  <c r="N6" i="13" s="1"/>
  <c r="T6" i="13" s="1"/>
  <c r="G34" i="13"/>
  <c r="J34" i="13"/>
  <c r="P34" i="13" s="1"/>
  <c r="J2" i="13"/>
  <c r="G2" i="13"/>
  <c r="J7" i="13"/>
  <c r="P7" i="13" s="1"/>
  <c r="G7" i="13"/>
  <c r="K3" i="13"/>
  <c r="Q3" i="13" s="1"/>
  <c r="H3" i="13"/>
  <c r="E2" i="8"/>
  <c r="C2" i="8"/>
  <c r="J2" i="8"/>
  <c r="G2" i="8"/>
  <c r="J22" i="13" l="1"/>
  <c r="P22" i="13" s="1"/>
  <c r="G11" i="13"/>
  <c r="K30" i="8"/>
  <c r="N30" i="8" s="1"/>
  <c r="K21" i="8"/>
  <c r="N21" i="8" s="1"/>
  <c r="H37" i="8"/>
  <c r="K14" i="8"/>
  <c r="N14" i="8" s="1"/>
  <c r="H9" i="8"/>
  <c r="H18" i="8"/>
  <c r="H5" i="8"/>
  <c r="H34" i="8"/>
  <c r="H13" i="8"/>
  <c r="G10" i="8"/>
  <c r="G26" i="8"/>
  <c r="G29" i="8"/>
  <c r="G13" i="8"/>
  <c r="I14" i="8"/>
  <c r="L14" i="8" s="1"/>
  <c r="F34" i="8"/>
  <c r="F37" i="8"/>
  <c r="F30" i="8"/>
  <c r="F10" i="8"/>
  <c r="I9" i="13"/>
  <c r="O9" i="13" s="1"/>
  <c r="I13" i="13"/>
  <c r="O13" i="13" s="1"/>
  <c r="P2" i="13"/>
  <c r="I34" i="8"/>
  <c r="L34" i="8" s="1"/>
  <c r="I17" i="13"/>
  <c r="O17" i="13" s="1"/>
  <c r="I30" i="8"/>
  <c r="L30" i="8" s="1"/>
  <c r="I29" i="13"/>
  <c r="O29" i="13" s="1"/>
  <c r="K37" i="8"/>
  <c r="N37" i="8" s="1"/>
  <c r="I37" i="8"/>
  <c r="L37" i="8" s="1"/>
  <c r="H21" i="8"/>
  <c r="H14" i="8"/>
  <c r="I33" i="13"/>
  <c r="O33" i="13" s="1"/>
  <c r="J13" i="8"/>
  <c r="M13" i="8" s="1"/>
  <c r="S42" i="15"/>
  <c r="X41" i="15"/>
  <c r="X40" i="15"/>
  <c r="T42" i="15"/>
  <c r="X38" i="15"/>
  <c r="K9" i="8"/>
  <c r="N9" i="8" s="1"/>
  <c r="I10" i="8"/>
  <c r="L10" i="8" s="1"/>
  <c r="J29" i="8"/>
  <c r="M29" i="8" s="1"/>
  <c r="G17" i="8"/>
  <c r="J17" i="8"/>
  <c r="M17" i="8" s="1"/>
  <c r="K33" i="8"/>
  <c r="N33" i="8" s="1"/>
  <c r="I6" i="13"/>
  <c r="O6" i="13" s="1"/>
  <c r="F6" i="13"/>
  <c r="F15" i="8"/>
  <c r="I15" i="8"/>
  <c r="L15" i="8" s="1"/>
  <c r="I28" i="13"/>
  <c r="O28" i="13" s="1"/>
  <c r="F28" i="13"/>
  <c r="L28" i="13" s="1"/>
  <c r="R28" i="13" s="1"/>
  <c r="F12" i="8"/>
  <c r="I12" i="8"/>
  <c r="L12" i="8" s="1"/>
  <c r="F23" i="8"/>
  <c r="I23" i="8"/>
  <c r="L23" i="8" s="1"/>
  <c r="M27" i="13"/>
  <c r="S27" i="13" s="1"/>
  <c r="I36" i="13"/>
  <c r="O36" i="13" s="1"/>
  <c r="F36" i="13"/>
  <c r="K30" i="13"/>
  <c r="Q30" i="13" s="1"/>
  <c r="H30" i="13"/>
  <c r="I5" i="8"/>
  <c r="L5" i="8" s="1"/>
  <c r="N19" i="13"/>
  <c r="T19" i="13" s="1"/>
  <c r="F27" i="8"/>
  <c r="I27" i="8"/>
  <c r="L27" i="8" s="1"/>
  <c r="N8" i="13"/>
  <c r="T8" i="13" s="1"/>
  <c r="I24" i="13"/>
  <c r="O24" i="13" s="1"/>
  <c r="F24" i="13"/>
  <c r="G30" i="13"/>
  <c r="J30" i="13"/>
  <c r="P30" i="13" s="1"/>
  <c r="H25" i="8"/>
  <c r="K25" i="8"/>
  <c r="N25" i="8" s="1"/>
  <c r="M31" i="13"/>
  <c r="S31" i="13" s="1"/>
  <c r="N35" i="13"/>
  <c r="T35" i="13" s="1"/>
  <c r="F35" i="13"/>
  <c r="I35" i="13"/>
  <c r="O35" i="13" s="1"/>
  <c r="F3" i="8"/>
  <c r="I3" i="8"/>
  <c r="L3" i="8" s="1"/>
  <c r="M24" i="13"/>
  <c r="S24" i="13" s="1"/>
  <c r="F32" i="8"/>
  <c r="I32" i="8"/>
  <c r="L32" i="8" s="1"/>
  <c r="G14" i="13"/>
  <c r="M14" i="13" s="1"/>
  <c r="S14" i="13" s="1"/>
  <c r="J14" i="13"/>
  <c r="P14" i="13" s="1"/>
  <c r="H17" i="8"/>
  <c r="K17" i="8"/>
  <c r="N17" i="8" s="1"/>
  <c r="I21" i="8"/>
  <c r="L21" i="8" s="1"/>
  <c r="F21" i="8"/>
  <c r="I2" i="13"/>
  <c r="F2" i="13"/>
  <c r="K33" i="13"/>
  <c r="Q33" i="13" s="1"/>
  <c r="H33" i="13"/>
  <c r="G29" i="13"/>
  <c r="M29" i="13" s="1"/>
  <c r="S29" i="13" s="1"/>
  <c r="J29" i="13"/>
  <c r="P29" i="13" s="1"/>
  <c r="I30" i="13"/>
  <c r="O30" i="13" s="1"/>
  <c r="F30" i="13"/>
  <c r="L30" i="13" s="1"/>
  <c r="R30" i="13" s="1"/>
  <c r="K34" i="8"/>
  <c r="N34" i="8" s="1"/>
  <c r="J26" i="8"/>
  <c r="M26" i="8" s="1"/>
  <c r="K13" i="8"/>
  <c r="N13" i="8" s="1"/>
  <c r="J10" i="8"/>
  <c r="M10" i="8" s="1"/>
  <c r="K5" i="8"/>
  <c r="N5" i="8" s="1"/>
  <c r="H33" i="8"/>
  <c r="N3" i="13"/>
  <c r="T3" i="13" s="1"/>
  <c r="M7" i="13"/>
  <c r="S7" i="13" s="1"/>
  <c r="I6" i="8"/>
  <c r="L6" i="8" s="1"/>
  <c r="F6" i="8"/>
  <c r="F31" i="8"/>
  <c r="I31" i="8"/>
  <c r="L31" i="8" s="1"/>
  <c r="F7" i="13"/>
  <c r="I7" i="13"/>
  <c r="O7" i="13" s="1"/>
  <c r="I20" i="8"/>
  <c r="L20" i="8" s="1"/>
  <c r="F20" i="8"/>
  <c r="J13" i="13"/>
  <c r="P13" i="13" s="1"/>
  <c r="G13" i="13"/>
  <c r="M13" i="13" s="1"/>
  <c r="S13" i="13" s="1"/>
  <c r="H18" i="13"/>
  <c r="N18" i="13" s="1"/>
  <c r="T18" i="13" s="1"/>
  <c r="K18" i="13"/>
  <c r="Q18" i="13" s="1"/>
  <c r="I34" i="13"/>
  <c r="O34" i="13" s="1"/>
  <c r="F34" i="13"/>
  <c r="I14" i="13"/>
  <c r="O14" i="13" s="1"/>
  <c r="F14" i="13"/>
  <c r="L14" i="13" s="1"/>
  <c r="R14" i="13" s="1"/>
  <c r="M21" i="13"/>
  <c r="S21" i="13" s="1"/>
  <c r="F11" i="13"/>
  <c r="L11" i="13" s="1"/>
  <c r="R11" i="13" s="1"/>
  <c r="I11" i="13"/>
  <c r="O11" i="13" s="1"/>
  <c r="N20" i="13"/>
  <c r="T20" i="13" s="1"/>
  <c r="N11" i="13"/>
  <c r="T11" i="13" s="1"/>
  <c r="I8" i="8"/>
  <c r="L8" i="8" s="1"/>
  <c r="F8" i="8"/>
  <c r="J30" i="8"/>
  <c r="M30" i="8" s="1"/>
  <c r="G30" i="8"/>
  <c r="G33" i="13"/>
  <c r="J33" i="13"/>
  <c r="P33" i="13" s="1"/>
  <c r="G10" i="13"/>
  <c r="J10" i="13"/>
  <c r="P10" i="13" s="1"/>
  <c r="G17" i="13"/>
  <c r="J17" i="13"/>
  <c r="P17" i="13" s="1"/>
  <c r="I26" i="13"/>
  <c r="O26" i="13" s="1"/>
  <c r="F26" i="13"/>
  <c r="L26" i="13" s="1"/>
  <c r="R26" i="13" s="1"/>
  <c r="F19" i="8"/>
  <c r="I19" i="8"/>
  <c r="L19" i="8" s="1"/>
  <c r="J14" i="8"/>
  <c r="M14" i="8" s="1"/>
  <c r="G14" i="8"/>
  <c r="G25" i="13"/>
  <c r="M25" i="13" s="1"/>
  <c r="S25" i="13" s="1"/>
  <c r="J25" i="13"/>
  <c r="P25" i="13" s="1"/>
  <c r="H34" i="13"/>
  <c r="N34" i="13" s="1"/>
  <c r="T34" i="13" s="1"/>
  <c r="K34" i="13"/>
  <c r="Q34" i="13" s="1"/>
  <c r="H29" i="8"/>
  <c r="K29" i="8"/>
  <c r="N29" i="8" s="1"/>
  <c r="G9" i="13"/>
  <c r="M9" i="13" s="1"/>
  <c r="S9" i="13" s="1"/>
  <c r="J9" i="13"/>
  <c r="I18" i="13"/>
  <c r="O18" i="13" s="1"/>
  <c r="F18" i="13"/>
  <c r="F15" i="13"/>
  <c r="L15" i="13" s="1"/>
  <c r="R15" i="13" s="1"/>
  <c r="I15" i="13"/>
  <c r="O15" i="13" s="1"/>
  <c r="M11" i="13"/>
  <c r="S11" i="13" s="1"/>
  <c r="F12" i="13"/>
  <c r="I12" i="13"/>
  <c r="O12" i="13" s="1"/>
  <c r="F23" i="13"/>
  <c r="I23" i="13"/>
  <c r="O23" i="13" s="1"/>
  <c r="F36" i="8"/>
  <c r="I36" i="8"/>
  <c r="L36" i="8" s="1"/>
  <c r="I4" i="8"/>
  <c r="L4" i="8" s="1"/>
  <c r="F4" i="8"/>
  <c r="H9" i="13"/>
  <c r="N9" i="13" s="1"/>
  <c r="T9" i="13" s="1"/>
  <c r="K9" i="13"/>
  <c r="Q9" i="13" s="1"/>
  <c r="K18" i="8"/>
  <c r="N18" i="8" s="1"/>
  <c r="M15" i="13"/>
  <c r="S15" i="13" s="1"/>
  <c r="F27" i="13"/>
  <c r="I27" i="13"/>
  <c r="O27" i="13" s="1"/>
  <c r="M32" i="13"/>
  <c r="S32" i="13" s="1"/>
  <c r="M16" i="13"/>
  <c r="S16" i="13" s="1"/>
  <c r="F24" i="8"/>
  <c r="I24" i="8"/>
  <c r="L24" i="8" s="1"/>
  <c r="H25" i="13"/>
  <c r="K25" i="13"/>
  <c r="Q25" i="13" s="1"/>
  <c r="H5" i="13"/>
  <c r="N5" i="13" s="1"/>
  <c r="T5" i="13" s="1"/>
  <c r="K5" i="13"/>
  <c r="Q5" i="13" s="1"/>
  <c r="F26" i="8"/>
  <c r="I26" i="8"/>
  <c r="L26" i="8" s="1"/>
  <c r="L29" i="13"/>
  <c r="R29" i="13" s="1"/>
  <c r="I22" i="13"/>
  <c r="O22" i="13" s="1"/>
  <c r="F22" i="13"/>
  <c r="F35" i="8"/>
  <c r="I35" i="8"/>
  <c r="L35" i="8" s="1"/>
  <c r="F3" i="13"/>
  <c r="I3" i="13"/>
  <c r="O3" i="13" s="1"/>
  <c r="M8" i="13"/>
  <c r="S8" i="13" s="1"/>
  <c r="N31" i="13"/>
  <c r="T31" i="13" s="1"/>
  <c r="I16" i="13"/>
  <c r="O16" i="13" s="1"/>
  <c r="F16" i="13"/>
  <c r="L16" i="13" s="1"/>
  <c r="R16" i="13" s="1"/>
  <c r="M5" i="13"/>
  <c r="S5" i="13" s="1"/>
  <c r="K17" i="13"/>
  <c r="Q17" i="13" s="1"/>
  <c r="H17" i="13"/>
  <c r="N17" i="13" s="1"/>
  <c r="T17" i="13" s="1"/>
  <c r="F18" i="8"/>
  <c r="I18" i="8"/>
  <c r="L18" i="8" s="1"/>
  <c r="H2" i="13"/>
  <c r="K2" i="13"/>
  <c r="K14" i="13"/>
  <c r="Q14" i="13" s="1"/>
  <c r="H14" i="13"/>
  <c r="N14" i="13" s="1"/>
  <c r="T14" i="13" s="1"/>
  <c r="K13" i="13"/>
  <c r="Q13" i="13" s="1"/>
  <c r="H13" i="13"/>
  <c r="I10" i="13"/>
  <c r="O10" i="13" s="1"/>
  <c r="F10" i="13"/>
  <c r="L10" i="13" s="1"/>
  <c r="R10" i="13" s="1"/>
  <c r="F5" i="8"/>
  <c r="F14" i="8"/>
  <c r="M2" i="13"/>
  <c r="M34" i="13"/>
  <c r="S34" i="13" s="1"/>
  <c r="F31" i="13"/>
  <c r="I31" i="13"/>
  <c r="O31" i="13" s="1"/>
  <c r="F28" i="8"/>
  <c r="I28" i="8"/>
  <c r="L28" i="8" s="1"/>
  <c r="M18" i="13"/>
  <c r="S18" i="13" s="1"/>
  <c r="F7" i="8"/>
  <c r="I7" i="8"/>
  <c r="L7" i="8" s="1"/>
  <c r="I20" i="13"/>
  <c r="O20" i="13" s="1"/>
  <c r="F20" i="13"/>
  <c r="F4" i="13"/>
  <c r="I4" i="13"/>
  <c r="O4" i="13" s="1"/>
  <c r="H21" i="13"/>
  <c r="K21" i="13"/>
  <c r="Q21" i="13" s="1"/>
  <c r="F5" i="13"/>
  <c r="I5" i="13"/>
  <c r="O5" i="13" s="1"/>
  <c r="F11" i="8"/>
  <c r="I11" i="8"/>
  <c r="L11" i="8" s="1"/>
  <c r="N4" i="13"/>
  <c r="T4" i="13" s="1"/>
  <c r="I8" i="13"/>
  <c r="O8" i="13" s="1"/>
  <c r="F8" i="13"/>
  <c r="G33" i="8"/>
  <c r="J33" i="8"/>
  <c r="M33" i="8" s="1"/>
  <c r="H37" i="13"/>
  <c r="N37" i="13" s="1"/>
  <c r="T37" i="13" s="1"/>
  <c r="K37" i="13"/>
  <c r="Q37" i="13" s="1"/>
  <c r="M22" i="13"/>
  <c r="S22" i="13" s="1"/>
  <c r="I22" i="8"/>
  <c r="L22" i="8" s="1"/>
  <c r="F22" i="8"/>
  <c r="F19" i="13"/>
  <c r="I19" i="13"/>
  <c r="O19" i="13" s="1"/>
  <c r="F32" i="13"/>
  <c r="L32" i="13" s="1"/>
  <c r="R32" i="13" s="1"/>
  <c r="I32" i="13"/>
  <c r="O32" i="13" s="1"/>
  <c r="I16" i="8"/>
  <c r="L16" i="8" s="1"/>
  <c r="F16" i="8"/>
  <c r="J25" i="8"/>
  <c r="M25" i="8" s="1"/>
  <c r="G25" i="8"/>
  <c r="H29" i="13"/>
  <c r="N29" i="13" s="1"/>
  <c r="T29" i="13" s="1"/>
  <c r="K29" i="13"/>
  <c r="Q29" i="13" s="1"/>
  <c r="F21" i="13"/>
  <c r="I21" i="13"/>
  <c r="O21" i="13" s="1"/>
  <c r="G9" i="8"/>
  <c r="J9" i="8"/>
  <c r="M9" i="8" s="1"/>
  <c r="F37" i="13"/>
  <c r="I37" i="13"/>
  <c r="O37" i="13" s="1"/>
  <c r="G26" i="13"/>
  <c r="J26" i="13"/>
  <c r="P26" i="13" s="1"/>
  <c r="H2" i="8"/>
  <c r="K2" i="8"/>
  <c r="F2" i="8"/>
  <c r="I2" i="8"/>
  <c r="M2" i="8"/>
  <c r="O2" i="13" l="1"/>
  <c r="W39" i="15"/>
  <c r="W38" i="15"/>
  <c r="W40" i="15"/>
  <c r="W41" i="15"/>
  <c r="V41" i="15"/>
  <c r="V38" i="15"/>
  <c r="V39" i="15"/>
  <c r="V40" i="15"/>
  <c r="N21" i="13"/>
  <c r="T21" i="13" s="1"/>
  <c r="L22" i="13"/>
  <c r="R22" i="13" s="1"/>
  <c r="L18" i="13"/>
  <c r="R18" i="13" s="1"/>
  <c r="L2" i="13"/>
  <c r="L37" i="13"/>
  <c r="R37" i="13" s="1"/>
  <c r="L8" i="13"/>
  <c r="R8" i="13" s="1"/>
  <c r="L4" i="13"/>
  <c r="R4" i="13" s="1"/>
  <c r="N25" i="13"/>
  <c r="T25" i="13" s="1"/>
  <c r="L23" i="13"/>
  <c r="R23" i="13" s="1"/>
  <c r="M17" i="13"/>
  <c r="S17" i="13" s="1"/>
  <c r="M33" i="13"/>
  <c r="S33" i="13" s="1"/>
  <c r="L34" i="13"/>
  <c r="R34" i="13" s="1"/>
  <c r="N33" i="13"/>
  <c r="T33" i="13" s="1"/>
  <c r="L35" i="13"/>
  <c r="R35" i="13" s="1"/>
  <c r="M30" i="13"/>
  <c r="S30" i="13" s="1"/>
  <c r="L6" i="13"/>
  <c r="R6" i="13" s="1"/>
  <c r="M26" i="13"/>
  <c r="S26" i="13" s="1"/>
  <c r="L21" i="13"/>
  <c r="R21" i="13" s="1"/>
  <c r="L5" i="13"/>
  <c r="R5" i="13" s="1"/>
  <c r="L20" i="13"/>
  <c r="R20" i="13" s="1"/>
  <c r="L31" i="13"/>
  <c r="R31" i="13" s="1"/>
  <c r="S2" i="13"/>
  <c r="Q2" i="13"/>
  <c r="L7" i="13"/>
  <c r="R7" i="13" s="1"/>
  <c r="N30" i="13"/>
  <c r="T30" i="13" s="1"/>
  <c r="L36" i="13"/>
  <c r="R36" i="13" s="1"/>
  <c r="L19" i="13"/>
  <c r="R19" i="13" s="1"/>
  <c r="N13" i="13"/>
  <c r="T13" i="13" s="1"/>
  <c r="N2" i="13"/>
  <c r="L3" i="13"/>
  <c r="R3" i="13" s="1"/>
  <c r="L27" i="13"/>
  <c r="R27" i="13" s="1"/>
  <c r="L12" i="13"/>
  <c r="R12" i="13" s="1"/>
  <c r="P9" i="13"/>
  <c r="M10" i="13"/>
  <c r="S10" i="13" s="1"/>
  <c r="L24" i="13"/>
  <c r="R24" i="13" s="1"/>
  <c r="L2" i="8"/>
  <c r="N2" i="8"/>
  <c r="T2" i="13" l="1"/>
  <c r="R2" i="13"/>
  <c r="P28" i="15"/>
  <c r="P31" i="15" s="1"/>
  <c r="O28" i="15"/>
  <c r="O31" i="15" s="1"/>
  <c r="E17" i="15"/>
  <c r="F17" i="15"/>
  <c r="D17" i="15"/>
  <c r="F21" i="15"/>
  <c r="E21" i="15"/>
  <c r="D15" i="14" l="1"/>
  <c r="D15" i="16" s="1"/>
  <c r="D22" i="14"/>
  <c r="D22" i="16" s="1"/>
  <c r="D21" i="14"/>
  <c r="D21" i="16" s="1"/>
  <c r="D24" i="14"/>
  <c r="D24" i="16" s="1"/>
  <c r="D8" i="14"/>
  <c r="D8" i="16" s="1"/>
  <c r="D19" i="14"/>
  <c r="D19" i="16" s="1"/>
  <c r="D23" i="14"/>
  <c r="D23" i="16" s="1"/>
  <c r="D34" i="14"/>
  <c r="D34" i="16" s="1"/>
  <c r="D28" i="14"/>
  <c r="D28" i="16" s="1"/>
  <c r="D12" i="14"/>
  <c r="D12" i="16" s="1"/>
  <c r="D27" i="14"/>
  <c r="D27" i="16" s="1"/>
  <c r="D31" i="14"/>
  <c r="D31" i="16" s="1"/>
  <c r="D6" i="14"/>
  <c r="D6" i="16" s="1"/>
  <c r="D32" i="14"/>
  <c r="D32" i="16" s="1"/>
  <c r="D16" i="14"/>
  <c r="D16" i="16" s="1"/>
  <c r="D35" i="14"/>
  <c r="D35" i="16" s="1"/>
  <c r="D3" i="14"/>
  <c r="D3" i="16" s="1"/>
  <c r="D5" i="14"/>
  <c r="D5" i="16" s="1"/>
  <c r="D7" i="14"/>
  <c r="D7" i="16" s="1"/>
  <c r="D2" i="14"/>
  <c r="D18" i="14"/>
  <c r="D18" i="16" s="1"/>
  <c r="D36" i="14"/>
  <c r="D36" i="16" s="1"/>
  <c r="D20" i="14"/>
  <c r="D20" i="16" s="1"/>
  <c r="D4" i="14"/>
  <c r="D4" i="16" s="1"/>
  <c r="D11" i="14"/>
  <c r="D11" i="16" s="1"/>
  <c r="D37" i="14"/>
  <c r="D37" i="16" s="1"/>
  <c r="D29" i="14"/>
  <c r="D29" i="16" s="1"/>
  <c r="D14" i="14"/>
  <c r="D14" i="16" s="1"/>
  <c r="D10" i="14"/>
  <c r="D10" i="16" s="1"/>
  <c r="D13" i="14"/>
  <c r="D13" i="16" s="1"/>
  <c r="D9" i="14"/>
  <c r="D9" i="16" s="1"/>
  <c r="D30" i="14"/>
  <c r="D30" i="16" s="1"/>
  <c r="D26" i="14"/>
  <c r="D26" i="16" s="1"/>
  <c r="D33" i="14"/>
  <c r="D33" i="16" s="1"/>
  <c r="D25" i="14"/>
  <c r="D25" i="16" s="1"/>
  <c r="D17" i="14"/>
  <c r="D17" i="16" s="1"/>
  <c r="E19" i="14"/>
  <c r="E19" i="16" s="1"/>
  <c r="E27" i="14"/>
  <c r="E27" i="16" s="1"/>
  <c r="E10" i="14"/>
  <c r="E10" i="16" s="1"/>
  <c r="E24" i="14"/>
  <c r="E24" i="16" s="1"/>
  <c r="E8" i="14"/>
  <c r="E8" i="16" s="1"/>
  <c r="E31" i="14"/>
  <c r="E31" i="16" s="1"/>
  <c r="E22" i="14"/>
  <c r="E22" i="16" s="1"/>
  <c r="E32" i="14"/>
  <c r="E32" i="16" s="1"/>
  <c r="E28" i="14"/>
  <c r="E28" i="16" s="1"/>
  <c r="E16" i="14"/>
  <c r="E16" i="16" s="1"/>
  <c r="E12" i="14"/>
  <c r="E12" i="16" s="1"/>
  <c r="E35" i="14"/>
  <c r="E35" i="16" s="1"/>
  <c r="E7" i="14"/>
  <c r="E7" i="16" s="1"/>
  <c r="E26" i="14"/>
  <c r="E26" i="16" s="1"/>
  <c r="E36" i="14"/>
  <c r="E36" i="16" s="1"/>
  <c r="E20" i="14"/>
  <c r="E20" i="16" s="1"/>
  <c r="E4" i="14"/>
  <c r="E4" i="16" s="1"/>
  <c r="E11" i="14"/>
  <c r="E11" i="16" s="1"/>
  <c r="E3" i="14"/>
  <c r="E3" i="16" s="1"/>
  <c r="E15" i="14"/>
  <c r="E15" i="16" s="1"/>
  <c r="E6" i="14"/>
  <c r="E6" i="16" s="1"/>
  <c r="E23" i="14"/>
  <c r="E23" i="16" s="1"/>
  <c r="E14" i="14"/>
  <c r="E14" i="16" s="1"/>
  <c r="E33" i="14"/>
  <c r="E33" i="16" s="1"/>
  <c r="E29" i="14"/>
  <c r="E29" i="16" s="1"/>
  <c r="E34" i="14"/>
  <c r="E34" i="16" s="1"/>
  <c r="E9" i="14"/>
  <c r="E9" i="16" s="1"/>
  <c r="E30" i="14"/>
  <c r="E30" i="16" s="1"/>
  <c r="E17" i="14"/>
  <c r="E17" i="16" s="1"/>
  <c r="E37" i="14"/>
  <c r="E37" i="16" s="1"/>
  <c r="E25" i="14"/>
  <c r="E25" i="16" s="1"/>
  <c r="E21" i="14"/>
  <c r="E21" i="16" s="1"/>
  <c r="E18" i="14"/>
  <c r="E18" i="16" s="1"/>
  <c r="E13" i="14"/>
  <c r="E13" i="16" s="1"/>
  <c r="E2" i="14"/>
  <c r="E5" i="14"/>
  <c r="E5" i="16" s="1"/>
  <c r="Q13" i="14" l="1"/>
  <c r="W13" i="14"/>
  <c r="K13" i="14"/>
  <c r="AC13" i="14"/>
  <c r="H13" i="14"/>
  <c r="H13" i="16" s="1"/>
  <c r="W34" i="14"/>
  <c r="Q34" i="14"/>
  <c r="AC34" i="14"/>
  <c r="K34" i="14"/>
  <c r="H34" i="14"/>
  <c r="H34" i="16" s="1"/>
  <c r="Q11" i="14"/>
  <c r="AC11" i="14"/>
  <c r="W11" i="14"/>
  <c r="K11" i="14"/>
  <c r="H11" i="14"/>
  <c r="H11" i="16" s="1"/>
  <c r="AC16" i="14"/>
  <c r="Q16" i="14"/>
  <c r="W16" i="14"/>
  <c r="K16" i="14"/>
  <c r="H16" i="14"/>
  <c r="H16" i="16" s="1"/>
  <c r="W31" i="14"/>
  <c r="Q31" i="14"/>
  <c r="H31" i="14"/>
  <c r="H31" i="16" s="1"/>
  <c r="K31" i="14"/>
  <c r="AC31" i="14"/>
  <c r="J33" i="14"/>
  <c r="P33" i="14"/>
  <c r="G33" i="14"/>
  <c r="G33" i="16" s="1"/>
  <c r="AB33" i="14"/>
  <c r="V33" i="14"/>
  <c r="G13" i="14"/>
  <c r="G13" i="16" s="1"/>
  <c r="P13" i="14"/>
  <c r="J13" i="14"/>
  <c r="AB13" i="14"/>
  <c r="V13" i="14"/>
  <c r="G36" i="14"/>
  <c r="G36" i="16" s="1"/>
  <c r="P36" i="14"/>
  <c r="AB36" i="14"/>
  <c r="V36" i="14"/>
  <c r="J36" i="14"/>
  <c r="P5" i="14"/>
  <c r="AB5" i="14"/>
  <c r="J5" i="14"/>
  <c r="G5" i="14"/>
  <c r="G5" i="16" s="1"/>
  <c r="V5" i="14"/>
  <c r="V32" i="14"/>
  <c r="J32" i="14"/>
  <c r="G32" i="14"/>
  <c r="G32" i="16" s="1"/>
  <c r="P32" i="14"/>
  <c r="AB32" i="14"/>
  <c r="J12" i="14"/>
  <c r="G12" i="14"/>
  <c r="G12" i="16" s="1"/>
  <c r="P12" i="14"/>
  <c r="AB12" i="14"/>
  <c r="V12" i="14"/>
  <c r="G22" i="14"/>
  <c r="G22" i="16" s="1"/>
  <c r="V22" i="14"/>
  <c r="J22" i="14"/>
  <c r="P22" i="14"/>
  <c r="AB22" i="14"/>
  <c r="W18" i="14"/>
  <c r="K18" i="14"/>
  <c r="AC18" i="14"/>
  <c r="H18" i="14"/>
  <c r="H18" i="16" s="1"/>
  <c r="Q18" i="14"/>
  <c r="K17" i="14"/>
  <c r="AC17" i="14"/>
  <c r="Q17" i="14"/>
  <c r="W17" i="14"/>
  <c r="H17" i="14"/>
  <c r="H17" i="16" s="1"/>
  <c r="H6" i="14"/>
  <c r="H6" i="16" s="1"/>
  <c r="AC6" i="14"/>
  <c r="Q6" i="14"/>
  <c r="K6" i="14"/>
  <c r="W6" i="14"/>
  <c r="H7" i="14"/>
  <c r="H7" i="16" s="1"/>
  <c r="AC7" i="14"/>
  <c r="W7" i="14"/>
  <c r="Q7" i="14"/>
  <c r="K7" i="14"/>
  <c r="Q28" i="14"/>
  <c r="H28" i="14"/>
  <c r="H28" i="16" s="1"/>
  <c r="AC28" i="14"/>
  <c r="K28" i="14"/>
  <c r="W28" i="14"/>
  <c r="AC19" i="14"/>
  <c r="Q19" i="14"/>
  <c r="K19" i="14"/>
  <c r="H19" i="14"/>
  <c r="H19" i="16" s="1"/>
  <c r="W19" i="14"/>
  <c r="V26" i="14"/>
  <c r="G26" i="14"/>
  <c r="G26" i="16" s="1"/>
  <c r="P26" i="14"/>
  <c r="AB26" i="14"/>
  <c r="J26" i="14"/>
  <c r="V11" i="14"/>
  <c r="P11" i="14"/>
  <c r="G11" i="14"/>
  <c r="G11" i="16" s="1"/>
  <c r="AB11" i="14"/>
  <c r="J11" i="14"/>
  <c r="AB3" i="14"/>
  <c r="J3" i="14"/>
  <c r="G3" i="14"/>
  <c r="G3" i="16" s="1"/>
  <c r="P3" i="14"/>
  <c r="V3" i="14"/>
  <c r="Q5" i="14"/>
  <c r="AC5" i="14"/>
  <c r="K5" i="14"/>
  <c r="W5" i="14"/>
  <c r="H5" i="14"/>
  <c r="H5" i="16" s="1"/>
  <c r="Q21" i="14"/>
  <c r="AC21" i="14"/>
  <c r="K21" i="14"/>
  <c r="W21" i="14"/>
  <c r="H21" i="14"/>
  <c r="H21" i="16" s="1"/>
  <c r="K30" i="14"/>
  <c r="H30" i="14"/>
  <c r="H30" i="16" s="1"/>
  <c r="Q30" i="14"/>
  <c r="AC30" i="14"/>
  <c r="W30" i="14"/>
  <c r="Q33" i="14"/>
  <c r="W33" i="14"/>
  <c r="K33" i="14"/>
  <c r="AC33" i="14"/>
  <c r="H33" i="14"/>
  <c r="H33" i="16" s="1"/>
  <c r="W15" i="14"/>
  <c r="AC15" i="14"/>
  <c r="Q15" i="14"/>
  <c r="H15" i="14"/>
  <c r="H15" i="16" s="1"/>
  <c r="K15" i="14"/>
  <c r="Q20" i="14"/>
  <c r="AC20" i="14"/>
  <c r="W20" i="14"/>
  <c r="K20" i="14"/>
  <c r="H20" i="14"/>
  <c r="H20" i="16" s="1"/>
  <c r="K35" i="14"/>
  <c r="Q35" i="14"/>
  <c r="AC35" i="14"/>
  <c r="W35" i="14"/>
  <c r="H35" i="14"/>
  <c r="H35" i="16" s="1"/>
  <c r="Q32" i="14"/>
  <c r="K32" i="14"/>
  <c r="H32" i="14"/>
  <c r="H32" i="16" s="1"/>
  <c r="W32" i="14"/>
  <c r="AC32" i="14"/>
  <c r="K24" i="14"/>
  <c r="Q24" i="14"/>
  <c r="W24" i="14"/>
  <c r="H24" i="14"/>
  <c r="H24" i="16" s="1"/>
  <c r="AC24" i="14"/>
  <c r="G17" i="14"/>
  <c r="G17" i="16" s="1"/>
  <c r="J17" i="14"/>
  <c r="AB17" i="14"/>
  <c r="V17" i="14"/>
  <c r="P17" i="14"/>
  <c r="V30" i="14"/>
  <c r="G30" i="14"/>
  <c r="G30" i="16" s="1"/>
  <c r="AB30" i="14"/>
  <c r="P30" i="14"/>
  <c r="J30" i="14"/>
  <c r="P14" i="14"/>
  <c r="V14" i="14"/>
  <c r="J14" i="14"/>
  <c r="G14" i="14"/>
  <c r="G14" i="16" s="1"/>
  <c r="AB14" i="14"/>
  <c r="AB4" i="14"/>
  <c r="G4" i="14"/>
  <c r="G4" i="16" s="1"/>
  <c r="V4" i="14"/>
  <c r="P4" i="14"/>
  <c r="J4" i="14"/>
  <c r="G2" i="14"/>
  <c r="G2" i="16" s="1"/>
  <c r="D2" i="16"/>
  <c r="E18" i="15" s="1"/>
  <c r="P2" i="14"/>
  <c r="J2" i="14"/>
  <c r="AB2" i="14"/>
  <c r="V2" i="14"/>
  <c r="V35" i="14"/>
  <c r="J35" i="14"/>
  <c r="AB35" i="14"/>
  <c r="P35" i="14"/>
  <c r="G35" i="14"/>
  <c r="G35" i="16" s="1"/>
  <c r="P31" i="14"/>
  <c r="G31" i="14"/>
  <c r="G31" i="16" s="1"/>
  <c r="V31" i="14"/>
  <c r="J31" i="14"/>
  <c r="AB31" i="14"/>
  <c r="AB34" i="14"/>
  <c r="P34" i="14"/>
  <c r="V34" i="14"/>
  <c r="G34" i="14"/>
  <c r="G34" i="16" s="1"/>
  <c r="J34" i="14"/>
  <c r="P24" i="14"/>
  <c r="G24" i="14"/>
  <c r="G24" i="16" s="1"/>
  <c r="AB24" i="14"/>
  <c r="J24" i="14"/>
  <c r="V24" i="14"/>
  <c r="E2" i="16"/>
  <c r="F18" i="15" s="1"/>
  <c r="Q2" i="14"/>
  <c r="H2" i="14"/>
  <c r="H2" i="16" s="1"/>
  <c r="AC2" i="14"/>
  <c r="W2" i="14"/>
  <c r="K2" i="14"/>
  <c r="K25" i="14"/>
  <c r="Q25" i="14"/>
  <c r="AC25" i="14"/>
  <c r="H25" i="14"/>
  <c r="H25" i="16" s="1"/>
  <c r="W25" i="14"/>
  <c r="AC9" i="14"/>
  <c r="Q9" i="14"/>
  <c r="W9" i="14"/>
  <c r="H9" i="14"/>
  <c r="H9" i="16" s="1"/>
  <c r="K9" i="14"/>
  <c r="AC14" i="14"/>
  <c r="H14" i="14"/>
  <c r="H14" i="16" s="1"/>
  <c r="W14" i="14"/>
  <c r="K14" i="14"/>
  <c r="Q14" i="14"/>
  <c r="Q3" i="14"/>
  <c r="AC3" i="14"/>
  <c r="H3" i="14"/>
  <c r="H3" i="16" s="1"/>
  <c r="W3" i="14"/>
  <c r="K3" i="14"/>
  <c r="H36" i="14"/>
  <c r="H36" i="16" s="1"/>
  <c r="K36" i="14"/>
  <c r="AC36" i="14"/>
  <c r="W36" i="14"/>
  <c r="Q36" i="14"/>
  <c r="W12" i="14"/>
  <c r="K12" i="14"/>
  <c r="H12" i="14"/>
  <c r="H12" i="16" s="1"/>
  <c r="AC12" i="14"/>
  <c r="Q12" i="14"/>
  <c r="W22" i="14"/>
  <c r="Q22" i="14"/>
  <c r="K22" i="14"/>
  <c r="H22" i="14"/>
  <c r="H22" i="16" s="1"/>
  <c r="AC22" i="14"/>
  <c r="H10" i="14"/>
  <c r="H10" i="16" s="1"/>
  <c r="K10" i="14"/>
  <c r="Q10" i="14"/>
  <c r="W10" i="14"/>
  <c r="AC10" i="14"/>
  <c r="P25" i="14"/>
  <c r="G25" i="14"/>
  <c r="G25" i="16" s="1"/>
  <c r="V25" i="14"/>
  <c r="AB25" i="14"/>
  <c r="J25" i="14"/>
  <c r="P9" i="14"/>
  <c r="G9" i="14"/>
  <c r="G9" i="16" s="1"/>
  <c r="J9" i="14"/>
  <c r="AB9" i="14"/>
  <c r="V9" i="14"/>
  <c r="AB29" i="14"/>
  <c r="P29" i="14"/>
  <c r="V29" i="14"/>
  <c r="J29" i="14"/>
  <c r="G29" i="14"/>
  <c r="G29" i="16" s="1"/>
  <c r="J20" i="14"/>
  <c r="V20" i="14"/>
  <c r="P20" i="14"/>
  <c r="G20" i="14"/>
  <c r="G20" i="16" s="1"/>
  <c r="AB20" i="14"/>
  <c r="AB7" i="14"/>
  <c r="G7" i="14"/>
  <c r="G7" i="16" s="1"/>
  <c r="V7" i="14"/>
  <c r="P7" i="14"/>
  <c r="J7" i="14"/>
  <c r="J16" i="14"/>
  <c r="V16" i="14"/>
  <c r="G16" i="14"/>
  <c r="G16" i="16" s="1"/>
  <c r="P16" i="14"/>
  <c r="AB16" i="14"/>
  <c r="J27" i="14"/>
  <c r="G27" i="14"/>
  <c r="G27" i="16" s="1"/>
  <c r="P27" i="14"/>
  <c r="AB27" i="14"/>
  <c r="V27" i="14"/>
  <c r="V23" i="14"/>
  <c r="P23" i="14"/>
  <c r="J23" i="14"/>
  <c r="AB23" i="14"/>
  <c r="G23" i="14"/>
  <c r="G23" i="16" s="1"/>
  <c r="J21" i="14"/>
  <c r="AB21" i="14"/>
  <c r="G21" i="14"/>
  <c r="G21" i="16" s="1"/>
  <c r="P21" i="14"/>
  <c r="V21" i="14"/>
  <c r="H37" i="14"/>
  <c r="H37" i="16" s="1"/>
  <c r="Q37" i="14"/>
  <c r="AC37" i="14"/>
  <c r="K37" i="14"/>
  <c r="W37" i="14"/>
  <c r="AC23" i="14"/>
  <c r="H23" i="14"/>
  <c r="H23" i="16" s="1"/>
  <c r="W23" i="14"/>
  <c r="Q23" i="14"/>
  <c r="K23" i="14"/>
  <c r="AC26" i="14"/>
  <c r="Q26" i="14"/>
  <c r="W26" i="14"/>
  <c r="H26" i="14"/>
  <c r="H26" i="16" s="1"/>
  <c r="K26" i="14"/>
  <c r="H27" i="14"/>
  <c r="H27" i="16" s="1"/>
  <c r="Q27" i="14"/>
  <c r="K27" i="14"/>
  <c r="W27" i="14"/>
  <c r="AC27" i="14"/>
  <c r="J37" i="14"/>
  <c r="P37" i="14"/>
  <c r="AB37" i="14"/>
  <c r="V37" i="14"/>
  <c r="G37" i="14"/>
  <c r="G37" i="16" s="1"/>
  <c r="J19" i="14"/>
  <c r="P19" i="14"/>
  <c r="AB19" i="14"/>
  <c r="G19" i="14"/>
  <c r="G19" i="16" s="1"/>
  <c r="V19" i="14"/>
  <c r="W29" i="14"/>
  <c r="Q29" i="14"/>
  <c r="K29" i="14"/>
  <c r="AC29" i="14"/>
  <c r="H29" i="14"/>
  <c r="H29" i="16" s="1"/>
  <c r="K4" i="14"/>
  <c r="H4" i="14"/>
  <c r="H4" i="16" s="1"/>
  <c r="W4" i="14"/>
  <c r="AC4" i="14"/>
  <c r="Q4" i="14"/>
  <c r="W8" i="14"/>
  <c r="AC8" i="14"/>
  <c r="K8" i="14"/>
  <c r="H8" i="14"/>
  <c r="H8" i="16" s="1"/>
  <c r="Q8" i="14"/>
  <c r="V10" i="14"/>
  <c r="AB10" i="14"/>
  <c r="P10" i="14"/>
  <c r="G10" i="14"/>
  <c r="G10" i="16" s="1"/>
  <c r="J10" i="14"/>
  <c r="J18" i="14"/>
  <c r="G18" i="14"/>
  <c r="G18" i="16" s="1"/>
  <c r="V18" i="14"/>
  <c r="P18" i="14"/>
  <c r="AB18" i="14"/>
  <c r="P6" i="14"/>
  <c r="G6" i="14"/>
  <c r="G6" i="16" s="1"/>
  <c r="J6" i="14"/>
  <c r="V6" i="14"/>
  <c r="AB6" i="14"/>
  <c r="G28" i="14"/>
  <c r="G28" i="16" s="1"/>
  <c r="P28" i="14"/>
  <c r="J28" i="14"/>
  <c r="AB28" i="14"/>
  <c r="V28" i="14"/>
  <c r="AB8" i="14"/>
  <c r="G8" i="14"/>
  <c r="G8" i="16" s="1"/>
  <c r="V8" i="14"/>
  <c r="J8" i="14"/>
  <c r="P8" i="14"/>
  <c r="V15" i="14"/>
  <c r="G15" i="14"/>
  <c r="G15" i="16" s="1"/>
  <c r="P15" i="14"/>
  <c r="AB15" i="14"/>
  <c r="J15" i="14"/>
  <c r="D162" i="16" l="1"/>
  <c r="E162" i="16"/>
  <c r="M15" i="14"/>
  <c r="AE15" i="14"/>
  <c r="S15" i="14"/>
  <c r="Y15" i="14"/>
  <c r="AE8" i="14"/>
  <c r="S8" i="14"/>
  <c r="M8" i="14"/>
  <c r="Y8" i="14"/>
  <c r="T8" i="14"/>
  <c r="N8" i="14"/>
  <c r="Z8" i="14"/>
  <c r="AF8" i="14"/>
  <c r="Z4" i="14"/>
  <c r="T4" i="14"/>
  <c r="AF4" i="14"/>
  <c r="N4" i="14"/>
  <c r="Z27" i="14"/>
  <c r="AF27" i="14"/>
  <c r="T27" i="14"/>
  <c r="N27" i="14"/>
  <c r="N26" i="14"/>
  <c r="T26" i="14"/>
  <c r="Z26" i="14"/>
  <c r="AF26" i="14"/>
  <c r="T23" i="14"/>
  <c r="AF23" i="14"/>
  <c r="Z23" i="14"/>
  <c r="N23" i="14"/>
  <c r="S16" i="14"/>
  <c r="Y16" i="14"/>
  <c r="AE16" i="14"/>
  <c r="M16" i="14"/>
  <c r="M7" i="14"/>
  <c r="AE7" i="14"/>
  <c r="S7" i="14"/>
  <c r="Y7" i="14"/>
  <c r="AE29" i="14"/>
  <c r="S29" i="14"/>
  <c r="Y29" i="14"/>
  <c r="M29" i="14"/>
  <c r="AE25" i="14"/>
  <c r="Y25" i="14"/>
  <c r="S25" i="14"/>
  <c r="M25" i="14"/>
  <c r="AF36" i="14"/>
  <c r="Z36" i="14"/>
  <c r="N36" i="14"/>
  <c r="T36" i="14"/>
  <c r="T3" i="14"/>
  <c r="N3" i="14"/>
  <c r="AF3" i="14"/>
  <c r="Z3" i="14"/>
  <c r="AF14" i="14"/>
  <c r="T14" i="14"/>
  <c r="N14" i="14"/>
  <c r="Z14" i="14"/>
  <c r="H162" i="16"/>
  <c r="M31" i="14"/>
  <c r="AE31" i="14"/>
  <c r="S31" i="14"/>
  <c r="Y31" i="14"/>
  <c r="Z24" i="14"/>
  <c r="T24" i="14"/>
  <c r="N24" i="14"/>
  <c r="AF24" i="14"/>
  <c r="S3" i="14"/>
  <c r="Y3" i="14"/>
  <c r="M3" i="14"/>
  <c r="AE3" i="14"/>
  <c r="T28" i="14"/>
  <c r="Z28" i="14"/>
  <c r="N28" i="14"/>
  <c r="AF28" i="14"/>
  <c r="M22" i="14"/>
  <c r="S22" i="14"/>
  <c r="AE22" i="14"/>
  <c r="Y22" i="14"/>
  <c r="M36" i="14"/>
  <c r="AE36" i="14"/>
  <c r="S36" i="14"/>
  <c r="Y36" i="14"/>
  <c r="T16" i="14"/>
  <c r="AF16" i="14"/>
  <c r="N16" i="14"/>
  <c r="Z16" i="14"/>
  <c r="Z34" i="14"/>
  <c r="N34" i="14"/>
  <c r="T34" i="14"/>
  <c r="AF34" i="14"/>
  <c r="M10" i="14"/>
  <c r="S10" i="14"/>
  <c r="AE10" i="14"/>
  <c r="Y10" i="14"/>
  <c r="AF22" i="14"/>
  <c r="N22" i="14"/>
  <c r="Z22" i="14"/>
  <c r="T22" i="14"/>
  <c r="T12" i="14"/>
  <c r="Z12" i="14"/>
  <c r="AF12" i="14"/>
  <c r="N12" i="14"/>
  <c r="T25" i="14"/>
  <c r="AF25" i="14"/>
  <c r="Z25" i="14"/>
  <c r="N25" i="14"/>
  <c r="AE24" i="14"/>
  <c r="S24" i="14"/>
  <c r="Y24" i="14"/>
  <c r="M24" i="14"/>
  <c r="Y34" i="14"/>
  <c r="AE34" i="14"/>
  <c r="M34" i="14"/>
  <c r="S34" i="14"/>
  <c r="G162" i="16"/>
  <c r="G164" i="16" s="1"/>
  <c r="S17" i="14"/>
  <c r="Y17" i="14"/>
  <c r="M17" i="14"/>
  <c r="AE17" i="14"/>
  <c r="N20" i="14"/>
  <c r="Z20" i="14"/>
  <c r="T20" i="14"/>
  <c r="AF20" i="14"/>
  <c r="Z15" i="14"/>
  <c r="N15" i="14"/>
  <c r="T15" i="14"/>
  <c r="AF15" i="14"/>
  <c r="N33" i="14"/>
  <c r="T33" i="14"/>
  <c r="AF33" i="14"/>
  <c r="Z33" i="14"/>
  <c r="N21" i="14"/>
  <c r="T21" i="14"/>
  <c r="AF21" i="14"/>
  <c r="Z21" i="14"/>
  <c r="AE11" i="14"/>
  <c r="M11" i="14"/>
  <c r="Y11" i="14"/>
  <c r="S11" i="14"/>
  <c r="Y26" i="14"/>
  <c r="S26" i="14"/>
  <c r="AE26" i="14"/>
  <c r="M26" i="14"/>
  <c r="N19" i="14"/>
  <c r="T19" i="14"/>
  <c r="Z19" i="14"/>
  <c r="AF19" i="14"/>
  <c r="Y12" i="14"/>
  <c r="S12" i="14"/>
  <c r="AE12" i="14"/>
  <c r="M12" i="14"/>
  <c r="N31" i="14"/>
  <c r="T31" i="14"/>
  <c r="AF31" i="14"/>
  <c r="Z31" i="14"/>
  <c r="AE18" i="14"/>
  <c r="S18" i="14"/>
  <c r="Y18" i="14"/>
  <c r="M18" i="14"/>
  <c r="N29" i="14"/>
  <c r="T29" i="14"/>
  <c r="AF29" i="14"/>
  <c r="Z29" i="14"/>
  <c r="S19" i="14"/>
  <c r="M19" i="14"/>
  <c r="AE19" i="14"/>
  <c r="Y19" i="14"/>
  <c r="S37" i="14"/>
  <c r="Y37" i="14"/>
  <c r="AE37" i="14"/>
  <c r="M37" i="14"/>
  <c r="M23" i="14"/>
  <c r="S23" i="14"/>
  <c r="Y23" i="14"/>
  <c r="AE23" i="14"/>
  <c r="S9" i="14"/>
  <c r="AE9" i="14"/>
  <c r="M9" i="14"/>
  <c r="Y9" i="14"/>
  <c r="N2" i="14"/>
  <c r="T2" i="14"/>
  <c r="Z2" i="14"/>
  <c r="AF2" i="14"/>
  <c r="S2" i="14"/>
  <c r="Y2" i="14"/>
  <c r="AE2" i="14"/>
  <c r="M2" i="14"/>
  <c r="M14" i="14"/>
  <c r="Y14" i="14"/>
  <c r="S14" i="14"/>
  <c r="AE14" i="14"/>
  <c r="M30" i="14"/>
  <c r="Y30" i="14"/>
  <c r="S30" i="14"/>
  <c r="AE30" i="14"/>
  <c r="N30" i="14"/>
  <c r="AF30" i="14"/>
  <c r="T30" i="14"/>
  <c r="Z30" i="14"/>
  <c r="T6" i="14"/>
  <c r="AF6" i="14"/>
  <c r="N6" i="14"/>
  <c r="Z6" i="14"/>
  <c r="AE32" i="14"/>
  <c r="M32" i="14"/>
  <c r="S32" i="14"/>
  <c r="Y32" i="14"/>
  <c r="M13" i="14"/>
  <c r="Y13" i="14"/>
  <c r="AE13" i="14"/>
  <c r="S13" i="14"/>
  <c r="M33" i="14"/>
  <c r="Y33" i="14"/>
  <c r="AE33" i="14"/>
  <c r="S33" i="14"/>
  <c r="Z11" i="14"/>
  <c r="N11" i="14"/>
  <c r="T11" i="14"/>
  <c r="AF11" i="14"/>
  <c r="Z13" i="14"/>
  <c r="T13" i="14"/>
  <c r="AF13" i="14"/>
  <c r="N13" i="14"/>
  <c r="M28" i="14"/>
  <c r="AE28" i="14"/>
  <c r="S28" i="14"/>
  <c r="Y28" i="14"/>
  <c r="AE6" i="14"/>
  <c r="Y6" i="14"/>
  <c r="M6" i="14"/>
  <c r="S6" i="14"/>
  <c r="N37" i="14"/>
  <c r="Z37" i="14"/>
  <c r="T37" i="14"/>
  <c r="AF37" i="14"/>
  <c r="AE21" i="14"/>
  <c r="S21" i="14"/>
  <c r="M21" i="14"/>
  <c r="Y21" i="14"/>
  <c r="Y27" i="14"/>
  <c r="M27" i="14"/>
  <c r="S27" i="14"/>
  <c r="AE27" i="14"/>
  <c r="Y20" i="14"/>
  <c r="AE20" i="14"/>
  <c r="M20" i="14"/>
  <c r="S20" i="14"/>
  <c r="AF10" i="14"/>
  <c r="Z10" i="14"/>
  <c r="T10" i="14"/>
  <c r="N10" i="14"/>
  <c r="N9" i="14"/>
  <c r="Z9" i="14"/>
  <c r="T9" i="14"/>
  <c r="AF9" i="14"/>
  <c r="Y35" i="14"/>
  <c r="AE35" i="14"/>
  <c r="M35" i="14"/>
  <c r="S35" i="14"/>
  <c r="Y4" i="14"/>
  <c r="AE4" i="14"/>
  <c r="S4" i="14"/>
  <c r="M4" i="14"/>
  <c r="N32" i="14"/>
  <c r="T32" i="14"/>
  <c r="AF32" i="14"/>
  <c r="Z32" i="14"/>
  <c r="AF35" i="14"/>
  <c r="N35" i="14"/>
  <c r="Z35" i="14"/>
  <c r="T35" i="14"/>
  <c r="T5" i="14"/>
  <c r="AF5" i="14"/>
  <c r="Z5" i="14"/>
  <c r="N5" i="14"/>
  <c r="Z7" i="14"/>
  <c r="AF7" i="14"/>
  <c r="N7" i="14"/>
  <c r="T7" i="14"/>
  <c r="N17" i="14"/>
  <c r="T17" i="14"/>
  <c r="AF17" i="14"/>
  <c r="Z17" i="14"/>
  <c r="Z18" i="14"/>
  <c r="T18" i="14"/>
  <c r="AF18" i="14"/>
  <c r="N18" i="14"/>
  <c r="Y5" i="14"/>
  <c r="S5" i="14"/>
  <c r="AE5" i="14"/>
  <c r="M5" i="14"/>
  <c r="D21" i="15"/>
  <c r="H164" i="16" l="1"/>
  <c r="C29" i="14"/>
  <c r="C29" i="16" s="1"/>
  <c r="C25" i="14"/>
  <c r="C25" i="16" s="1"/>
  <c r="C33" i="14"/>
  <c r="C33" i="16" s="1"/>
  <c r="C13" i="14"/>
  <c r="C13" i="16" s="1"/>
  <c r="C9" i="14"/>
  <c r="C9" i="16" s="1"/>
  <c r="C17" i="14"/>
  <c r="C17" i="16" s="1"/>
  <c r="C10" i="14"/>
  <c r="C10" i="16" s="1"/>
  <c r="C2" i="14"/>
  <c r="C18" i="14"/>
  <c r="C18" i="16" s="1"/>
  <c r="C3" i="14"/>
  <c r="C3" i="16" s="1"/>
  <c r="C24" i="14"/>
  <c r="C24" i="16" s="1"/>
  <c r="C11" i="14"/>
  <c r="C11" i="16" s="1"/>
  <c r="C23" i="14"/>
  <c r="C23" i="16" s="1"/>
  <c r="C37" i="14"/>
  <c r="C37" i="16" s="1"/>
  <c r="C26" i="14"/>
  <c r="C26" i="16" s="1"/>
  <c r="C8" i="14"/>
  <c r="C8" i="16" s="1"/>
  <c r="C34" i="14"/>
  <c r="C34" i="16" s="1"/>
  <c r="C5" i="14"/>
  <c r="C5" i="16" s="1"/>
  <c r="C7" i="14"/>
  <c r="C7" i="16" s="1"/>
  <c r="C21" i="14"/>
  <c r="C21" i="16" s="1"/>
  <c r="C16" i="14"/>
  <c r="C16" i="16" s="1"/>
  <c r="C27" i="14"/>
  <c r="C27" i="16" s="1"/>
  <c r="C20" i="14"/>
  <c r="C20" i="16" s="1"/>
  <c r="C30" i="14"/>
  <c r="C30" i="16" s="1"/>
  <c r="C35" i="14"/>
  <c r="C35" i="16" s="1"/>
  <c r="C22" i="14"/>
  <c r="C22" i="16" s="1"/>
  <c r="C32" i="14"/>
  <c r="C32" i="16" s="1"/>
  <c r="C19" i="14"/>
  <c r="C19" i="16" s="1"/>
  <c r="C14" i="14"/>
  <c r="C14" i="16" s="1"/>
  <c r="C12" i="14"/>
  <c r="C12" i="16" s="1"/>
  <c r="C36" i="14"/>
  <c r="C36" i="16" s="1"/>
  <c r="C31" i="14"/>
  <c r="C31" i="16" s="1"/>
  <c r="C4" i="14"/>
  <c r="C4" i="16" s="1"/>
  <c r="C28" i="14"/>
  <c r="C28" i="16" s="1"/>
  <c r="C15" i="14"/>
  <c r="C15" i="16" s="1"/>
  <c r="C6" i="14"/>
  <c r="C6" i="16" s="1"/>
  <c r="O25" i="15"/>
  <c r="O26" i="15" s="1"/>
  <c r="E25" i="15"/>
  <c r="J25" i="15"/>
  <c r="J26" i="15" s="1"/>
  <c r="P25" i="15"/>
  <c r="P26" i="15" s="1"/>
  <c r="K25" i="15"/>
  <c r="K26" i="15" s="1"/>
  <c r="F25" i="15"/>
  <c r="N28" i="15"/>
  <c r="N31" i="15" s="1"/>
  <c r="W25" i="15" l="1"/>
  <c r="X25" i="15"/>
  <c r="F4" i="14"/>
  <c r="F4" i="16" s="1"/>
  <c r="U4" i="14"/>
  <c r="O4" i="14"/>
  <c r="I4" i="14"/>
  <c r="AA4" i="14"/>
  <c r="O14" i="14"/>
  <c r="F14" i="14"/>
  <c r="F14" i="16" s="1"/>
  <c r="AA14" i="14"/>
  <c r="U14" i="14"/>
  <c r="I14" i="14"/>
  <c r="I35" i="14"/>
  <c r="AA35" i="14"/>
  <c r="O35" i="14"/>
  <c r="U35" i="14"/>
  <c r="F35" i="14"/>
  <c r="F35" i="16" s="1"/>
  <c r="AA16" i="14"/>
  <c r="I16" i="14"/>
  <c r="U16" i="14"/>
  <c r="O16" i="14"/>
  <c r="F16" i="14"/>
  <c r="F16" i="16" s="1"/>
  <c r="U34" i="14"/>
  <c r="O34" i="14"/>
  <c r="I34" i="14"/>
  <c r="AA34" i="14"/>
  <c r="F34" i="14"/>
  <c r="F34" i="16" s="1"/>
  <c r="F23" i="14"/>
  <c r="F23" i="16" s="1"/>
  <c r="AA23" i="14"/>
  <c r="I23" i="14"/>
  <c r="U23" i="14"/>
  <c r="O23" i="14"/>
  <c r="O18" i="14"/>
  <c r="AA18" i="14"/>
  <c r="F18" i="14"/>
  <c r="F18" i="16" s="1"/>
  <c r="U18" i="14"/>
  <c r="I18" i="14"/>
  <c r="I9" i="14"/>
  <c r="U9" i="14"/>
  <c r="AA9" i="14"/>
  <c r="F9" i="14"/>
  <c r="F9" i="16" s="1"/>
  <c r="O9" i="14"/>
  <c r="AA29" i="14"/>
  <c r="I29" i="14"/>
  <c r="F29" i="14"/>
  <c r="F29" i="16" s="1"/>
  <c r="U29" i="14"/>
  <c r="O29" i="14"/>
  <c r="O6" i="14"/>
  <c r="I6" i="14"/>
  <c r="F6" i="14"/>
  <c r="F6" i="16" s="1"/>
  <c r="AA6" i="14"/>
  <c r="U6" i="14"/>
  <c r="U31" i="14"/>
  <c r="I31" i="14"/>
  <c r="O31" i="14"/>
  <c r="F31" i="14"/>
  <c r="F31" i="16" s="1"/>
  <c r="AA31" i="14"/>
  <c r="O19" i="14"/>
  <c r="F19" i="14"/>
  <c r="F19" i="16" s="1"/>
  <c r="I19" i="14"/>
  <c r="AA19" i="14"/>
  <c r="U19" i="14"/>
  <c r="U30" i="14"/>
  <c r="I30" i="14"/>
  <c r="O30" i="14"/>
  <c r="AA30" i="14"/>
  <c r="F30" i="14"/>
  <c r="F30" i="16" s="1"/>
  <c r="U21" i="14"/>
  <c r="AA21" i="14"/>
  <c r="O21" i="14"/>
  <c r="F21" i="14"/>
  <c r="F21" i="16" s="1"/>
  <c r="I21" i="14"/>
  <c r="O8" i="14"/>
  <c r="I8" i="14"/>
  <c r="AA8" i="14"/>
  <c r="U8" i="14"/>
  <c r="F8" i="14"/>
  <c r="F8" i="16" s="1"/>
  <c r="U11" i="14"/>
  <c r="I11" i="14"/>
  <c r="F11" i="14"/>
  <c r="F11" i="16" s="1"/>
  <c r="AA11" i="14"/>
  <c r="O11" i="14"/>
  <c r="C2" i="16"/>
  <c r="D18" i="15" s="1"/>
  <c r="AA2" i="14"/>
  <c r="F2" i="14"/>
  <c r="F2" i="16" s="1"/>
  <c r="I2" i="14"/>
  <c r="O2" i="14"/>
  <c r="U2" i="14"/>
  <c r="U13" i="14"/>
  <c r="AA13" i="14"/>
  <c r="O13" i="14"/>
  <c r="I13" i="14"/>
  <c r="F13" i="14"/>
  <c r="F13" i="16" s="1"/>
  <c r="F26" i="15"/>
  <c r="U25" i="15"/>
  <c r="E26" i="15"/>
  <c r="T25" i="15"/>
  <c r="AA15" i="14"/>
  <c r="O15" i="14"/>
  <c r="U15" i="14"/>
  <c r="F15" i="14"/>
  <c r="F15" i="16" s="1"/>
  <c r="I15" i="14"/>
  <c r="F36" i="14"/>
  <c r="F36" i="16" s="1"/>
  <c r="U36" i="14"/>
  <c r="AA36" i="14"/>
  <c r="O36" i="14"/>
  <c r="I36" i="14"/>
  <c r="AA32" i="14"/>
  <c r="F32" i="14"/>
  <c r="F32" i="16" s="1"/>
  <c r="O32" i="14"/>
  <c r="U32" i="14"/>
  <c r="I32" i="14"/>
  <c r="I20" i="14"/>
  <c r="U20" i="14"/>
  <c r="F20" i="14"/>
  <c r="F20" i="16" s="1"/>
  <c r="AA20" i="14"/>
  <c r="O20" i="14"/>
  <c r="O7" i="14"/>
  <c r="U7" i="14"/>
  <c r="F7" i="14"/>
  <c r="F7" i="16" s="1"/>
  <c r="AA7" i="14"/>
  <c r="I7" i="14"/>
  <c r="I26" i="14"/>
  <c r="AA26" i="14"/>
  <c r="O26" i="14"/>
  <c r="U26" i="14"/>
  <c r="F26" i="14"/>
  <c r="F26" i="16" s="1"/>
  <c r="U24" i="14"/>
  <c r="AA24" i="14"/>
  <c r="I24" i="14"/>
  <c r="O24" i="14"/>
  <c r="F24" i="14"/>
  <c r="F24" i="16" s="1"/>
  <c r="AA10" i="14"/>
  <c r="O10" i="14"/>
  <c r="I10" i="14"/>
  <c r="F10" i="14"/>
  <c r="F10" i="16" s="1"/>
  <c r="U10" i="14"/>
  <c r="U33" i="14"/>
  <c r="I33" i="14"/>
  <c r="O33" i="14"/>
  <c r="F33" i="14"/>
  <c r="F33" i="16" s="1"/>
  <c r="AA33" i="14"/>
  <c r="F28" i="14"/>
  <c r="F28" i="16" s="1"/>
  <c r="O28" i="14"/>
  <c r="AA28" i="14"/>
  <c r="I28" i="14"/>
  <c r="U28" i="14"/>
  <c r="U12" i="14"/>
  <c r="O12" i="14"/>
  <c r="I12" i="14"/>
  <c r="AA12" i="14"/>
  <c r="F12" i="14"/>
  <c r="F12" i="16" s="1"/>
  <c r="AA22" i="14"/>
  <c r="F22" i="14"/>
  <c r="F22" i="16" s="1"/>
  <c r="O22" i="14"/>
  <c r="U22" i="14"/>
  <c r="I22" i="14"/>
  <c r="O27" i="14"/>
  <c r="AA27" i="14"/>
  <c r="F27" i="14"/>
  <c r="F27" i="16" s="1"/>
  <c r="U27" i="14"/>
  <c r="I27" i="14"/>
  <c r="F5" i="14"/>
  <c r="F5" i="16" s="1"/>
  <c r="U5" i="14"/>
  <c r="O5" i="14"/>
  <c r="I5" i="14"/>
  <c r="AA5" i="14"/>
  <c r="F37" i="14"/>
  <c r="F37" i="16" s="1"/>
  <c r="I37" i="14"/>
  <c r="O37" i="14"/>
  <c r="AA37" i="14"/>
  <c r="U37" i="14"/>
  <c r="O3" i="14"/>
  <c r="U3" i="14"/>
  <c r="I3" i="14"/>
  <c r="AA3" i="14"/>
  <c r="F3" i="14"/>
  <c r="F3" i="16" s="1"/>
  <c r="O17" i="14"/>
  <c r="U17" i="14"/>
  <c r="F17" i="14"/>
  <c r="F17" i="16" s="1"/>
  <c r="AA17" i="14"/>
  <c r="I17" i="14"/>
  <c r="AA25" i="14"/>
  <c r="I25" i="14"/>
  <c r="U25" i="14"/>
  <c r="F25" i="14"/>
  <c r="F25" i="16" s="1"/>
  <c r="O25" i="14"/>
  <c r="X28" i="15" l="1"/>
  <c r="W28" i="15"/>
  <c r="C162" i="16"/>
  <c r="U26" i="15"/>
  <c r="X26" i="15"/>
  <c r="T26" i="15"/>
  <c r="W26" i="15"/>
  <c r="L28" i="14"/>
  <c r="X28" i="14"/>
  <c r="AD28" i="14"/>
  <c r="R28" i="14"/>
  <c r="AD10" i="14"/>
  <c r="X10" i="14"/>
  <c r="L10" i="14"/>
  <c r="R10" i="14"/>
  <c r="AD7" i="14"/>
  <c r="X7" i="14"/>
  <c r="R7" i="14"/>
  <c r="L7" i="14"/>
  <c r="R36" i="14"/>
  <c r="AD36" i="14"/>
  <c r="X36" i="14"/>
  <c r="L36" i="14"/>
  <c r="AD2" i="14"/>
  <c r="L2" i="14"/>
  <c r="X2" i="14"/>
  <c r="R2" i="14"/>
  <c r="R19" i="14"/>
  <c r="X19" i="14"/>
  <c r="L19" i="14"/>
  <c r="AD19" i="14"/>
  <c r="AD29" i="14"/>
  <c r="R29" i="14"/>
  <c r="X29" i="14"/>
  <c r="L29" i="14"/>
  <c r="R23" i="14"/>
  <c r="X23" i="14"/>
  <c r="L23" i="14"/>
  <c r="AD23" i="14"/>
  <c r="L16" i="14"/>
  <c r="X16" i="14"/>
  <c r="R16" i="14"/>
  <c r="AD16" i="14"/>
  <c r="AD14" i="14"/>
  <c r="X14" i="14"/>
  <c r="L14" i="14"/>
  <c r="R14" i="14"/>
  <c r="AD37" i="14"/>
  <c r="L37" i="14"/>
  <c r="X37" i="14"/>
  <c r="R37" i="14"/>
  <c r="AD12" i="14"/>
  <c r="R12" i="14"/>
  <c r="L12" i="14"/>
  <c r="X12" i="14"/>
  <c r="X20" i="14"/>
  <c r="AD20" i="14"/>
  <c r="R20" i="14"/>
  <c r="L20" i="14"/>
  <c r="AD32" i="14"/>
  <c r="X32" i="14"/>
  <c r="L32" i="14"/>
  <c r="R32" i="14"/>
  <c r="R21" i="14"/>
  <c r="X21" i="14"/>
  <c r="AD21" i="14"/>
  <c r="L21" i="14"/>
  <c r="X18" i="14"/>
  <c r="L18" i="14"/>
  <c r="AD18" i="14"/>
  <c r="R18" i="14"/>
  <c r="L25" i="14"/>
  <c r="AD25" i="14"/>
  <c r="R25" i="14"/>
  <c r="X25" i="14"/>
  <c r="R33" i="14"/>
  <c r="X33" i="14"/>
  <c r="AD33" i="14"/>
  <c r="L33" i="14"/>
  <c r="AD24" i="14"/>
  <c r="R24" i="14"/>
  <c r="X24" i="14"/>
  <c r="L24" i="14"/>
  <c r="R15" i="14"/>
  <c r="X15" i="14"/>
  <c r="AD15" i="14"/>
  <c r="L15" i="14"/>
  <c r="AD8" i="14"/>
  <c r="R8" i="14"/>
  <c r="L8" i="14"/>
  <c r="X8" i="14"/>
  <c r="AD30" i="14"/>
  <c r="R30" i="14"/>
  <c r="X30" i="14"/>
  <c r="L30" i="14"/>
  <c r="L6" i="14"/>
  <c r="R6" i="14"/>
  <c r="AD6" i="14"/>
  <c r="X6" i="14"/>
  <c r="X9" i="14"/>
  <c r="R9" i="14"/>
  <c r="AD9" i="14"/>
  <c r="L9" i="14"/>
  <c r="X34" i="14"/>
  <c r="R34" i="14"/>
  <c r="AD34" i="14"/>
  <c r="L34" i="14"/>
  <c r="X35" i="14"/>
  <c r="R35" i="14"/>
  <c r="AD35" i="14"/>
  <c r="L35" i="14"/>
  <c r="X17" i="14"/>
  <c r="R17" i="14"/>
  <c r="L17" i="14"/>
  <c r="AD17" i="14"/>
  <c r="AD3" i="14"/>
  <c r="R3" i="14"/>
  <c r="L3" i="14"/>
  <c r="X3" i="14"/>
  <c r="X5" i="14"/>
  <c r="R5" i="14"/>
  <c r="L5" i="14"/>
  <c r="AD5" i="14"/>
  <c r="L27" i="14"/>
  <c r="AD27" i="14"/>
  <c r="X27" i="14"/>
  <c r="R27" i="14"/>
  <c r="L22" i="14"/>
  <c r="R22" i="14"/>
  <c r="X22" i="14"/>
  <c r="AD22" i="14"/>
  <c r="L26" i="14"/>
  <c r="X26" i="14"/>
  <c r="AD26" i="14"/>
  <c r="R26" i="14"/>
  <c r="AD13" i="14"/>
  <c r="L13" i="14"/>
  <c r="R13" i="14"/>
  <c r="X13" i="14"/>
  <c r="F162" i="16"/>
  <c r="L11" i="14"/>
  <c r="AD11" i="14"/>
  <c r="X11" i="14"/>
  <c r="R11" i="14"/>
  <c r="R31" i="14"/>
  <c r="L31" i="14"/>
  <c r="AD31" i="14"/>
  <c r="X31" i="14"/>
  <c r="AD4" i="14"/>
  <c r="X4" i="14"/>
  <c r="L4" i="14"/>
  <c r="R4" i="14"/>
  <c r="F164" i="16" l="1"/>
  <c r="D25" i="15"/>
  <c r="N25" i="15"/>
  <c r="N26" i="15" s="1"/>
  <c r="I25" i="15"/>
  <c r="I26" i="15" s="1"/>
  <c r="V25" i="15" l="1"/>
  <c r="D26" i="15"/>
  <c r="S25" i="15"/>
  <c r="V28" i="15" l="1"/>
  <c r="S26" i="15"/>
  <c r="V26" i="15"/>
</calcChain>
</file>

<file path=xl/sharedStrings.xml><?xml version="1.0" encoding="utf-8"?>
<sst xmlns="http://schemas.openxmlformats.org/spreadsheetml/2006/main" count="2576" uniqueCount="470">
  <si>
    <t>Node Type</t>
  </si>
  <si>
    <t>M-H name</t>
  </si>
  <si>
    <t>Type</t>
  </si>
  <si>
    <t xml:space="preserve">Percentage of traffc inside metro </t>
  </si>
  <si>
    <t>of which, on nearest BB Metro Core</t>
  </si>
  <si>
    <t>On nearest Metro Core</t>
  </si>
  <si>
    <t>On Metro Agrregation</t>
  </si>
  <si>
    <t>M-H node name</t>
  </si>
  <si>
    <t>Percentage of traffic downloaded outside metro</t>
  </si>
  <si>
    <t>Percentage of traffic exchanged outside metro</t>
  </si>
  <si>
    <t>Percentage of upstream traffic</t>
  </si>
  <si>
    <t>Number of nodes</t>
  </si>
  <si>
    <t>Percentage of A1 traffic (Peer to peer)</t>
  </si>
  <si>
    <t>Percentage of A3 traffic (Video content)</t>
  </si>
  <si>
    <t>Percentage of A2 traffic (Heterogeneous web)</t>
  </si>
  <si>
    <t>M-H code</t>
  </si>
  <si>
    <t>Metro Core</t>
  </si>
  <si>
    <t>Metro Aggregation</t>
  </si>
  <si>
    <t>Metro Core Backbone</t>
  </si>
  <si>
    <t>Year</t>
  </si>
  <si>
    <t>Residential fixed line per household</t>
  </si>
  <si>
    <t>Average DL traffic per residential line [Mb/s]</t>
  </si>
  <si>
    <t>Average DL traffic per business line [Mb/s]</t>
  </si>
  <si>
    <t>mid term</t>
  </si>
  <si>
    <t>short term</t>
  </si>
  <si>
    <t>Busy period peak factor (for fixed access)</t>
  </si>
  <si>
    <t>DL Traffic per 4G site at busy period [Mb/s]</t>
  </si>
  <si>
    <t>Business Fixed line per household</t>
  </si>
  <si>
    <t>start 5G-NR deployment</t>
  </si>
  <si>
    <t xml:space="preserve">I2. Traffic volume and market penetration parameters </t>
  </si>
  <si>
    <t>I3.2 / A1 - Peer-to-peer traffic (downstream)</t>
  </si>
  <si>
    <t>I3.3 / A2 - Heterogeneous web traffic (downstream)</t>
  </si>
  <si>
    <t>I3.4 / A3 - Video traffic (downstream)</t>
  </si>
  <si>
    <t>Traffic in [Gb/s]</t>
  </si>
  <si>
    <t>I3.1 / Baseline macro traffic subtypes parameters</t>
  </si>
  <si>
    <t>Households</t>
  </si>
  <si>
    <t>5G sites 2019</t>
  </si>
  <si>
    <t>5G sites 2022</t>
  </si>
  <si>
    <t>5G sites 2025</t>
  </si>
  <si>
    <t>4G sites (assumed stable in time)</t>
  </si>
  <si>
    <t>Total traffic [Gb/s]</t>
  </si>
  <si>
    <t>Upstream</t>
  </si>
  <si>
    <t>Downstream</t>
  </si>
  <si>
    <t>DL Traffic per 5G RRU at busy period [Mb/s]</t>
  </si>
  <si>
    <t>Total Traffic (downstream, [Gb/s] )</t>
  </si>
  <si>
    <t>Total peer-to-peer traffic per node (average, [Gb/s] )</t>
  </si>
  <si>
    <t>Total video traffic Network [Gb/s]</t>
  </si>
  <si>
    <t>Total het. Web traffic per node (average, [Gb/s] )</t>
  </si>
  <si>
    <t xml:space="preserve">Total peer-to-peer traffic  [Gb/s] </t>
  </si>
  <si>
    <t xml:space="preserve">Total heterogeneous web traffic  [Gb/s] </t>
  </si>
  <si>
    <t>Total video traffic per node (average, [Gb/s] )</t>
  </si>
  <si>
    <t xml:space="preserve">on whole Metro Network  </t>
  </si>
  <si>
    <t xml:space="preserve">on Node (on average)  </t>
  </si>
  <si>
    <t>Partitioning of Traffic between access type (Downstream)</t>
  </si>
  <si>
    <t xml:space="preserve">Fixed Residential  </t>
  </si>
  <si>
    <t xml:space="preserve">Fixed Businness  </t>
  </si>
  <si>
    <t>Downstream Traffic [Gb/s]</t>
  </si>
  <si>
    <t>Relative Percentage</t>
  </si>
  <si>
    <t>Type of access</t>
  </si>
  <si>
    <t xml:space="preserve">NR-5G  </t>
  </si>
  <si>
    <t xml:space="preserve">Radio 4G  </t>
  </si>
  <si>
    <t xml:space="preserve">Total  </t>
  </si>
  <si>
    <t>Important: grey cells require the primary model parameters assignment</t>
  </si>
  <si>
    <t>L_Node_AG_001</t>
  </si>
  <si>
    <t>L_Node_AG_002</t>
  </si>
  <si>
    <t>L_Node_AG_003</t>
  </si>
  <si>
    <t>L_Node_AG_004</t>
  </si>
  <si>
    <t>L_Node_AG_005</t>
  </si>
  <si>
    <t>L_Node_AG_006</t>
  </si>
  <si>
    <t>L_Node_AG_007</t>
  </si>
  <si>
    <t>L_Node_AG_008</t>
  </si>
  <si>
    <t>L_Node_CR_001</t>
  </si>
  <si>
    <t>L_Node_AG_009</t>
  </si>
  <si>
    <t>L_Node_CR_002</t>
  </si>
  <si>
    <t>L_Node_AG_010</t>
  </si>
  <si>
    <t>L_Node_AG_011</t>
  </si>
  <si>
    <t>L_Node_CR_003</t>
  </si>
  <si>
    <t>L_Node_AG_012</t>
  </si>
  <si>
    <t>L_Node_AG_013</t>
  </si>
  <si>
    <t>L_Node_AG_014</t>
  </si>
  <si>
    <t>L_Node_AG_015</t>
  </si>
  <si>
    <t>L_Node_AG_016</t>
  </si>
  <si>
    <t>L_Node_AG_017</t>
  </si>
  <si>
    <t>L_Node_AG_018</t>
  </si>
  <si>
    <t>L_Node_AG_019</t>
  </si>
  <si>
    <t>L_Node_AG_020</t>
  </si>
  <si>
    <t>L_Node_AG_021</t>
  </si>
  <si>
    <t>L_Node_AG_022</t>
  </si>
  <si>
    <t>L_Node_AG_023</t>
  </si>
  <si>
    <t>L_Node_AG_024</t>
  </si>
  <si>
    <t>L_Node_AG_025</t>
  </si>
  <si>
    <t>L_Node_AG_026</t>
  </si>
  <si>
    <t>L_Node_AG_027</t>
  </si>
  <si>
    <t>L_Node_AG_028</t>
  </si>
  <si>
    <t>L_Node_AG_029</t>
  </si>
  <si>
    <t>L_Node_AG_030</t>
  </si>
  <si>
    <t>L_Node_AG_031</t>
  </si>
  <si>
    <t>L_Node_AG_032</t>
  </si>
  <si>
    <t>L_Node_AG_033</t>
  </si>
  <si>
    <t>L_Node_AG_034</t>
  </si>
  <si>
    <t>L_Node_AG_035</t>
  </si>
  <si>
    <t>L_Node_AG_036</t>
  </si>
  <si>
    <t>L_Node_AG_037</t>
  </si>
  <si>
    <t>L_Node_AG_038</t>
  </si>
  <si>
    <t>L_Node_AG_039</t>
  </si>
  <si>
    <t>L_Node_AG_040</t>
  </si>
  <si>
    <t>L_Node_AG_041</t>
  </si>
  <si>
    <t>L_Node_AG_042</t>
  </si>
  <si>
    <t>L_Node_AG_043</t>
  </si>
  <si>
    <t>L_Node_AG_044</t>
  </si>
  <si>
    <t>L_Node_AG_045</t>
  </si>
  <si>
    <t>L_Node_AG_046</t>
  </si>
  <si>
    <t>L_Node_AG_047</t>
  </si>
  <si>
    <t>L_Node_AG_048</t>
  </si>
  <si>
    <t>L_Node_AG_049</t>
  </si>
  <si>
    <t>L_Node_AG_050</t>
  </si>
  <si>
    <t>L_Node_AG_051</t>
  </si>
  <si>
    <t>L_Node_AG_052</t>
  </si>
  <si>
    <t>L_Node_AG_053</t>
  </si>
  <si>
    <t>L_Node_AG_054</t>
  </si>
  <si>
    <t>L_Node_AG_055</t>
  </si>
  <si>
    <t>L_Node_AG_056</t>
  </si>
  <si>
    <t>L_Node_AG_057</t>
  </si>
  <si>
    <t>L_Node_AG_058</t>
  </si>
  <si>
    <t>L_Node_AG_059</t>
  </si>
  <si>
    <t>L_Node_AG_060</t>
  </si>
  <si>
    <t>L_Node_AG_061</t>
  </si>
  <si>
    <t>L_Node_AG_062</t>
  </si>
  <si>
    <t>L_Node_AG_063</t>
  </si>
  <si>
    <t>L_Node_AG_064</t>
  </si>
  <si>
    <t>L_Node_AG_065</t>
  </si>
  <si>
    <t>L_Node_AG_066</t>
  </si>
  <si>
    <t>L_Node_AG_067</t>
  </si>
  <si>
    <t>L_Node_AG_068</t>
  </si>
  <si>
    <t>L_Node_AG_069</t>
  </si>
  <si>
    <t>L_Node_AG_070</t>
  </si>
  <si>
    <t>L_Node_AG_071</t>
  </si>
  <si>
    <t>L_Node_AG_072</t>
  </si>
  <si>
    <t>L_Node_AG_073</t>
  </si>
  <si>
    <t>L_Node_CR_004</t>
  </si>
  <si>
    <t>L_Node_CR_005</t>
  </si>
  <si>
    <t>L_Node_AG_074</t>
  </si>
  <si>
    <t>L_Node_AG_075</t>
  </si>
  <si>
    <t>L_Node_AG_076</t>
  </si>
  <si>
    <t>L_Node_AG_077</t>
  </si>
  <si>
    <t>L_Node_AG_078</t>
  </si>
  <si>
    <t>L_Node_BB_001</t>
  </si>
  <si>
    <t>L_Node_BB_002</t>
  </si>
  <si>
    <t>L_Node_AG_079</t>
  </si>
  <si>
    <t>L_Node_AG_080</t>
  </si>
  <si>
    <t>L_Node_AG_081</t>
  </si>
  <si>
    <t>L_Node_CR_006</t>
  </si>
  <si>
    <t>L_Node_AG_082</t>
  </si>
  <si>
    <t>L_Node_AG_083</t>
  </si>
  <si>
    <t>L_Node_CR_007</t>
  </si>
  <si>
    <t>L_Node_AG_084</t>
  </si>
  <si>
    <t>L_Node_AG_085</t>
  </si>
  <si>
    <t>L_Node_AG_086</t>
  </si>
  <si>
    <t>L_Node_AG_087</t>
  </si>
  <si>
    <t>L_Node_AG_088</t>
  </si>
  <si>
    <t>L_Node_AG_089</t>
  </si>
  <si>
    <t>L_Node_AG_090</t>
  </si>
  <si>
    <t>L_Node_AG_091</t>
  </si>
  <si>
    <t>L_Node_AG_092</t>
  </si>
  <si>
    <t>L_Node_AG_093</t>
  </si>
  <si>
    <t>L_Node_AG_094</t>
  </si>
  <si>
    <t>L_Node_AG_095</t>
  </si>
  <si>
    <t>L_Node_AG_096</t>
  </si>
  <si>
    <t>L_Node_AG_097</t>
  </si>
  <si>
    <t>L_Node_AG_098</t>
  </si>
  <si>
    <t>L_Node_AG_099</t>
  </si>
  <si>
    <t>L_Node_AG_100</t>
  </si>
  <si>
    <t>L_Node_AG_101</t>
  </si>
  <si>
    <t>L_Node_AG_102</t>
  </si>
  <si>
    <t>L_Node_AG_103</t>
  </si>
  <si>
    <t>L_Node_BB_003</t>
  </si>
  <si>
    <t>L_Node_AG_104</t>
  </si>
  <si>
    <t>L_Node_AG_105</t>
  </si>
  <si>
    <t>L_Node_AG_106</t>
  </si>
  <si>
    <t>L_Node_CR_008</t>
  </si>
  <si>
    <t>L_Node_AG_107</t>
  </si>
  <si>
    <t>L_Node_AG_108</t>
  </si>
  <si>
    <t>L_Node_AG_109</t>
  </si>
  <si>
    <t>L_Node_AG_110</t>
  </si>
  <si>
    <t>L_Node_AG_111</t>
  </si>
  <si>
    <t>L_Node_AG_112</t>
  </si>
  <si>
    <t>L_Node_CR_009</t>
  </si>
  <si>
    <t>L_Node_AG_113</t>
  </si>
  <si>
    <t>L_Node_AG_114</t>
  </si>
  <si>
    <t>L_Node_CR_010</t>
  </si>
  <si>
    <t>L_Node_AG_115</t>
  </si>
  <si>
    <t>L_Node_AG_116</t>
  </si>
  <si>
    <t>L_Node_AG_117</t>
  </si>
  <si>
    <t>L_Node_AG_118</t>
  </si>
  <si>
    <t>L_Node_CR_011</t>
  </si>
  <si>
    <t>L_Node_AG_119</t>
  </si>
  <si>
    <t>L_Node_AG_120</t>
  </si>
  <si>
    <t>L_Node_AG_121</t>
  </si>
  <si>
    <t>L_Node_AG_122</t>
  </si>
  <si>
    <t>L_Node_AG_123</t>
  </si>
  <si>
    <t>L_Node_AG_124</t>
  </si>
  <si>
    <t>L_Node_AG_125</t>
  </si>
  <si>
    <t>L_Node_CR_012</t>
  </si>
  <si>
    <t>L_Node_AG_126</t>
  </si>
  <si>
    <t>L_Node_AG_127</t>
  </si>
  <si>
    <t>L_Node_AG_128</t>
  </si>
  <si>
    <t>L_Node_AG_129</t>
  </si>
  <si>
    <t>L_Node_AG_130</t>
  </si>
  <si>
    <t>L_Node_AG_131</t>
  </si>
  <si>
    <t>L_Node_AG_132</t>
  </si>
  <si>
    <t>L_Node_BB_004</t>
  </si>
  <si>
    <t>L_Node_AG_133</t>
  </si>
  <si>
    <t>L_Node_AG_134</t>
  </si>
  <si>
    <t>L_Node_AG_135</t>
  </si>
  <si>
    <t>L_Node_AG_136</t>
  </si>
  <si>
    <t>L_Node_AG_137</t>
  </si>
  <si>
    <t>L_Node_AG_138</t>
  </si>
  <si>
    <t>L_Node_BB_005</t>
  </si>
  <si>
    <t>L_Node_AG_139</t>
  </si>
  <si>
    <t>L_Node_AG_140</t>
  </si>
  <si>
    <t>L_Node_AG_141</t>
  </si>
  <si>
    <t>L_Node_AG_142</t>
  </si>
  <si>
    <t>Abs ID Link</t>
  </si>
  <si>
    <t>Link M-H Code</t>
  </si>
  <si>
    <t>Node M-H Code (A)</t>
  </si>
  <si>
    <t>Node M-H Code (B)</t>
  </si>
  <si>
    <t>Type Link</t>
  </si>
  <si>
    <t>Distance [km]</t>
  </si>
  <si>
    <t>L_Link_CR_001</t>
  </si>
  <si>
    <t>Core link</t>
  </si>
  <si>
    <t>L_Link_CR_002</t>
  </si>
  <si>
    <t>L_Link_CR_003</t>
  </si>
  <si>
    <t>L_Link_CR_004</t>
  </si>
  <si>
    <t>L_Link_CR_005</t>
  </si>
  <si>
    <t>L_Link_CR_006</t>
  </si>
  <si>
    <t>L_Link_CR_007</t>
  </si>
  <si>
    <t>L_Link_CR_008</t>
  </si>
  <si>
    <t>L_Link_CR_009</t>
  </si>
  <si>
    <t>L_Link_CR_010</t>
  </si>
  <si>
    <t>L_Link_CR_011</t>
  </si>
  <si>
    <t>L_Link_CR_012</t>
  </si>
  <si>
    <t>L_Link_CR_013</t>
  </si>
  <si>
    <t>L_Link_CR_014</t>
  </si>
  <si>
    <t>L_Link_CR_015</t>
  </si>
  <si>
    <t>L_Link_CR_016</t>
  </si>
  <si>
    <t>L_Link_CR_017</t>
  </si>
  <si>
    <t>L_Link_CR_018</t>
  </si>
  <si>
    <t>L_Link_CR_019</t>
  </si>
  <si>
    <t>L_Link_CR_020</t>
  </si>
  <si>
    <t>L_Link_CR_021</t>
  </si>
  <si>
    <t>L_Link_CR_022</t>
  </si>
  <si>
    <t>L_Link_CR_023</t>
  </si>
  <si>
    <t>L_Link_CR_024</t>
  </si>
  <si>
    <t>L_Link_AG_001</t>
  </si>
  <si>
    <t>Extension link</t>
  </si>
  <si>
    <t>L_Link_AG_002</t>
  </si>
  <si>
    <t>L_Link_AG_003</t>
  </si>
  <si>
    <t>L_Link_AG_004</t>
  </si>
  <si>
    <t>L_Link_AG_005</t>
  </si>
  <si>
    <t>L_Link_AG_006</t>
  </si>
  <si>
    <t>L_Link_AG_007</t>
  </si>
  <si>
    <t>L_Link_AG_008</t>
  </si>
  <si>
    <t>L_Link_AG_009</t>
  </si>
  <si>
    <t>L_Link_AG_010</t>
  </si>
  <si>
    <t>L_Link_AG_011</t>
  </si>
  <si>
    <t>L_Link_AG_012</t>
  </si>
  <si>
    <t>L_Link_AG_013</t>
  </si>
  <si>
    <t>L_Link_AG_014</t>
  </si>
  <si>
    <t>L_Link_AG_015</t>
  </si>
  <si>
    <t>L_Link_AG_016</t>
  </si>
  <si>
    <t>L_Link_AG_017</t>
  </si>
  <si>
    <t>L_Link_AG_018</t>
  </si>
  <si>
    <t>L_Link_AG_019</t>
  </si>
  <si>
    <t>L_Link_AG_020</t>
  </si>
  <si>
    <t>L_Link_AG_021</t>
  </si>
  <si>
    <t>L_Link_AG_022</t>
  </si>
  <si>
    <t>L_Link_AG_023</t>
  </si>
  <si>
    <t>L_Link_AG_024</t>
  </si>
  <si>
    <t>L_Link_AG_025</t>
  </si>
  <si>
    <t>L_Link_AG_026</t>
  </si>
  <si>
    <t>L_Link_AG_027</t>
  </si>
  <si>
    <t>L_Link_AG_028</t>
  </si>
  <si>
    <t>L_Link_AG_029</t>
  </si>
  <si>
    <t>L_Link_AG_030</t>
  </si>
  <si>
    <t>L_Link_AG_031</t>
  </si>
  <si>
    <t>L_Link_AG_032</t>
  </si>
  <si>
    <t>L_Link_AG_033</t>
  </si>
  <si>
    <t>L_Link_AG_034</t>
  </si>
  <si>
    <t>L_Link_AG_035</t>
  </si>
  <si>
    <t>L_Link_AG_036</t>
  </si>
  <si>
    <t>L_Link_AG_037</t>
  </si>
  <si>
    <t>L_Link_AG_038</t>
  </si>
  <si>
    <t>L_Link_AG_039</t>
  </si>
  <si>
    <t>L_Link_AG_040</t>
  </si>
  <si>
    <t>L_Link_AG_041</t>
  </si>
  <si>
    <t>L_Link_AG_042</t>
  </si>
  <si>
    <t>L_Link_AG_043</t>
  </si>
  <si>
    <t>L_Link_AG_044</t>
  </si>
  <si>
    <t>L_Link_AG_045</t>
  </si>
  <si>
    <t>L_Link_AG_046</t>
  </si>
  <si>
    <t>L_Link_AG_047</t>
  </si>
  <si>
    <t>L_Link_AG_048</t>
  </si>
  <si>
    <t>L_Link_AG_049</t>
  </si>
  <si>
    <t>L_Link_AG_050</t>
  </si>
  <si>
    <t>L_Link_AG_051</t>
  </si>
  <si>
    <t>L_Link_AG_052</t>
  </si>
  <si>
    <t>L_Link_AG_053</t>
  </si>
  <si>
    <t>L_Link_AG_054</t>
  </si>
  <si>
    <t>L_Link_AG_055</t>
  </si>
  <si>
    <t>L_Link_AG_056</t>
  </si>
  <si>
    <t>L_Link_AG_057</t>
  </si>
  <si>
    <t>L_Link_AG_058</t>
  </si>
  <si>
    <t>L_Link_AG_059</t>
  </si>
  <si>
    <t>L_Link_AG_060</t>
  </si>
  <si>
    <t>L_Link_AG_061</t>
  </si>
  <si>
    <t>L_Link_AG_062</t>
  </si>
  <si>
    <t>L_Link_AG_063</t>
  </si>
  <si>
    <t>L_Link_AG_064</t>
  </si>
  <si>
    <t>L_Link_AG_065</t>
  </si>
  <si>
    <t>L_Link_AG_066</t>
  </si>
  <si>
    <t>L_Link_AG_067</t>
  </si>
  <si>
    <t>L_Link_AG_068</t>
  </si>
  <si>
    <t>L_Link_AG_069</t>
  </si>
  <si>
    <t>L_Link_AG_070</t>
  </si>
  <si>
    <t>L_Link_AG_071</t>
  </si>
  <si>
    <t>L_Link_AG_072</t>
  </si>
  <si>
    <t>L_Link_AG_073</t>
  </si>
  <si>
    <t>L_Link_AG_074</t>
  </si>
  <si>
    <t>L_Link_AG_075</t>
  </si>
  <si>
    <t>L_Link_AG_076</t>
  </si>
  <si>
    <t>L_Link_AG_077</t>
  </si>
  <si>
    <t>L_Link_AG_078</t>
  </si>
  <si>
    <t>L_Link_AG_079</t>
  </si>
  <si>
    <t>L_Link_AG_080</t>
  </si>
  <si>
    <t>L_Link_AG_081</t>
  </si>
  <si>
    <t>L_Link_AG_082</t>
  </si>
  <si>
    <t>L_Link_AG_083</t>
  </si>
  <si>
    <t>L_Link_AG_084</t>
  </si>
  <si>
    <t>L_Link_AG_085</t>
  </si>
  <si>
    <t>L_Link_AG_086</t>
  </si>
  <si>
    <t>L_Link_AG_087</t>
  </si>
  <si>
    <t>L_Link_AG_088</t>
  </si>
  <si>
    <t>L_Link_AG_089</t>
  </si>
  <si>
    <t>L_Link_AG_090</t>
  </si>
  <si>
    <t>L_Link_AG_091</t>
  </si>
  <si>
    <t>L_Link_AG_092</t>
  </si>
  <si>
    <t>L_Link_AG_093</t>
  </si>
  <si>
    <t>L_Link_AG_094</t>
  </si>
  <si>
    <t>L_Link_AG_095</t>
  </si>
  <si>
    <t>L_Link_AG_096</t>
  </si>
  <si>
    <t>L_Link_AG_097</t>
  </si>
  <si>
    <t>L_Link_AG_098</t>
  </si>
  <si>
    <t>L_Link_AG_099</t>
  </si>
  <si>
    <t>L_Link_AG_100</t>
  </si>
  <si>
    <t>L_Link_AG_101</t>
  </si>
  <si>
    <t>L_Link_AG_102</t>
  </si>
  <si>
    <t>L_Link_AG_103</t>
  </si>
  <si>
    <t>L_Link_AG_104</t>
  </si>
  <si>
    <t>L_Link_AG_105</t>
  </si>
  <si>
    <t>L_Link_AG_106</t>
  </si>
  <si>
    <t>L_Link_AG_107</t>
  </si>
  <si>
    <t>L_Link_AG_108</t>
  </si>
  <si>
    <t>L_Link_AG_109</t>
  </si>
  <si>
    <t>L_Link_AG_110</t>
  </si>
  <si>
    <t>L_Link_AG_111</t>
  </si>
  <si>
    <t>L_Link_AG_112</t>
  </si>
  <si>
    <t>L_Link_AG_113</t>
  </si>
  <si>
    <t>L_Link_AG_114</t>
  </si>
  <si>
    <t>L_Link_AG_115</t>
  </si>
  <si>
    <t>L_Link_AG_116</t>
  </si>
  <si>
    <t>L_Link_AG_117</t>
  </si>
  <si>
    <t>L_Link_AG_118</t>
  </si>
  <si>
    <t>L_Link_AG_119</t>
  </si>
  <si>
    <t>L_Link_AG_120</t>
  </si>
  <si>
    <t>L_Link_AG_121</t>
  </si>
  <si>
    <t>L_Link_AG_122</t>
  </si>
  <si>
    <t>L_Link_AG_123</t>
  </si>
  <si>
    <t>L_Link_AG_124</t>
  </si>
  <si>
    <t>L_Link_AG_125</t>
  </si>
  <si>
    <t>L_Link_AG_126</t>
  </si>
  <si>
    <t>L_Link_AG_127</t>
  </si>
  <si>
    <t>L_Link_AG_128</t>
  </si>
  <si>
    <t>L_Link_AG_129</t>
  </si>
  <si>
    <t>L_Link_AG_130</t>
  </si>
  <si>
    <t>L_Link_AG_131</t>
  </si>
  <si>
    <t>L_Link_AG_132</t>
  </si>
  <si>
    <t>L_Link_AG_133</t>
  </si>
  <si>
    <t>L_Link_AG_134</t>
  </si>
  <si>
    <t>L_Link_AG_135</t>
  </si>
  <si>
    <t>L_Link_AG_136</t>
  </si>
  <si>
    <t>L_Link_AG_137</t>
  </si>
  <si>
    <t>L_Link_AG_138</t>
  </si>
  <si>
    <t>L_Link_AG_139</t>
  </si>
  <si>
    <t>L_Link_AG_140</t>
  </si>
  <si>
    <t>L_Link_AG_141</t>
  </si>
  <si>
    <t>L_Link_AG_142</t>
  </si>
  <si>
    <t>L_Link_AG_143</t>
  </si>
  <si>
    <t>L_Link_AG_144</t>
  </si>
  <si>
    <t>L_Link_AG_145</t>
  </si>
  <si>
    <t>L_Link_AG_146</t>
  </si>
  <si>
    <t>L_Link_AG_147</t>
  </si>
  <si>
    <t>L_Link_AG_148</t>
  </si>
  <si>
    <t>L_Link_AG_149</t>
  </si>
  <si>
    <t>L_Link_AG_150</t>
  </si>
  <si>
    <t>L_Link_AG_151</t>
  </si>
  <si>
    <t>L_Link_AG_152</t>
  </si>
  <si>
    <t>L_Link_AG_153</t>
  </si>
  <si>
    <t>L_Link_AG_154</t>
  </si>
  <si>
    <t>L_Link_AG_155</t>
  </si>
  <si>
    <t>L_Link_AG_156</t>
  </si>
  <si>
    <t>L_Link_AG_157</t>
  </si>
  <si>
    <t>L_Link_AG_158</t>
  </si>
  <si>
    <t>L_Link_AG_159</t>
  </si>
  <si>
    <t>L_Link_AG_160</t>
  </si>
  <si>
    <t>L_Link_AG_161</t>
  </si>
  <si>
    <t>L_Link_AG_162</t>
  </si>
  <si>
    <t>L_Link_AG_163</t>
  </si>
  <si>
    <t>L_Link_AG_164</t>
  </si>
  <si>
    <t>L_Link_AG_165</t>
  </si>
  <si>
    <t>L_Link_AG_166</t>
  </si>
  <si>
    <t>L_Link_AG_167</t>
  </si>
  <si>
    <t>L_Link_AG_168</t>
  </si>
  <si>
    <t>L_Link_AG_169</t>
  </si>
  <si>
    <t>L_Link_AG_170</t>
  </si>
  <si>
    <t>L_Link_AG_171</t>
  </si>
  <si>
    <t>L_Link_AG_172</t>
  </si>
  <si>
    <t>L_Link_AG_173</t>
  </si>
  <si>
    <t>L_Link_AG_174</t>
  </si>
  <si>
    <t>L_Link_AG_175</t>
  </si>
  <si>
    <t>L_Link_AG_176</t>
  </si>
  <si>
    <t>L_Link_AG_177</t>
  </si>
  <si>
    <t>L_Link_AG_178</t>
  </si>
  <si>
    <t>L_Link_AG_179</t>
  </si>
  <si>
    <t>L_Link_AG_180</t>
  </si>
  <si>
    <t>L_Link_AG_181</t>
  </si>
  <si>
    <t>L_Link_AG_182</t>
  </si>
  <si>
    <t>L_Link_AG_183</t>
  </si>
  <si>
    <t>L_Link_AG_184</t>
  </si>
  <si>
    <t>L_Link_AG_185</t>
  </si>
  <si>
    <t>L_Link_AG_186</t>
  </si>
  <si>
    <t>L_Link_AG_187</t>
  </si>
  <si>
    <t>L_Link_AG_188</t>
  </si>
  <si>
    <t>L_Link_AG_189</t>
  </si>
  <si>
    <t>L_Link_AG_190</t>
  </si>
  <si>
    <t>L_Link_AG_191</t>
  </si>
  <si>
    <t>L_Link_AG_192</t>
  </si>
  <si>
    <t>L_Link_AG_193</t>
  </si>
  <si>
    <t>L_Link_AG_194</t>
  </si>
  <si>
    <t>L_Link_AG_195</t>
  </si>
  <si>
    <t>2019 Res</t>
  </si>
  <si>
    <t>2022 Res</t>
  </si>
  <si>
    <t>2025 Res</t>
  </si>
  <si>
    <t>2019 Bus</t>
  </si>
  <si>
    <t>2022 Bus</t>
  </si>
  <si>
    <t>2025 Bus</t>
  </si>
  <si>
    <t>2019 4G</t>
  </si>
  <si>
    <t>2022 4G</t>
  </si>
  <si>
    <t>2025 4G</t>
  </si>
  <si>
    <t>2019 5G</t>
  </si>
  <si>
    <t>2022 5G</t>
  </si>
  <si>
    <t>2025 5G</t>
  </si>
  <si>
    <t>2019 Down</t>
  </si>
  <si>
    <t>2022 Down</t>
  </si>
  <si>
    <t>2025 Down</t>
  </si>
  <si>
    <t>2019 Up</t>
  </si>
  <si>
    <t>2022 Up</t>
  </si>
  <si>
    <t>2025 Up</t>
  </si>
  <si>
    <t>2019 Total</t>
  </si>
  <si>
    <t>2022 Total</t>
  </si>
  <si>
    <t>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</si>
</sst>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Alignment="0"/>
    <xf numFmtId="9" fontId="8" fillId="0" borderId="0" applyFont="0" applyFill="0" applyBorder="0" applyAlignment="0" applyProtection="0"/>
    <xf numFmtId="0" fontId="1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0" fontId="6" fillId="2" borderId="0" xfId="0" applyFont="1" applyFill="1"/>
    <xf numFmtId="0" fontId="6" fillId="0" borderId="0" xfId="0" applyFont="1" applyFill="1" applyBorder="1"/>
    <xf numFmtId="0" fontId="6" fillId="0" borderId="0" xfId="0" applyFont="1"/>
    <xf numFmtId="0" fontId="4" fillId="0" borderId="0" xfId="0" applyFont="1" applyAlignment="1">
      <alignment vertical="center"/>
    </xf>
    <xf numFmtId="0" fontId="2" fillId="0" borderId="1" xfId="0" applyFont="1" applyBorder="1"/>
    <xf numFmtId="0" fontId="0" fillId="3" borderId="1" xfId="0" applyFill="1" applyBorder="1"/>
    <xf numFmtId="9" fontId="0" fillId="3" borderId="1" xfId="2" applyFont="1" applyFill="1" applyBorder="1"/>
    <xf numFmtId="9" fontId="2" fillId="3" borderId="1" xfId="2" applyFont="1" applyFill="1" applyBorder="1"/>
    <xf numFmtId="0" fontId="0" fillId="0" borderId="1" xfId="0" applyBorder="1"/>
    <xf numFmtId="9" fontId="0" fillId="0" borderId="1" xfId="2" applyFont="1" applyBorder="1"/>
    <xf numFmtId="9" fontId="0" fillId="3" borderId="1" xfId="0" applyNumberFormat="1" applyFill="1" applyBorder="1"/>
    <xf numFmtId="9" fontId="0" fillId="0" borderId="1" xfId="2" applyFont="1" applyFill="1" applyBorder="1"/>
    <xf numFmtId="9" fontId="2" fillId="0" borderId="1" xfId="2" applyFont="1" applyFill="1" applyBorder="1"/>
    <xf numFmtId="11" fontId="0" fillId="0" borderId="1" xfId="0" applyNumberFormat="1" applyFill="1" applyBorder="1"/>
    <xf numFmtId="0" fontId="0" fillId="0" borderId="0" xfId="0" applyBorder="1"/>
    <xf numFmtId="0" fontId="2" fillId="0" borderId="0" xfId="0" applyFont="1" applyBorder="1"/>
    <xf numFmtId="9" fontId="2" fillId="0" borderId="0" xfId="2" applyFont="1" applyFill="1" applyBorder="1"/>
    <xf numFmtId="0" fontId="0" fillId="0" borderId="1" xfId="0" applyFill="1" applyBorder="1"/>
    <xf numFmtId="0" fontId="7" fillId="0" borderId="1" xfId="0" applyFont="1" applyBorder="1"/>
    <xf numFmtId="0" fontId="6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64" fontId="0" fillId="0" borderId="0" xfId="0" applyNumberFormat="1" applyFill="1" applyBorder="1"/>
    <xf numFmtId="9" fontId="0" fillId="0" borderId="0" xfId="2" applyFont="1" applyFill="1" applyBorder="1"/>
    <xf numFmtId="0" fontId="9" fillId="0" borderId="0" xfId="0" applyFont="1" applyBorder="1"/>
    <xf numFmtId="0" fontId="9" fillId="0" borderId="0" xfId="0" applyFont="1"/>
    <xf numFmtId="0" fontId="0" fillId="0" borderId="0" xfId="0" applyFill="1"/>
    <xf numFmtId="0" fontId="7" fillId="0" borderId="0" xfId="0" applyFont="1" applyFill="1" applyBorder="1"/>
    <xf numFmtId="0" fontId="0" fillId="0" borderId="0" xfId="0" applyAlignment="1">
      <alignment horizontal="right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0" xfId="0" applyFont="1" applyFill="1" applyBorder="1"/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/>
    <xf numFmtId="2" fontId="2" fillId="5" borderId="1" xfId="0" applyNumberFormat="1" applyFont="1" applyFill="1" applyBorder="1"/>
    <xf numFmtId="2" fontId="2" fillId="6" borderId="1" xfId="0" applyNumberFormat="1" applyFont="1" applyFill="1" applyBorder="1"/>
    <xf numFmtId="0" fontId="0" fillId="6" borderId="8" xfId="0" applyFill="1" applyBorder="1"/>
    <xf numFmtId="0" fontId="4" fillId="0" borderId="0" xfId="0" applyFont="1" applyAlignment="1">
      <alignment horizontal="center" vertical="center"/>
    </xf>
    <xf numFmtId="2" fontId="0" fillId="0" borderId="1" xfId="0" applyNumberFormat="1" applyBorder="1"/>
    <xf numFmtId="0" fontId="4" fillId="4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4" borderId="1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9" fontId="0" fillId="6" borderId="10" xfId="2" applyFont="1" applyFill="1" applyBorder="1" applyAlignment="1">
      <alignment horizontal="center"/>
    </xf>
    <xf numFmtId="0" fontId="0" fillId="0" borderId="23" xfId="0" applyBorder="1" applyAlignment="1">
      <alignment horizontal="right" vertical="center"/>
    </xf>
    <xf numFmtId="0" fontId="4" fillId="0" borderId="7" xfId="0" applyFont="1" applyFill="1" applyBorder="1" applyAlignment="1">
      <alignment horizontal="right" vertical="center"/>
    </xf>
    <xf numFmtId="0" fontId="0" fillId="4" borderId="24" xfId="0" applyFill="1" applyBorder="1"/>
    <xf numFmtId="0" fontId="0" fillId="5" borderId="24" xfId="0" applyFill="1" applyBorder="1"/>
    <xf numFmtId="0" fontId="2" fillId="0" borderId="15" xfId="0" applyFont="1" applyBorder="1" applyAlignment="1">
      <alignment horizontal="right"/>
    </xf>
    <xf numFmtId="164" fontId="0" fillId="4" borderId="2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26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right" vertical="center"/>
    </xf>
    <xf numFmtId="164" fontId="4" fillId="4" borderId="24" xfId="0" applyNumberFormat="1" applyFont="1" applyFill="1" applyBorder="1" applyAlignment="1">
      <alignment horizontal="center" vertical="center"/>
    </xf>
    <xf numFmtId="164" fontId="4" fillId="5" borderId="24" xfId="0" applyNumberFormat="1" applyFont="1" applyFill="1" applyBorder="1" applyAlignment="1">
      <alignment horizontal="center" vertical="center"/>
    </xf>
    <xf numFmtId="164" fontId="4" fillId="6" borderId="24" xfId="0" applyNumberFormat="1" applyFont="1" applyFill="1" applyBorder="1" applyAlignment="1">
      <alignment horizontal="right" vertical="center"/>
    </xf>
    <xf numFmtId="0" fontId="11" fillId="0" borderId="0" xfId="0" applyFont="1"/>
    <xf numFmtId="0" fontId="4" fillId="3" borderId="1" xfId="0" applyFont="1" applyFill="1" applyBorder="1"/>
    <xf numFmtId="1" fontId="0" fillId="3" borderId="1" xfId="0" applyNumberFormat="1" applyFill="1" applyBorder="1"/>
    <xf numFmtId="2" fontId="2" fillId="0" borderId="0" xfId="0" applyNumberFormat="1" applyFont="1"/>
    <xf numFmtId="9" fontId="4" fillId="0" borderId="0" xfId="2" applyNumberFormat="1" applyFont="1"/>
    <xf numFmtId="165" fontId="0" fillId="0" borderId="0" xfId="2" applyNumberFormat="1" applyFont="1"/>
    <xf numFmtId="0" fontId="1" fillId="0" borderId="0" xfId="3"/>
    <xf numFmtId="0" fontId="12" fillId="0" borderId="0" xfId="3" applyFont="1"/>
    <xf numFmtId="0" fontId="1" fillId="0" borderId="0" xfId="3" applyFont="1"/>
    <xf numFmtId="0" fontId="13" fillId="0" borderId="0" xfId="3" applyFont="1"/>
    <xf numFmtId="0" fontId="14" fillId="0" borderId="0" xfId="3" applyFont="1"/>
    <xf numFmtId="164" fontId="1" fillId="0" borderId="0" xfId="3" applyNumberFormat="1"/>
    <xf numFmtId="0" fontId="15" fillId="0" borderId="0" xfId="3" applyFont="1"/>
    <xf numFmtId="0" fontId="16" fillId="0" borderId="0" xfId="0" applyFont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e_MATRICE TRAFFICO_2008-2011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42"/>
  <sheetViews>
    <sheetView topLeftCell="L16" workbookViewId="0">
      <selection activeCell="V28" sqref="V28"/>
    </sheetView>
  </sheetViews>
  <sheetFormatPr baseColWidth="10" defaultColWidth="9.140625" defaultRowHeight="12.75" x14ac:dyDescent="0.2"/>
  <cols>
    <col min="2" max="2" width="3.5703125" customWidth="1"/>
    <col min="3" max="3" width="54.28515625" customWidth="1"/>
    <col min="4" max="4" width="23" customWidth="1"/>
    <col min="5" max="5" width="16.85546875" customWidth="1"/>
    <col min="6" max="6" width="17.7109375" customWidth="1"/>
    <col min="7" max="7" width="4.42578125" customWidth="1"/>
    <col min="8" max="8" width="49.7109375" customWidth="1"/>
    <col min="12" max="12" width="3.28515625" customWidth="1"/>
    <col min="13" max="13" width="39.5703125" bestFit="1" customWidth="1"/>
    <col min="14" max="14" width="9.5703125" bestFit="1" customWidth="1"/>
    <col min="15" max="16" width="9.5703125" customWidth="1"/>
    <col min="17" max="17" width="9.5703125" style="33" customWidth="1"/>
    <col min="18" max="18" width="24.5703125" customWidth="1"/>
    <col min="19" max="24" width="12.7109375" customWidth="1"/>
  </cols>
  <sheetData>
    <row r="1" spans="3:11" ht="18" x14ac:dyDescent="0.25">
      <c r="C1" s="85" t="s">
        <v>62</v>
      </c>
    </row>
    <row r="3" spans="3:11" x14ac:dyDescent="0.2">
      <c r="C3" s="22"/>
      <c r="D3" s="22"/>
      <c r="E3" s="22"/>
      <c r="F3" s="22"/>
      <c r="H3" s="23"/>
      <c r="I3" s="24"/>
      <c r="J3" s="24"/>
      <c r="K3" s="24"/>
    </row>
    <row r="4" spans="3:11" x14ac:dyDescent="0.2">
      <c r="C4" s="31" t="s">
        <v>29</v>
      </c>
      <c r="D4" s="27" t="s">
        <v>28</v>
      </c>
      <c r="E4" s="27" t="s">
        <v>24</v>
      </c>
      <c r="F4" s="27" t="s">
        <v>23</v>
      </c>
    </row>
    <row r="5" spans="3:11" x14ac:dyDescent="0.2">
      <c r="C5" s="28" t="s">
        <v>19</v>
      </c>
      <c r="D5" s="26">
        <v>2019</v>
      </c>
      <c r="E5" s="26">
        <v>2022</v>
      </c>
      <c r="F5" s="26">
        <v>2025</v>
      </c>
    </row>
    <row r="6" spans="3:11" x14ac:dyDescent="0.2">
      <c r="C6" s="16" t="s">
        <v>20</v>
      </c>
      <c r="D6" s="13">
        <v>0.5</v>
      </c>
      <c r="E6" s="13">
        <v>0.52</v>
      </c>
      <c r="F6" s="13">
        <v>0.55000000000000004</v>
      </c>
    </row>
    <row r="7" spans="3:11" x14ac:dyDescent="0.2">
      <c r="C7" s="16" t="s">
        <v>27</v>
      </c>
      <c r="D7" s="13">
        <v>0.05</v>
      </c>
      <c r="E7" s="13">
        <v>5.5E-2</v>
      </c>
      <c r="F7" s="13">
        <v>0.06</v>
      </c>
    </row>
    <row r="8" spans="3:11" x14ac:dyDescent="0.2">
      <c r="C8" s="16" t="s">
        <v>21</v>
      </c>
      <c r="D8" s="13">
        <v>1.8</v>
      </c>
      <c r="E8" s="13">
        <v>3.7</v>
      </c>
      <c r="F8" s="13">
        <v>7.6</v>
      </c>
    </row>
    <row r="9" spans="3:11" x14ac:dyDescent="0.2">
      <c r="C9" s="16" t="s">
        <v>22</v>
      </c>
      <c r="D9" s="13">
        <v>3.6</v>
      </c>
      <c r="E9" s="13">
        <v>7.4</v>
      </c>
      <c r="F9" s="13">
        <v>15.1</v>
      </c>
    </row>
    <row r="10" spans="3:11" x14ac:dyDescent="0.2">
      <c r="C10" s="16" t="s">
        <v>25</v>
      </c>
      <c r="D10" s="13">
        <v>1</v>
      </c>
      <c r="E10" s="13">
        <v>1</v>
      </c>
      <c r="F10" s="13">
        <v>1</v>
      </c>
      <c r="H10" s="23"/>
      <c r="I10" s="24"/>
      <c r="J10" s="24"/>
      <c r="K10" s="24"/>
    </row>
    <row r="11" spans="3:11" x14ac:dyDescent="0.2">
      <c r="C11" s="16" t="s">
        <v>26</v>
      </c>
      <c r="D11" s="13">
        <v>100</v>
      </c>
      <c r="E11" s="13">
        <v>140</v>
      </c>
      <c r="F11" s="13">
        <v>200</v>
      </c>
      <c r="H11" s="23"/>
      <c r="I11" s="24"/>
      <c r="J11" s="24"/>
      <c r="K11" s="24"/>
    </row>
    <row r="12" spans="3:11" x14ac:dyDescent="0.2">
      <c r="C12" s="12" t="s">
        <v>43</v>
      </c>
      <c r="D12" s="13">
        <v>500</v>
      </c>
      <c r="E12" s="13">
        <v>800</v>
      </c>
      <c r="F12" s="13">
        <v>1000</v>
      </c>
      <c r="H12" s="23"/>
      <c r="I12" s="24"/>
      <c r="J12" s="24"/>
      <c r="K12" s="24"/>
    </row>
    <row r="13" spans="3:11" x14ac:dyDescent="0.2">
      <c r="C13" s="22"/>
      <c r="D13" s="22"/>
      <c r="E13" s="22"/>
      <c r="F13" s="22"/>
      <c r="H13" s="23"/>
      <c r="I13" s="24"/>
      <c r="J13" s="24"/>
      <c r="K13" s="24"/>
    </row>
    <row r="14" spans="3:11" x14ac:dyDescent="0.2">
      <c r="C14" s="22"/>
      <c r="D14" s="22"/>
      <c r="E14" s="22"/>
      <c r="F14" s="22"/>
      <c r="H14" s="23"/>
      <c r="I14" s="24"/>
      <c r="J14" s="24"/>
      <c r="K14" s="24"/>
    </row>
    <row r="15" spans="3:11" x14ac:dyDescent="0.2">
      <c r="C15" s="22"/>
      <c r="D15" s="22"/>
      <c r="E15" s="22"/>
      <c r="F15" s="22"/>
      <c r="H15" s="23"/>
      <c r="I15" s="24"/>
      <c r="J15" s="24"/>
      <c r="K15" s="24"/>
    </row>
    <row r="16" spans="3:11" x14ac:dyDescent="0.2">
      <c r="C16" s="32" t="s">
        <v>34</v>
      </c>
      <c r="D16" s="26">
        <v>2019</v>
      </c>
      <c r="E16" s="26">
        <v>2022</v>
      </c>
      <c r="F16" s="26">
        <v>2025</v>
      </c>
      <c r="H16" s="23"/>
      <c r="I16" s="24"/>
      <c r="J16" s="24"/>
      <c r="K16" s="24"/>
    </row>
    <row r="17" spans="3:24" x14ac:dyDescent="0.2">
      <c r="C17" s="12" t="s">
        <v>11</v>
      </c>
      <c r="D17" s="25">
        <f>COUNTIF(Node_List!$A:$A,"&gt;=1")</f>
        <v>159</v>
      </c>
      <c r="E17" s="25">
        <f>COUNTIF(Node_List!$A:$A,"&gt;=1")</f>
        <v>159</v>
      </c>
      <c r="F17" s="25">
        <f>COUNTIF(Node_List!$A:$A,"&gt;=1")</f>
        <v>159</v>
      </c>
      <c r="H17" s="23"/>
      <c r="I17" s="24"/>
      <c r="J17" s="24"/>
      <c r="K17" s="24"/>
    </row>
    <row r="18" spans="3:24" x14ac:dyDescent="0.2">
      <c r="C18" s="12" t="s">
        <v>44</v>
      </c>
      <c r="D18" s="21">
        <f>SUM(Total!C2:C160)</f>
        <v>3361.80492</v>
      </c>
      <c r="E18" s="21">
        <f>SUM(Total!D2:D160)</f>
        <v>8032.3981190000022</v>
      </c>
      <c r="F18" s="21">
        <f>SUM(Total!E2:E160)</f>
        <v>18266.462614000011</v>
      </c>
      <c r="H18" s="23"/>
      <c r="I18" s="24"/>
      <c r="J18" s="24"/>
      <c r="K18" s="24"/>
    </row>
    <row r="19" spans="3:24" x14ac:dyDescent="0.2">
      <c r="C19" s="12" t="s">
        <v>12</v>
      </c>
      <c r="D19" s="14">
        <v>0.1</v>
      </c>
      <c r="E19" s="14">
        <v>0.1</v>
      </c>
      <c r="F19" s="14">
        <v>0.1</v>
      </c>
      <c r="H19" s="23"/>
      <c r="I19" s="24"/>
      <c r="J19" s="24"/>
      <c r="K19" s="24"/>
    </row>
    <row r="20" spans="3:24" x14ac:dyDescent="0.2">
      <c r="C20" s="12" t="s">
        <v>14</v>
      </c>
      <c r="D20" s="15">
        <v>0.3</v>
      </c>
      <c r="E20" s="15">
        <v>0.3</v>
      </c>
      <c r="F20" s="15">
        <v>0.3</v>
      </c>
      <c r="H20" s="23"/>
      <c r="I20" s="24"/>
      <c r="J20" s="24"/>
      <c r="K20" s="24"/>
    </row>
    <row r="21" spans="3:24" ht="13.5" thickBot="1" x14ac:dyDescent="0.25">
      <c r="C21" s="12" t="s">
        <v>13</v>
      </c>
      <c r="D21" s="20">
        <f>1-D19-D20</f>
        <v>0.60000000000000009</v>
      </c>
      <c r="E21" s="20">
        <f>1-E19-E20</f>
        <v>0.60000000000000009</v>
      </c>
      <c r="F21" s="20">
        <f>1-F19-F20</f>
        <v>0.60000000000000009</v>
      </c>
      <c r="H21" s="23"/>
      <c r="I21" s="24"/>
      <c r="J21" s="24"/>
      <c r="K21" s="24"/>
    </row>
    <row r="22" spans="3:24" ht="13.5" thickBot="1" x14ac:dyDescent="0.25">
      <c r="C22" s="4"/>
      <c r="S22" s="104" t="s">
        <v>33</v>
      </c>
      <c r="T22" s="105"/>
      <c r="U22" s="106"/>
      <c r="V22" s="106"/>
      <c r="W22" s="106"/>
      <c r="X22" s="107"/>
    </row>
    <row r="23" spans="3:24" x14ac:dyDescent="0.2">
      <c r="C23" s="32" t="s">
        <v>30</v>
      </c>
      <c r="D23" s="26">
        <v>2019</v>
      </c>
      <c r="E23" s="26">
        <v>2022</v>
      </c>
      <c r="F23" s="26">
        <v>2025</v>
      </c>
      <c r="H23" s="32" t="s">
        <v>31</v>
      </c>
      <c r="I23" s="26">
        <v>2019</v>
      </c>
      <c r="J23" s="26">
        <v>2022</v>
      </c>
      <c r="K23" s="26">
        <v>2025</v>
      </c>
      <c r="M23" s="32" t="s">
        <v>32</v>
      </c>
      <c r="N23" s="26">
        <v>2019</v>
      </c>
      <c r="O23" s="26">
        <v>2022</v>
      </c>
      <c r="P23" s="26">
        <v>2025</v>
      </c>
      <c r="Q23" s="34"/>
      <c r="S23" s="101" t="s">
        <v>42</v>
      </c>
      <c r="T23" s="102"/>
      <c r="U23" s="103"/>
      <c r="V23" s="108" t="s">
        <v>41</v>
      </c>
      <c r="W23" s="109"/>
      <c r="X23" s="110"/>
    </row>
    <row r="24" spans="3:24" ht="13.5" thickBot="1" x14ac:dyDescent="0.25">
      <c r="C24" s="12" t="s">
        <v>10</v>
      </c>
      <c r="D24" s="18">
        <v>1</v>
      </c>
      <c r="E24" s="18">
        <v>1</v>
      </c>
      <c r="F24" s="18">
        <v>1</v>
      </c>
      <c r="H24" s="12" t="s">
        <v>10</v>
      </c>
      <c r="I24" s="14">
        <v>0.3</v>
      </c>
      <c r="J24" s="14">
        <v>0.3</v>
      </c>
      <c r="K24" s="14">
        <v>0.3</v>
      </c>
      <c r="M24" s="12" t="s">
        <v>10</v>
      </c>
      <c r="N24" s="14">
        <v>0.1</v>
      </c>
      <c r="O24" s="14">
        <v>0.1</v>
      </c>
      <c r="P24" s="14">
        <v>0.1</v>
      </c>
      <c r="Q24" s="30"/>
      <c r="S24" s="61">
        <v>2019</v>
      </c>
      <c r="T24" s="62">
        <v>2022</v>
      </c>
      <c r="U24" s="63">
        <v>2025</v>
      </c>
      <c r="V24" s="61">
        <v>2019</v>
      </c>
      <c r="W24" s="62">
        <v>2022</v>
      </c>
      <c r="X24" s="63">
        <v>2025</v>
      </c>
    </row>
    <row r="25" spans="3:24" ht="13.5" thickBot="1" x14ac:dyDescent="0.25">
      <c r="C25" s="12" t="s">
        <v>48</v>
      </c>
      <c r="D25" s="60">
        <f>D18*D19</f>
        <v>336.18049200000002</v>
      </c>
      <c r="E25" s="60">
        <f>E18*E19</f>
        <v>803.23981190000029</v>
      </c>
      <c r="F25" s="60">
        <f>F18*F19</f>
        <v>1826.6462614000011</v>
      </c>
      <c r="H25" s="12" t="s">
        <v>49</v>
      </c>
      <c r="I25" s="60">
        <f>D18*D20</f>
        <v>1008.541476</v>
      </c>
      <c r="J25" s="60">
        <f>E18*E20</f>
        <v>2409.7194357000008</v>
      </c>
      <c r="K25" s="60">
        <f>F18*F20</f>
        <v>5479.9387842000033</v>
      </c>
      <c r="M25" s="16" t="s">
        <v>46</v>
      </c>
      <c r="N25" s="60">
        <f>D18*D21</f>
        <v>2017.0829520000004</v>
      </c>
      <c r="O25" s="60">
        <f t="shared" ref="O25:P25" si="0">E18*E21</f>
        <v>4819.4388714000024</v>
      </c>
      <c r="P25" s="60">
        <f t="shared" si="0"/>
        <v>10959.877568400008</v>
      </c>
      <c r="Q25" s="5"/>
      <c r="R25" s="75" t="s">
        <v>51</v>
      </c>
      <c r="S25" s="76">
        <f t="shared" ref="S25:U26" si="1">D25+I25+N25</f>
        <v>3361.8049200000005</v>
      </c>
      <c r="T25" s="77">
        <f t="shared" si="1"/>
        <v>8032.3981190000031</v>
      </c>
      <c r="U25" s="78">
        <f t="shared" si="1"/>
        <v>18266.462614000011</v>
      </c>
      <c r="V25" s="76">
        <f>D25*D24+I25*I24+N25*N24</f>
        <v>840.45123000000012</v>
      </c>
      <c r="W25" s="77">
        <f>E25*E24+J25*J24+O25*O24</f>
        <v>2008.0995297500008</v>
      </c>
      <c r="X25" s="78">
        <f>F25*F24+K25*K24+P25*P24</f>
        <v>4566.6156535000027</v>
      </c>
    </row>
    <row r="26" spans="3:24" ht="13.5" thickBot="1" x14ac:dyDescent="0.25">
      <c r="C26" s="12" t="s">
        <v>45</v>
      </c>
      <c r="D26" s="60">
        <f>Parameters!D25/$D$17</f>
        <v>2.114342716981132</v>
      </c>
      <c r="E26" s="60">
        <f>Parameters!E25/$D$17</f>
        <v>5.0518227163522029</v>
      </c>
      <c r="F26" s="60">
        <f>Parameters!F25/$D$17</f>
        <v>11.488341266666673</v>
      </c>
      <c r="H26" s="12" t="s">
        <v>47</v>
      </c>
      <c r="I26" s="60">
        <f>Parameters!I25/$D$17</f>
        <v>6.3430281509433959</v>
      </c>
      <c r="J26" s="60">
        <f>Parameters!J25/$D$17</f>
        <v>15.155468149056608</v>
      </c>
      <c r="K26" s="60">
        <f>Parameters!K25/$D$17</f>
        <v>34.465023800000019</v>
      </c>
      <c r="M26" s="16" t="s">
        <v>50</v>
      </c>
      <c r="N26" s="60">
        <f>N25/$D$17</f>
        <v>12.686056301886795</v>
      </c>
      <c r="O26" s="60">
        <f t="shared" ref="O26:P26" si="2">O25/$D$17</f>
        <v>30.310936298113223</v>
      </c>
      <c r="P26" s="60">
        <f t="shared" si="2"/>
        <v>68.930047600000051</v>
      </c>
      <c r="Q26" s="29"/>
      <c r="R26" s="75" t="s">
        <v>52</v>
      </c>
      <c r="S26" s="76">
        <f t="shared" si="1"/>
        <v>21.143427169811325</v>
      </c>
      <c r="T26" s="77">
        <f t="shared" si="1"/>
        <v>50.518227163522035</v>
      </c>
      <c r="U26" s="78">
        <f t="shared" si="1"/>
        <v>114.88341266666674</v>
      </c>
      <c r="V26" s="76">
        <f>D26*D24+I26*I24+N26*N24</f>
        <v>5.2858567924528304</v>
      </c>
      <c r="W26" s="77">
        <f>E26*E24+J26*J24+O26*O24</f>
        <v>12.629556790880507</v>
      </c>
      <c r="X26" s="78">
        <f>F26*F24+K26*K24+P26*P24</f>
        <v>28.720853166666686</v>
      </c>
    </row>
    <row r="27" spans="3:24" x14ac:dyDescent="0.2">
      <c r="C27" s="12" t="s">
        <v>9</v>
      </c>
      <c r="D27" s="14">
        <v>0.33</v>
      </c>
      <c r="E27" s="14">
        <v>0.33</v>
      </c>
      <c r="F27" s="14">
        <v>0.33</v>
      </c>
      <c r="H27" s="12" t="s">
        <v>8</v>
      </c>
      <c r="I27" s="14">
        <v>0.8</v>
      </c>
      <c r="J27" s="14">
        <v>0.8</v>
      </c>
      <c r="K27" s="14">
        <v>0.8</v>
      </c>
      <c r="M27" s="12" t="s">
        <v>8</v>
      </c>
      <c r="N27" s="14">
        <v>0.25</v>
      </c>
      <c r="O27" s="14">
        <v>0.25</v>
      </c>
      <c r="P27" s="14">
        <v>0.25</v>
      </c>
      <c r="Q27" s="30"/>
      <c r="R27" s="35"/>
    </row>
    <row r="28" spans="3:24" x14ac:dyDescent="0.2">
      <c r="M28" s="12" t="s">
        <v>3</v>
      </c>
      <c r="N28" s="17">
        <f>1-N27</f>
        <v>0.75</v>
      </c>
      <c r="O28" s="17">
        <f>1-O27</f>
        <v>0.75</v>
      </c>
      <c r="P28" s="17">
        <f>1-P27</f>
        <v>0.75</v>
      </c>
      <c r="Q28" s="30"/>
      <c r="V28" s="90">
        <f>V25/S25</f>
        <v>0.25</v>
      </c>
      <c r="W28" s="90">
        <f t="shared" ref="W28:X28" si="3">W25/T25</f>
        <v>0.25</v>
      </c>
      <c r="X28" s="90">
        <f t="shared" si="3"/>
        <v>0.25</v>
      </c>
    </row>
    <row r="29" spans="3:24" x14ac:dyDescent="0.2">
      <c r="M29" s="12" t="s">
        <v>4</v>
      </c>
      <c r="N29" s="14">
        <v>0.25</v>
      </c>
      <c r="O29" s="14">
        <v>0.25</v>
      </c>
      <c r="P29" s="14">
        <v>0.25</v>
      </c>
      <c r="Q29" s="30"/>
    </row>
    <row r="30" spans="3:24" x14ac:dyDescent="0.2">
      <c r="M30" s="12" t="s">
        <v>5</v>
      </c>
      <c r="N30" s="14">
        <v>0.25</v>
      </c>
      <c r="O30" s="14">
        <v>0.25</v>
      </c>
      <c r="P30" s="14">
        <v>0.25</v>
      </c>
      <c r="Q30" s="30"/>
    </row>
    <row r="31" spans="3:24" x14ac:dyDescent="0.2">
      <c r="M31" s="12" t="s">
        <v>6</v>
      </c>
      <c r="N31" s="19">
        <f>N28-N29-N30</f>
        <v>0.25</v>
      </c>
      <c r="O31" s="19">
        <f>O28-O29-O30</f>
        <v>0.25</v>
      </c>
      <c r="P31" s="19">
        <f>P28-P29-P30</f>
        <v>0.25</v>
      </c>
      <c r="Q31" s="30"/>
    </row>
    <row r="34" spans="8:24" ht="13.5" thickBot="1" x14ac:dyDescent="0.25"/>
    <row r="35" spans="8:24" ht="18.75" customHeight="1" x14ac:dyDescent="0.2">
      <c r="H35" s="4"/>
      <c r="R35" s="99" t="s">
        <v>58</v>
      </c>
      <c r="S35" s="111" t="s">
        <v>53</v>
      </c>
      <c r="T35" s="111"/>
      <c r="U35" s="112"/>
      <c r="V35" s="112"/>
      <c r="W35" s="112"/>
      <c r="X35" s="113"/>
    </row>
    <row r="36" spans="8:24" ht="19.5" customHeight="1" x14ac:dyDescent="0.2">
      <c r="R36" s="100"/>
      <c r="S36" s="114" t="s">
        <v>56</v>
      </c>
      <c r="T36" s="114"/>
      <c r="U36" s="114"/>
      <c r="V36" s="114" t="s">
        <v>57</v>
      </c>
      <c r="W36" s="114"/>
      <c r="X36" s="115"/>
    </row>
    <row r="37" spans="8:24" s="64" customFormat="1" ht="19.5" customHeight="1" x14ac:dyDescent="0.2">
      <c r="Q37" s="65"/>
      <c r="R37" s="100"/>
      <c r="S37" s="52">
        <v>2019</v>
      </c>
      <c r="T37" s="53">
        <v>2022</v>
      </c>
      <c r="U37" s="54">
        <v>2025</v>
      </c>
      <c r="V37" s="52">
        <v>2019</v>
      </c>
      <c r="W37" s="53">
        <v>2022</v>
      </c>
      <c r="X37" s="68">
        <v>2025</v>
      </c>
    </row>
    <row r="38" spans="8:24" x14ac:dyDescent="0.2">
      <c r="R38" s="69" t="s">
        <v>54</v>
      </c>
      <c r="S38" s="79" t="e">
        <f>SUM(Node_List!#REF!)</f>
        <v>#REF!</v>
      </c>
      <c r="T38" s="80" t="e">
        <f>SUM(Node_List!#REF!)</f>
        <v>#REF!</v>
      </c>
      <c r="U38" s="81" t="e">
        <f>SUM(Node_List!#REF!)</f>
        <v>#REF!</v>
      </c>
      <c r="V38" s="66" t="e">
        <f>S38/S$42</f>
        <v>#REF!</v>
      </c>
      <c r="W38" s="67" t="e">
        <f t="shared" ref="W38:X41" si="4">T38/T$42</f>
        <v>#REF!</v>
      </c>
      <c r="X38" s="70" t="e">
        <f t="shared" si="4"/>
        <v>#REF!</v>
      </c>
    </row>
    <row r="39" spans="8:24" x14ac:dyDescent="0.2">
      <c r="R39" s="69" t="s">
        <v>55</v>
      </c>
      <c r="S39" s="79" t="e">
        <f>Node_List!#REF!</f>
        <v>#REF!</v>
      </c>
      <c r="T39" s="80" t="e">
        <f>Node_List!#REF!</f>
        <v>#REF!</v>
      </c>
      <c r="U39" s="81" t="e">
        <f>Node_List!#REF!</f>
        <v>#REF!</v>
      </c>
      <c r="V39" s="66" t="e">
        <f t="shared" ref="V39:V41" si="5">S39/S$42</f>
        <v>#REF!</v>
      </c>
      <c r="W39" s="67" t="e">
        <f t="shared" si="4"/>
        <v>#REF!</v>
      </c>
      <c r="X39" s="70" t="e">
        <f t="shared" si="4"/>
        <v>#REF!</v>
      </c>
    </row>
    <row r="40" spans="8:24" x14ac:dyDescent="0.2">
      <c r="R40" s="71" t="s">
        <v>60</v>
      </c>
      <c r="S40" s="79" t="e">
        <f>Node_List!#REF!</f>
        <v>#REF!</v>
      </c>
      <c r="T40" s="80" t="e">
        <f>Node_List!#REF!</f>
        <v>#REF!</v>
      </c>
      <c r="U40" s="81" t="e">
        <f>Node_List!#REF!</f>
        <v>#REF!</v>
      </c>
      <c r="V40" s="66" t="e">
        <f t="shared" si="5"/>
        <v>#REF!</v>
      </c>
      <c r="W40" s="67" t="e">
        <f t="shared" si="4"/>
        <v>#REF!</v>
      </c>
      <c r="X40" s="70" t="e">
        <f t="shared" si="4"/>
        <v>#REF!</v>
      </c>
    </row>
    <row r="41" spans="8:24" x14ac:dyDescent="0.2">
      <c r="R41" s="71" t="s">
        <v>59</v>
      </c>
      <c r="S41" s="79" t="e">
        <f>Node_List!#REF!</f>
        <v>#REF!</v>
      </c>
      <c r="T41" s="80" t="e">
        <f>Node_List!#REF!</f>
        <v>#REF!</v>
      </c>
      <c r="U41" s="81" t="e">
        <f>Node_List!#REF!</f>
        <v>#REF!</v>
      </c>
      <c r="V41" s="66" t="e">
        <f t="shared" si="5"/>
        <v>#REF!</v>
      </c>
      <c r="W41" s="67" t="e">
        <f t="shared" si="4"/>
        <v>#REF!</v>
      </c>
      <c r="X41" s="70" t="e">
        <f t="shared" si="4"/>
        <v>#REF!</v>
      </c>
    </row>
    <row r="42" spans="8:24" ht="13.5" thickBot="1" x14ac:dyDescent="0.25">
      <c r="R42" s="72" t="s">
        <v>61</v>
      </c>
      <c r="S42" s="82" t="e">
        <f>Node_List!#REF!</f>
        <v>#REF!</v>
      </c>
      <c r="T42" s="83" t="e">
        <f>Node_List!#REF!</f>
        <v>#REF!</v>
      </c>
      <c r="U42" s="84" t="e">
        <f>Node_List!#REF!</f>
        <v>#REF!</v>
      </c>
      <c r="V42" s="73"/>
      <c r="W42" s="74"/>
      <c r="X42" s="58"/>
    </row>
  </sheetData>
  <mergeCells count="7">
    <mergeCell ref="R35:R37"/>
    <mergeCell ref="S23:U23"/>
    <mergeCell ref="S22:X22"/>
    <mergeCell ref="V23:X23"/>
    <mergeCell ref="S35:X35"/>
    <mergeCell ref="S36:U36"/>
    <mergeCell ref="V36:X3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workbookViewId="0">
      <selection activeCell="I12" sqref="I12"/>
    </sheetView>
  </sheetViews>
  <sheetFormatPr baseColWidth="10" defaultRowHeight="12.75" x14ac:dyDescent="0.2"/>
  <sheetData>
    <row r="1" spans="1:6" ht="15" x14ac:dyDescent="0.25">
      <c r="A1" s="91" t="s">
        <v>222</v>
      </c>
      <c r="B1" s="92" t="s">
        <v>223</v>
      </c>
      <c r="C1" s="93" t="s">
        <v>224</v>
      </c>
      <c r="D1" s="93" t="s">
        <v>225</v>
      </c>
      <c r="E1" s="92" t="s">
        <v>226</v>
      </c>
      <c r="F1" s="91" t="s">
        <v>227</v>
      </c>
    </row>
    <row r="2" spans="1:6" ht="15" x14ac:dyDescent="0.25">
      <c r="A2" s="94">
        <v>1</v>
      </c>
      <c r="B2" s="95" t="s">
        <v>228</v>
      </c>
      <c r="C2" s="91" t="s">
        <v>71</v>
      </c>
      <c r="D2" s="91" t="s">
        <v>140</v>
      </c>
      <c r="E2" s="95" t="s">
        <v>229</v>
      </c>
      <c r="F2" s="96">
        <v>87.3</v>
      </c>
    </row>
    <row r="3" spans="1:6" ht="15" x14ac:dyDescent="0.25">
      <c r="A3" s="94">
        <v>2</v>
      </c>
      <c r="B3" s="95" t="s">
        <v>230</v>
      </c>
      <c r="C3" s="91" t="s">
        <v>71</v>
      </c>
      <c r="D3" s="91" t="s">
        <v>147</v>
      </c>
      <c r="E3" s="95" t="s">
        <v>229</v>
      </c>
      <c r="F3" s="96">
        <v>78.8</v>
      </c>
    </row>
    <row r="4" spans="1:6" ht="15" x14ac:dyDescent="0.25">
      <c r="A4" s="94">
        <v>3</v>
      </c>
      <c r="B4" s="95" t="s">
        <v>231</v>
      </c>
      <c r="C4" s="91" t="s">
        <v>71</v>
      </c>
      <c r="D4" s="91" t="s">
        <v>186</v>
      </c>
      <c r="E4" s="95" t="s">
        <v>229</v>
      </c>
      <c r="F4" s="96">
        <v>98.3</v>
      </c>
    </row>
    <row r="5" spans="1:6" ht="15" x14ac:dyDescent="0.25">
      <c r="A5" s="94">
        <v>4</v>
      </c>
      <c r="B5" s="95" t="s">
        <v>232</v>
      </c>
      <c r="C5" s="91" t="s">
        <v>71</v>
      </c>
      <c r="D5" s="91" t="s">
        <v>217</v>
      </c>
      <c r="E5" s="95" t="s">
        <v>229</v>
      </c>
      <c r="F5" s="96">
        <v>59.1</v>
      </c>
    </row>
    <row r="6" spans="1:6" ht="15" x14ac:dyDescent="0.25">
      <c r="A6" s="94">
        <v>5</v>
      </c>
      <c r="B6" s="95" t="s">
        <v>233</v>
      </c>
      <c r="C6" s="91" t="s">
        <v>73</v>
      </c>
      <c r="D6" s="91" t="s">
        <v>140</v>
      </c>
      <c r="E6" s="95" t="s">
        <v>229</v>
      </c>
      <c r="F6" s="96">
        <v>67</v>
      </c>
    </row>
    <row r="7" spans="1:6" ht="15" x14ac:dyDescent="0.25">
      <c r="A7" s="94">
        <v>6</v>
      </c>
      <c r="B7" s="95" t="s">
        <v>234</v>
      </c>
      <c r="C7" s="91" t="s">
        <v>73</v>
      </c>
      <c r="D7" s="91" t="s">
        <v>151</v>
      </c>
      <c r="E7" s="95" t="s">
        <v>229</v>
      </c>
      <c r="F7" s="96">
        <v>39.5</v>
      </c>
    </row>
    <row r="8" spans="1:6" ht="15" x14ac:dyDescent="0.25">
      <c r="A8" s="94">
        <v>7</v>
      </c>
      <c r="B8" s="95" t="s">
        <v>235</v>
      </c>
      <c r="C8" s="91" t="s">
        <v>73</v>
      </c>
      <c r="D8" s="91" t="s">
        <v>154</v>
      </c>
      <c r="E8" s="95" t="s">
        <v>229</v>
      </c>
      <c r="F8" s="96">
        <v>85.8</v>
      </c>
    </row>
    <row r="9" spans="1:6" ht="15" x14ac:dyDescent="0.25">
      <c r="A9" s="94">
        <v>8</v>
      </c>
      <c r="B9" s="95" t="s">
        <v>236</v>
      </c>
      <c r="C9" s="91" t="s">
        <v>76</v>
      </c>
      <c r="D9" s="91" t="s">
        <v>151</v>
      </c>
      <c r="E9" s="95" t="s">
        <v>229</v>
      </c>
      <c r="F9" s="96">
        <v>166.9</v>
      </c>
    </row>
    <row r="10" spans="1:6" ht="15" x14ac:dyDescent="0.25">
      <c r="A10" s="94">
        <v>9</v>
      </c>
      <c r="B10" s="95" t="s">
        <v>237</v>
      </c>
      <c r="C10" s="91" t="s">
        <v>76</v>
      </c>
      <c r="D10" s="91" t="s">
        <v>186</v>
      </c>
      <c r="E10" s="95" t="s">
        <v>229</v>
      </c>
      <c r="F10" s="96">
        <v>61.9</v>
      </c>
    </row>
    <row r="11" spans="1:6" ht="15" x14ac:dyDescent="0.25">
      <c r="A11" s="94">
        <v>10</v>
      </c>
      <c r="B11" s="95" t="s">
        <v>238</v>
      </c>
      <c r="C11" s="91" t="s">
        <v>139</v>
      </c>
      <c r="D11" s="91" t="s">
        <v>175</v>
      </c>
      <c r="E11" s="95" t="s">
        <v>229</v>
      </c>
      <c r="F11" s="96">
        <v>33.9</v>
      </c>
    </row>
    <row r="12" spans="1:6" ht="15" x14ac:dyDescent="0.25">
      <c r="A12" s="94">
        <v>11</v>
      </c>
      <c r="B12" s="95" t="s">
        <v>239</v>
      </c>
      <c r="C12" s="91" t="s">
        <v>139</v>
      </c>
      <c r="D12" s="91" t="s">
        <v>217</v>
      </c>
      <c r="E12" s="95" t="s">
        <v>229</v>
      </c>
      <c r="F12" s="96">
        <v>22.2</v>
      </c>
    </row>
    <row r="13" spans="1:6" ht="15" x14ac:dyDescent="0.25">
      <c r="A13" s="94">
        <v>12</v>
      </c>
      <c r="B13" s="95" t="s">
        <v>240</v>
      </c>
      <c r="C13" s="91" t="s">
        <v>140</v>
      </c>
      <c r="D13" s="91" t="s">
        <v>189</v>
      </c>
      <c r="E13" s="95" t="s">
        <v>229</v>
      </c>
      <c r="F13" s="96">
        <v>36.799999999999997</v>
      </c>
    </row>
    <row r="14" spans="1:6" ht="15" x14ac:dyDescent="0.25">
      <c r="A14" s="94">
        <v>13</v>
      </c>
      <c r="B14" s="95" t="s">
        <v>241</v>
      </c>
      <c r="C14" s="91" t="s">
        <v>146</v>
      </c>
      <c r="D14" s="91" t="s">
        <v>147</v>
      </c>
      <c r="E14" s="95" t="s">
        <v>229</v>
      </c>
      <c r="F14" s="96">
        <v>3.3</v>
      </c>
    </row>
    <row r="15" spans="1:6" ht="15" x14ac:dyDescent="0.25">
      <c r="A15" s="94">
        <v>14</v>
      </c>
      <c r="B15" s="95" t="s">
        <v>242</v>
      </c>
      <c r="C15" s="91" t="s">
        <v>146</v>
      </c>
      <c r="D15" s="91" t="s">
        <v>179</v>
      </c>
      <c r="E15" s="95" t="s">
        <v>229</v>
      </c>
      <c r="F15" s="96">
        <v>57.9</v>
      </c>
    </row>
    <row r="16" spans="1:6" ht="15" x14ac:dyDescent="0.25">
      <c r="A16" s="94">
        <v>15</v>
      </c>
      <c r="B16" s="95" t="s">
        <v>243</v>
      </c>
      <c r="C16" s="91" t="s">
        <v>147</v>
      </c>
      <c r="D16" s="91" t="s">
        <v>210</v>
      </c>
      <c r="E16" s="95" t="s">
        <v>229</v>
      </c>
      <c r="F16" s="96">
        <v>33.200000000000003</v>
      </c>
    </row>
    <row r="17" spans="1:6" ht="15" x14ac:dyDescent="0.25">
      <c r="A17" s="94">
        <v>16</v>
      </c>
      <c r="B17" s="95" t="s">
        <v>244</v>
      </c>
      <c r="C17" s="91" t="s">
        <v>147</v>
      </c>
      <c r="D17" s="91" t="s">
        <v>217</v>
      </c>
      <c r="E17" s="95" t="s">
        <v>229</v>
      </c>
      <c r="F17" s="96">
        <v>36.9</v>
      </c>
    </row>
    <row r="18" spans="1:6" ht="15" x14ac:dyDescent="0.25">
      <c r="A18" s="94">
        <v>17</v>
      </c>
      <c r="B18" s="95" t="s">
        <v>245</v>
      </c>
      <c r="C18" s="91" t="s">
        <v>154</v>
      </c>
      <c r="D18" s="91" t="s">
        <v>189</v>
      </c>
      <c r="E18" s="95" t="s">
        <v>229</v>
      </c>
      <c r="F18" s="96">
        <v>77.400000000000006</v>
      </c>
    </row>
    <row r="19" spans="1:6" ht="15" x14ac:dyDescent="0.25">
      <c r="A19" s="94">
        <v>18</v>
      </c>
      <c r="B19" s="95" t="s">
        <v>246</v>
      </c>
      <c r="C19" s="91" t="s">
        <v>154</v>
      </c>
      <c r="D19" s="91" t="s">
        <v>202</v>
      </c>
      <c r="E19" s="95" t="s">
        <v>229</v>
      </c>
      <c r="F19" s="96">
        <v>65.5</v>
      </c>
    </row>
    <row r="20" spans="1:6" ht="15" x14ac:dyDescent="0.25">
      <c r="A20" s="94">
        <v>19</v>
      </c>
      <c r="B20" s="95" t="s">
        <v>247</v>
      </c>
      <c r="C20" s="91" t="s">
        <v>175</v>
      </c>
      <c r="D20" s="91" t="s">
        <v>186</v>
      </c>
      <c r="E20" s="95" t="s">
        <v>229</v>
      </c>
      <c r="F20" s="96">
        <v>119.1</v>
      </c>
    </row>
    <row r="21" spans="1:6" ht="15" x14ac:dyDescent="0.25">
      <c r="A21" s="94">
        <v>20</v>
      </c>
      <c r="B21" s="95" t="s">
        <v>248</v>
      </c>
      <c r="C21" s="91" t="s">
        <v>175</v>
      </c>
      <c r="D21" s="91" t="s">
        <v>210</v>
      </c>
      <c r="E21" s="95" t="s">
        <v>229</v>
      </c>
      <c r="F21" s="96">
        <v>170.1</v>
      </c>
    </row>
    <row r="22" spans="1:6" ht="15" x14ac:dyDescent="0.25">
      <c r="A22" s="94">
        <v>21</v>
      </c>
      <c r="B22" s="95" t="s">
        <v>249</v>
      </c>
      <c r="C22" s="91" t="s">
        <v>179</v>
      </c>
      <c r="D22" s="91" t="s">
        <v>210</v>
      </c>
      <c r="E22" s="95" t="s">
        <v>229</v>
      </c>
      <c r="F22" s="96">
        <v>45.1</v>
      </c>
    </row>
    <row r="23" spans="1:6" ht="15" x14ac:dyDescent="0.25">
      <c r="A23" s="94">
        <v>22</v>
      </c>
      <c r="B23" s="95" t="s">
        <v>250</v>
      </c>
      <c r="C23" s="91" t="s">
        <v>189</v>
      </c>
      <c r="D23" s="91" t="s">
        <v>210</v>
      </c>
      <c r="E23" s="95" t="s">
        <v>229</v>
      </c>
      <c r="F23" s="96">
        <v>46.4</v>
      </c>
    </row>
    <row r="24" spans="1:6" ht="15" x14ac:dyDescent="0.25">
      <c r="A24" s="94">
        <v>23</v>
      </c>
      <c r="B24" s="95" t="s">
        <v>251</v>
      </c>
      <c r="C24" s="91" t="s">
        <v>194</v>
      </c>
      <c r="D24" s="91" t="s">
        <v>202</v>
      </c>
      <c r="E24" s="95" t="s">
        <v>229</v>
      </c>
      <c r="F24" s="96">
        <v>72</v>
      </c>
    </row>
    <row r="25" spans="1:6" ht="15" x14ac:dyDescent="0.25">
      <c r="A25" s="94">
        <v>24</v>
      </c>
      <c r="B25" s="95" t="s">
        <v>252</v>
      </c>
      <c r="C25" s="91" t="s">
        <v>194</v>
      </c>
      <c r="D25" s="91" t="s">
        <v>210</v>
      </c>
      <c r="E25" s="95" t="s">
        <v>229</v>
      </c>
      <c r="F25" s="96">
        <v>190.4</v>
      </c>
    </row>
    <row r="26" spans="1:6" ht="15" x14ac:dyDescent="0.25">
      <c r="A26" s="94">
        <v>25</v>
      </c>
      <c r="B26" s="97" t="s">
        <v>253</v>
      </c>
      <c r="C26" s="91" t="s">
        <v>63</v>
      </c>
      <c r="D26" s="91" t="s">
        <v>103</v>
      </c>
      <c r="E26" s="97" t="s">
        <v>254</v>
      </c>
      <c r="F26" s="96">
        <v>10.1</v>
      </c>
    </row>
    <row r="27" spans="1:6" ht="15" x14ac:dyDescent="0.25">
      <c r="A27" s="94">
        <v>26</v>
      </c>
      <c r="B27" s="97" t="s">
        <v>255</v>
      </c>
      <c r="C27" s="91" t="s">
        <v>63</v>
      </c>
      <c r="D27" s="91" t="s">
        <v>162</v>
      </c>
      <c r="E27" s="97" t="s">
        <v>254</v>
      </c>
      <c r="F27" s="96">
        <v>25</v>
      </c>
    </row>
    <row r="28" spans="1:6" ht="15" x14ac:dyDescent="0.25">
      <c r="A28" s="94">
        <v>27</v>
      </c>
      <c r="B28" s="97" t="s">
        <v>256</v>
      </c>
      <c r="C28" s="91" t="s">
        <v>64</v>
      </c>
      <c r="D28" s="91" t="s">
        <v>70</v>
      </c>
      <c r="E28" s="97" t="s">
        <v>254</v>
      </c>
      <c r="F28" s="96">
        <v>5.0999999999999996</v>
      </c>
    </row>
    <row r="29" spans="1:6" ht="15" x14ac:dyDescent="0.25">
      <c r="A29" s="94">
        <v>28</v>
      </c>
      <c r="B29" s="97" t="s">
        <v>257</v>
      </c>
      <c r="C29" s="91" t="s">
        <v>64</v>
      </c>
      <c r="D29" s="91" t="s">
        <v>138</v>
      </c>
      <c r="E29" s="97" t="s">
        <v>254</v>
      </c>
      <c r="F29" s="96">
        <v>30.6</v>
      </c>
    </row>
    <row r="30" spans="1:6" ht="15" x14ac:dyDescent="0.25">
      <c r="A30" s="94">
        <v>29</v>
      </c>
      <c r="B30" s="97" t="s">
        <v>258</v>
      </c>
      <c r="C30" s="91" t="s">
        <v>64</v>
      </c>
      <c r="D30" s="91" t="s">
        <v>147</v>
      </c>
      <c r="E30" s="97" t="s">
        <v>254</v>
      </c>
      <c r="F30" s="96">
        <v>12.3</v>
      </c>
    </row>
    <row r="31" spans="1:6" ht="15" x14ac:dyDescent="0.25">
      <c r="A31" s="94">
        <v>30</v>
      </c>
      <c r="B31" s="97" t="s">
        <v>259</v>
      </c>
      <c r="C31" s="91" t="s">
        <v>65</v>
      </c>
      <c r="D31" s="91" t="s">
        <v>122</v>
      </c>
      <c r="E31" s="97" t="s">
        <v>254</v>
      </c>
      <c r="F31" s="96">
        <v>6.8</v>
      </c>
    </row>
    <row r="32" spans="1:6" ht="15" x14ac:dyDescent="0.25">
      <c r="A32" s="94">
        <v>31</v>
      </c>
      <c r="B32" s="97" t="s">
        <v>260</v>
      </c>
      <c r="C32" s="91" t="s">
        <v>65</v>
      </c>
      <c r="D32" s="91" t="s">
        <v>129</v>
      </c>
      <c r="E32" s="97" t="s">
        <v>254</v>
      </c>
      <c r="F32" s="96">
        <v>4</v>
      </c>
    </row>
    <row r="33" spans="1:6" ht="15" x14ac:dyDescent="0.25">
      <c r="A33" s="94">
        <v>32</v>
      </c>
      <c r="B33" s="97" t="s">
        <v>261</v>
      </c>
      <c r="C33" s="91" t="s">
        <v>65</v>
      </c>
      <c r="D33" s="91" t="s">
        <v>146</v>
      </c>
      <c r="E33" s="97" t="s">
        <v>254</v>
      </c>
      <c r="F33" s="96">
        <v>5.3</v>
      </c>
    </row>
    <row r="34" spans="1:6" ht="15" x14ac:dyDescent="0.25">
      <c r="A34" s="94">
        <v>33</v>
      </c>
      <c r="B34" s="97" t="s">
        <v>262</v>
      </c>
      <c r="C34" s="91" t="s">
        <v>66</v>
      </c>
      <c r="D34" s="91" t="s">
        <v>158</v>
      </c>
      <c r="E34" s="97" t="s">
        <v>254</v>
      </c>
      <c r="F34" s="96">
        <v>10.4</v>
      </c>
    </row>
    <row r="35" spans="1:6" ht="15" x14ac:dyDescent="0.25">
      <c r="A35" s="94">
        <v>34</v>
      </c>
      <c r="B35" s="97" t="s">
        <v>263</v>
      </c>
      <c r="C35" s="91" t="s">
        <v>67</v>
      </c>
      <c r="D35" s="91" t="s">
        <v>139</v>
      </c>
      <c r="E35" s="97" t="s">
        <v>254</v>
      </c>
      <c r="F35" s="96">
        <v>10.8</v>
      </c>
    </row>
    <row r="36" spans="1:6" ht="15" x14ac:dyDescent="0.25">
      <c r="A36" s="94">
        <v>35</v>
      </c>
      <c r="B36" s="97" t="s">
        <v>264</v>
      </c>
      <c r="C36" s="91" t="s">
        <v>68</v>
      </c>
      <c r="D36" s="91" t="s">
        <v>127</v>
      </c>
      <c r="E36" s="97" t="s">
        <v>254</v>
      </c>
      <c r="F36" s="96">
        <v>25.9</v>
      </c>
    </row>
    <row r="37" spans="1:6" ht="15" x14ac:dyDescent="0.25">
      <c r="A37" s="94">
        <v>36</v>
      </c>
      <c r="B37" s="97" t="s">
        <v>265</v>
      </c>
      <c r="C37" s="91" t="s">
        <v>69</v>
      </c>
      <c r="D37" s="91" t="s">
        <v>118</v>
      </c>
      <c r="E37" s="97" t="s">
        <v>254</v>
      </c>
      <c r="F37" s="96">
        <v>57.6</v>
      </c>
    </row>
    <row r="38" spans="1:6" ht="15" x14ac:dyDescent="0.25">
      <c r="A38" s="94">
        <v>37</v>
      </c>
      <c r="B38" s="97" t="s">
        <v>266</v>
      </c>
      <c r="C38" s="91" t="s">
        <v>69</v>
      </c>
      <c r="D38" s="91" t="s">
        <v>162</v>
      </c>
      <c r="E38" s="97" t="s">
        <v>254</v>
      </c>
      <c r="F38" s="96">
        <v>28.4</v>
      </c>
    </row>
    <row r="39" spans="1:6" ht="15" x14ac:dyDescent="0.25">
      <c r="A39" s="94">
        <v>38</v>
      </c>
      <c r="B39" s="97" t="s">
        <v>267</v>
      </c>
      <c r="C39" s="91" t="s">
        <v>70</v>
      </c>
      <c r="D39" s="91" t="s">
        <v>146</v>
      </c>
      <c r="E39" s="97" t="s">
        <v>254</v>
      </c>
      <c r="F39" s="96">
        <v>3.1</v>
      </c>
    </row>
    <row r="40" spans="1:6" ht="15" x14ac:dyDescent="0.25">
      <c r="A40" s="94">
        <v>39</v>
      </c>
      <c r="B40" s="97" t="s">
        <v>268</v>
      </c>
      <c r="C40" s="91" t="s">
        <v>71</v>
      </c>
      <c r="D40" s="91" t="s">
        <v>108</v>
      </c>
      <c r="E40" s="97" t="s">
        <v>254</v>
      </c>
      <c r="F40" s="96">
        <v>53.3</v>
      </c>
    </row>
    <row r="41" spans="1:6" ht="15" x14ac:dyDescent="0.25">
      <c r="A41" s="94">
        <v>40</v>
      </c>
      <c r="B41" s="97" t="s">
        <v>269</v>
      </c>
      <c r="C41" s="91" t="s">
        <v>71</v>
      </c>
      <c r="D41" s="91" t="s">
        <v>127</v>
      </c>
      <c r="E41" s="97" t="s">
        <v>254</v>
      </c>
      <c r="F41" s="96">
        <v>10.3</v>
      </c>
    </row>
    <row r="42" spans="1:6" ht="15" x14ac:dyDescent="0.25">
      <c r="A42" s="94">
        <v>41</v>
      </c>
      <c r="B42" s="97" t="s">
        <v>270</v>
      </c>
      <c r="C42" s="91" t="s">
        <v>72</v>
      </c>
      <c r="D42" s="91" t="s">
        <v>82</v>
      </c>
      <c r="E42" s="97" t="s">
        <v>254</v>
      </c>
      <c r="F42" s="96">
        <v>15.3</v>
      </c>
    </row>
    <row r="43" spans="1:6" ht="15" x14ac:dyDescent="0.25">
      <c r="A43" s="94">
        <v>42</v>
      </c>
      <c r="B43" s="97" t="s">
        <v>271</v>
      </c>
      <c r="C43" s="91" t="s">
        <v>72</v>
      </c>
      <c r="D43" s="91" t="s">
        <v>212</v>
      </c>
      <c r="E43" s="97" t="s">
        <v>254</v>
      </c>
      <c r="F43" s="96">
        <v>6.1</v>
      </c>
    </row>
    <row r="44" spans="1:6" ht="15" x14ac:dyDescent="0.25">
      <c r="A44" s="94">
        <v>43</v>
      </c>
      <c r="B44" s="97" t="s">
        <v>272</v>
      </c>
      <c r="C44" s="91" t="s">
        <v>73</v>
      </c>
      <c r="D44" s="91" t="s">
        <v>74</v>
      </c>
      <c r="E44" s="97" t="s">
        <v>254</v>
      </c>
      <c r="F44" s="96">
        <v>1.9</v>
      </c>
    </row>
    <row r="45" spans="1:6" ht="15" x14ac:dyDescent="0.25">
      <c r="A45" s="94">
        <v>44</v>
      </c>
      <c r="B45" s="97" t="s">
        <v>273</v>
      </c>
      <c r="C45" s="91" t="s">
        <v>73</v>
      </c>
      <c r="D45" s="91" t="s">
        <v>108</v>
      </c>
      <c r="E45" s="97" t="s">
        <v>254</v>
      </c>
      <c r="F45" s="96">
        <v>31.6</v>
      </c>
    </row>
    <row r="46" spans="1:6" ht="15" x14ac:dyDescent="0.25">
      <c r="A46" s="94">
        <v>45</v>
      </c>
      <c r="B46" s="97" t="s">
        <v>274</v>
      </c>
      <c r="C46" s="91" t="s">
        <v>73</v>
      </c>
      <c r="D46" s="91" t="s">
        <v>220</v>
      </c>
      <c r="E46" s="97" t="s">
        <v>254</v>
      </c>
      <c r="F46" s="96">
        <v>37.5</v>
      </c>
    </row>
    <row r="47" spans="1:6" ht="15" x14ac:dyDescent="0.25">
      <c r="A47" s="94">
        <v>46</v>
      </c>
      <c r="B47" s="97" t="s">
        <v>275</v>
      </c>
      <c r="C47" s="91" t="s">
        <v>75</v>
      </c>
      <c r="D47" s="91" t="s">
        <v>76</v>
      </c>
      <c r="E47" s="97" t="s">
        <v>254</v>
      </c>
      <c r="F47" s="96">
        <v>2.2000000000000002</v>
      </c>
    </row>
    <row r="48" spans="1:6" ht="15" x14ac:dyDescent="0.25">
      <c r="A48" s="94">
        <v>47</v>
      </c>
      <c r="B48" s="97" t="s">
        <v>276</v>
      </c>
      <c r="C48" s="91" t="s">
        <v>75</v>
      </c>
      <c r="D48" s="91" t="s">
        <v>77</v>
      </c>
      <c r="E48" s="97" t="s">
        <v>254</v>
      </c>
      <c r="F48" s="96">
        <v>2.7</v>
      </c>
    </row>
    <row r="49" spans="1:6" ht="15" x14ac:dyDescent="0.25">
      <c r="A49" s="94">
        <v>48</v>
      </c>
      <c r="B49" s="97" t="s">
        <v>277</v>
      </c>
      <c r="C49" s="91" t="s">
        <v>75</v>
      </c>
      <c r="D49" s="91" t="s">
        <v>115</v>
      </c>
      <c r="E49" s="97" t="s">
        <v>254</v>
      </c>
      <c r="F49" s="96">
        <v>15.2</v>
      </c>
    </row>
    <row r="50" spans="1:6" ht="15" x14ac:dyDescent="0.25">
      <c r="A50" s="94">
        <v>49</v>
      </c>
      <c r="B50" s="97" t="s">
        <v>278</v>
      </c>
      <c r="C50" s="91" t="s">
        <v>75</v>
      </c>
      <c r="D50" s="91" t="s">
        <v>131</v>
      </c>
      <c r="E50" s="97" t="s">
        <v>254</v>
      </c>
      <c r="F50" s="96">
        <v>27.7</v>
      </c>
    </row>
    <row r="51" spans="1:6" ht="15" x14ac:dyDescent="0.25">
      <c r="A51" s="94">
        <v>50</v>
      </c>
      <c r="B51" s="97" t="s">
        <v>279</v>
      </c>
      <c r="C51" s="91" t="s">
        <v>76</v>
      </c>
      <c r="D51" s="91" t="s">
        <v>91</v>
      </c>
      <c r="E51" s="97" t="s">
        <v>254</v>
      </c>
      <c r="F51" s="96">
        <v>48.7</v>
      </c>
    </row>
    <row r="52" spans="1:6" ht="15" x14ac:dyDescent="0.25">
      <c r="A52" s="94">
        <v>51</v>
      </c>
      <c r="B52" s="97" t="s">
        <v>280</v>
      </c>
      <c r="C52" s="91" t="s">
        <v>76</v>
      </c>
      <c r="D52" s="91" t="s">
        <v>99</v>
      </c>
      <c r="E52" s="97" t="s">
        <v>254</v>
      </c>
      <c r="F52" s="96">
        <v>73.5</v>
      </c>
    </row>
    <row r="53" spans="1:6" ht="15" x14ac:dyDescent="0.25">
      <c r="A53" s="94">
        <v>52</v>
      </c>
      <c r="B53" s="97" t="s">
        <v>281</v>
      </c>
      <c r="C53" s="91" t="s">
        <v>76</v>
      </c>
      <c r="D53" s="91" t="s">
        <v>130</v>
      </c>
      <c r="E53" s="97" t="s">
        <v>254</v>
      </c>
      <c r="F53" s="96">
        <v>28.8</v>
      </c>
    </row>
    <row r="54" spans="1:6" ht="15" x14ac:dyDescent="0.25">
      <c r="A54" s="94">
        <v>53</v>
      </c>
      <c r="B54" s="97" t="s">
        <v>282</v>
      </c>
      <c r="C54" s="91" t="s">
        <v>77</v>
      </c>
      <c r="D54" s="91" t="s">
        <v>79</v>
      </c>
      <c r="E54" s="97" t="s">
        <v>254</v>
      </c>
      <c r="F54" s="96">
        <v>42.1</v>
      </c>
    </row>
    <row r="55" spans="1:6" ht="15" x14ac:dyDescent="0.25">
      <c r="A55" s="94">
        <v>54</v>
      </c>
      <c r="B55" s="97" t="s">
        <v>283</v>
      </c>
      <c r="C55" s="91" t="s">
        <v>78</v>
      </c>
      <c r="D55" s="91" t="s">
        <v>83</v>
      </c>
      <c r="E55" s="97" t="s">
        <v>254</v>
      </c>
      <c r="F55" s="96">
        <v>21.9</v>
      </c>
    </row>
    <row r="56" spans="1:6" ht="15" x14ac:dyDescent="0.25">
      <c r="A56" s="94">
        <v>55</v>
      </c>
      <c r="B56" s="97" t="s">
        <v>284</v>
      </c>
      <c r="C56" s="91" t="s">
        <v>78</v>
      </c>
      <c r="D56" s="91" t="s">
        <v>219</v>
      </c>
      <c r="E56" s="97" t="s">
        <v>254</v>
      </c>
      <c r="F56" s="96">
        <v>31.1</v>
      </c>
    </row>
    <row r="57" spans="1:6" ht="15" x14ac:dyDescent="0.25">
      <c r="A57" s="94">
        <v>56</v>
      </c>
      <c r="B57" s="97" t="s">
        <v>285</v>
      </c>
      <c r="C57" s="91" t="s">
        <v>79</v>
      </c>
      <c r="D57" s="91" t="s">
        <v>80</v>
      </c>
      <c r="E57" s="97" t="s">
        <v>254</v>
      </c>
      <c r="F57" s="96">
        <v>28.6</v>
      </c>
    </row>
    <row r="58" spans="1:6" ht="15" x14ac:dyDescent="0.25">
      <c r="A58" s="94">
        <v>57</v>
      </c>
      <c r="B58" s="97" t="s">
        <v>286</v>
      </c>
      <c r="C58" s="91" t="s">
        <v>80</v>
      </c>
      <c r="D58" s="91" t="s">
        <v>104</v>
      </c>
      <c r="E58" s="97" t="s">
        <v>254</v>
      </c>
      <c r="F58" s="96">
        <v>62.8</v>
      </c>
    </row>
    <row r="59" spans="1:6" ht="15" x14ac:dyDescent="0.25">
      <c r="A59" s="94">
        <v>58</v>
      </c>
      <c r="B59" s="97" t="s">
        <v>287</v>
      </c>
      <c r="C59" s="91" t="s">
        <v>81</v>
      </c>
      <c r="D59" s="91" t="s">
        <v>85</v>
      </c>
      <c r="E59" s="97" t="s">
        <v>254</v>
      </c>
      <c r="F59" s="96">
        <v>4.8</v>
      </c>
    </row>
    <row r="60" spans="1:6" ht="15" x14ac:dyDescent="0.25">
      <c r="A60" s="94">
        <v>59</v>
      </c>
      <c r="B60" s="97" t="s">
        <v>288</v>
      </c>
      <c r="C60" s="91" t="s">
        <v>81</v>
      </c>
      <c r="D60" s="91" t="s">
        <v>146</v>
      </c>
      <c r="E60" s="97" t="s">
        <v>254</v>
      </c>
      <c r="F60" s="96">
        <v>5.2</v>
      </c>
    </row>
    <row r="61" spans="1:6" ht="15" x14ac:dyDescent="0.25">
      <c r="A61" s="94">
        <v>60</v>
      </c>
      <c r="B61" s="97" t="s">
        <v>289</v>
      </c>
      <c r="C61" s="91" t="s">
        <v>82</v>
      </c>
      <c r="D61" s="91" t="s">
        <v>173</v>
      </c>
      <c r="E61" s="97" t="s">
        <v>254</v>
      </c>
      <c r="F61" s="96">
        <v>6.7</v>
      </c>
    </row>
    <row r="62" spans="1:6" ht="15" x14ac:dyDescent="0.25">
      <c r="A62" s="94">
        <v>61</v>
      </c>
      <c r="B62" s="97" t="s">
        <v>290</v>
      </c>
      <c r="C62" s="91" t="s">
        <v>82</v>
      </c>
      <c r="D62" s="91" t="s">
        <v>178</v>
      </c>
      <c r="E62" s="97" t="s">
        <v>254</v>
      </c>
      <c r="F62" s="96">
        <v>6.2</v>
      </c>
    </row>
    <row r="63" spans="1:6" ht="15" x14ac:dyDescent="0.25">
      <c r="A63" s="94">
        <v>62</v>
      </c>
      <c r="B63" s="97" t="s">
        <v>291</v>
      </c>
      <c r="C63" s="91" t="s">
        <v>83</v>
      </c>
      <c r="D63" s="91" t="s">
        <v>213</v>
      </c>
      <c r="E63" s="97" t="s">
        <v>254</v>
      </c>
      <c r="F63" s="96">
        <v>6.7</v>
      </c>
    </row>
    <row r="64" spans="1:6" ht="15" x14ac:dyDescent="0.25">
      <c r="A64" s="94">
        <v>63</v>
      </c>
      <c r="B64" s="97" t="s">
        <v>292</v>
      </c>
      <c r="C64" s="91" t="s">
        <v>84</v>
      </c>
      <c r="D64" s="91" t="s">
        <v>147</v>
      </c>
      <c r="E64" s="97" t="s">
        <v>254</v>
      </c>
      <c r="F64" s="96">
        <v>3.6</v>
      </c>
    </row>
    <row r="65" spans="1:6" ht="15" x14ac:dyDescent="0.25">
      <c r="A65" s="94">
        <v>64</v>
      </c>
      <c r="B65" s="97" t="s">
        <v>293</v>
      </c>
      <c r="C65" s="91" t="s">
        <v>84</v>
      </c>
      <c r="D65" s="91" t="s">
        <v>153</v>
      </c>
      <c r="E65" s="97" t="s">
        <v>254</v>
      </c>
      <c r="F65" s="96">
        <v>3.7</v>
      </c>
    </row>
    <row r="66" spans="1:6" ht="15" x14ac:dyDescent="0.25">
      <c r="A66" s="94">
        <v>65</v>
      </c>
      <c r="B66" s="97" t="s">
        <v>294</v>
      </c>
      <c r="C66" s="91" t="s">
        <v>85</v>
      </c>
      <c r="D66" s="91" t="s">
        <v>163</v>
      </c>
      <c r="E66" s="97" t="s">
        <v>254</v>
      </c>
      <c r="F66" s="96">
        <v>6</v>
      </c>
    </row>
    <row r="67" spans="1:6" ht="15" x14ac:dyDescent="0.25">
      <c r="A67" s="94">
        <v>66</v>
      </c>
      <c r="B67" s="97" t="s">
        <v>295</v>
      </c>
      <c r="C67" s="91" t="s">
        <v>86</v>
      </c>
      <c r="D67" s="91" t="s">
        <v>98</v>
      </c>
      <c r="E67" s="97" t="s">
        <v>254</v>
      </c>
      <c r="F67" s="96">
        <v>18.7</v>
      </c>
    </row>
    <row r="68" spans="1:6" ht="15" x14ac:dyDescent="0.25">
      <c r="A68" s="94">
        <v>67</v>
      </c>
      <c r="B68" s="97" t="s">
        <v>296</v>
      </c>
      <c r="C68" s="91" t="s">
        <v>86</v>
      </c>
      <c r="D68" s="91" t="s">
        <v>129</v>
      </c>
      <c r="E68" s="97" t="s">
        <v>254</v>
      </c>
      <c r="F68" s="96">
        <v>18</v>
      </c>
    </row>
    <row r="69" spans="1:6" ht="15" x14ac:dyDescent="0.25">
      <c r="A69" s="94">
        <v>68</v>
      </c>
      <c r="B69" s="97" t="s">
        <v>297</v>
      </c>
      <c r="C69" s="91" t="s">
        <v>87</v>
      </c>
      <c r="D69" s="91" t="s">
        <v>107</v>
      </c>
      <c r="E69" s="97" t="s">
        <v>254</v>
      </c>
      <c r="F69" s="96">
        <v>3.9</v>
      </c>
    </row>
    <row r="70" spans="1:6" ht="15" x14ac:dyDescent="0.25">
      <c r="A70" s="94">
        <v>69</v>
      </c>
      <c r="B70" s="97" t="s">
        <v>298</v>
      </c>
      <c r="C70" s="91" t="s">
        <v>87</v>
      </c>
      <c r="D70" s="91" t="s">
        <v>135</v>
      </c>
      <c r="E70" s="97" t="s">
        <v>254</v>
      </c>
      <c r="F70" s="96">
        <v>16.5</v>
      </c>
    </row>
    <row r="71" spans="1:6" ht="15" x14ac:dyDescent="0.25">
      <c r="A71" s="94">
        <v>70</v>
      </c>
      <c r="B71" s="97" t="s">
        <v>299</v>
      </c>
      <c r="C71" s="91" t="s">
        <v>87</v>
      </c>
      <c r="D71" s="91" t="s">
        <v>207</v>
      </c>
      <c r="E71" s="97" t="s">
        <v>254</v>
      </c>
      <c r="F71" s="96">
        <v>2.2000000000000002</v>
      </c>
    </row>
    <row r="72" spans="1:6" ht="15" x14ac:dyDescent="0.25">
      <c r="A72" s="94">
        <v>71</v>
      </c>
      <c r="B72" s="97" t="s">
        <v>300</v>
      </c>
      <c r="C72" s="91" t="s">
        <v>88</v>
      </c>
      <c r="D72" s="91" t="s">
        <v>142</v>
      </c>
      <c r="E72" s="97" t="s">
        <v>254</v>
      </c>
      <c r="F72" s="96">
        <v>17.100000000000001</v>
      </c>
    </row>
    <row r="73" spans="1:6" ht="15" x14ac:dyDescent="0.25">
      <c r="A73" s="94">
        <v>72</v>
      </c>
      <c r="B73" s="97" t="s">
        <v>301</v>
      </c>
      <c r="C73" s="91" t="s">
        <v>89</v>
      </c>
      <c r="D73" s="91" t="s">
        <v>98</v>
      </c>
      <c r="E73" s="97" t="s">
        <v>254</v>
      </c>
      <c r="F73" s="96">
        <v>21.6</v>
      </c>
    </row>
    <row r="74" spans="1:6" ht="15" x14ac:dyDescent="0.25">
      <c r="A74" s="94">
        <v>73</v>
      </c>
      <c r="B74" s="97" t="s">
        <v>302</v>
      </c>
      <c r="C74" s="91" t="s">
        <v>89</v>
      </c>
      <c r="D74" s="91" t="s">
        <v>140</v>
      </c>
      <c r="E74" s="97" t="s">
        <v>254</v>
      </c>
      <c r="F74" s="96">
        <v>36.4</v>
      </c>
    </row>
    <row r="75" spans="1:6" ht="15" x14ac:dyDescent="0.25">
      <c r="A75" s="94">
        <v>74</v>
      </c>
      <c r="B75" s="97" t="s">
        <v>303</v>
      </c>
      <c r="C75" s="91" t="s">
        <v>89</v>
      </c>
      <c r="D75" s="91" t="s">
        <v>148</v>
      </c>
      <c r="E75" s="97" t="s">
        <v>254</v>
      </c>
      <c r="F75" s="96">
        <v>22.1</v>
      </c>
    </row>
    <row r="76" spans="1:6" ht="15" x14ac:dyDescent="0.25">
      <c r="A76" s="94">
        <v>75</v>
      </c>
      <c r="B76" s="97" t="s">
        <v>304</v>
      </c>
      <c r="C76" s="91" t="s">
        <v>90</v>
      </c>
      <c r="D76" s="91" t="s">
        <v>144</v>
      </c>
      <c r="E76" s="97" t="s">
        <v>254</v>
      </c>
      <c r="F76" s="96">
        <v>9.8000000000000007</v>
      </c>
    </row>
    <row r="77" spans="1:6" ht="15" x14ac:dyDescent="0.25">
      <c r="A77" s="94">
        <v>76</v>
      </c>
      <c r="B77" s="97" t="s">
        <v>305</v>
      </c>
      <c r="C77" s="91" t="s">
        <v>90</v>
      </c>
      <c r="D77" s="91" t="s">
        <v>217</v>
      </c>
      <c r="E77" s="97" t="s">
        <v>254</v>
      </c>
      <c r="F77" s="96">
        <v>9.8000000000000007</v>
      </c>
    </row>
    <row r="78" spans="1:6" ht="15" x14ac:dyDescent="0.25">
      <c r="A78" s="94">
        <v>77</v>
      </c>
      <c r="B78" s="97" t="s">
        <v>306</v>
      </c>
      <c r="C78" s="91" t="s">
        <v>91</v>
      </c>
      <c r="D78" s="91" t="s">
        <v>109</v>
      </c>
      <c r="E78" s="97" t="s">
        <v>254</v>
      </c>
      <c r="F78" s="96">
        <v>61.7</v>
      </c>
    </row>
    <row r="79" spans="1:6" ht="15" x14ac:dyDescent="0.25">
      <c r="A79" s="94">
        <v>78</v>
      </c>
      <c r="B79" s="97" t="s">
        <v>307</v>
      </c>
      <c r="C79" s="91" t="s">
        <v>92</v>
      </c>
      <c r="D79" s="91" t="s">
        <v>165</v>
      </c>
      <c r="E79" s="97" t="s">
        <v>254</v>
      </c>
      <c r="F79" s="96">
        <v>15.6</v>
      </c>
    </row>
    <row r="80" spans="1:6" ht="15" x14ac:dyDescent="0.25">
      <c r="A80" s="94">
        <v>79</v>
      </c>
      <c r="B80" s="97" t="s">
        <v>308</v>
      </c>
      <c r="C80" s="91" t="s">
        <v>92</v>
      </c>
      <c r="D80" s="91" t="s">
        <v>183</v>
      </c>
      <c r="E80" s="97" t="s">
        <v>254</v>
      </c>
      <c r="F80" s="96">
        <v>22.8</v>
      </c>
    </row>
    <row r="81" spans="1:6" ht="15" x14ac:dyDescent="0.25">
      <c r="A81" s="94">
        <v>80</v>
      </c>
      <c r="B81" s="97" t="s">
        <v>309</v>
      </c>
      <c r="C81" s="91" t="s">
        <v>93</v>
      </c>
      <c r="D81" s="91" t="s">
        <v>118</v>
      </c>
      <c r="E81" s="97" t="s">
        <v>254</v>
      </c>
      <c r="F81" s="96">
        <v>10.1</v>
      </c>
    </row>
    <row r="82" spans="1:6" ht="15" x14ac:dyDescent="0.25">
      <c r="A82" s="94">
        <v>81</v>
      </c>
      <c r="B82" s="97" t="s">
        <v>310</v>
      </c>
      <c r="C82" s="91" t="s">
        <v>93</v>
      </c>
      <c r="D82" s="91" t="s">
        <v>219</v>
      </c>
      <c r="E82" s="97" t="s">
        <v>254</v>
      </c>
      <c r="F82" s="96">
        <v>51.4</v>
      </c>
    </row>
    <row r="83" spans="1:6" ht="15" x14ac:dyDescent="0.25">
      <c r="A83" s="94">
        <v>82</v>
      </c>
      <c r="B83" s="97" t="s">
        <v>311</v>
      </c>
      <c r="C83" s="91" t="s">
        <v>94</v>
      </c>
      <c r="D83" s="91" t="s">
        <v>113</v>
      </c>
      <c r="E83" s="97" t="s">
        <v>254</v>
      </c>
      <c r="F83" s="96">
        <v>17.7</v>
      </c>
    </row>
    <row r="84" spans="1:6" ht="15" x14ac:dyDescent="0.25">
      <c r="A84" s="94">
        <v>83</v>
      </c>
      <c r="B84" s="97" t="s">
        <v>312</v>
      </c>
      <c r="C84" s="91" t="s">
        <v>94</v>
      </c>
      <c r="D84" s="91" t="s">
        <v>117</v>
      </c>
      <c r="E84" s="97" t="s">
        <v>254</v>
      </c>
      <c r="F84" s="96">
        <v>69.8</v>
      </c>
    </row>
    <row r="85" spans="1:6" ht="15" x14ac:dyDescent="0.25">
      <c r="A85" s="94">
        <v>84</v>
      </c>
      <c r="B85" s="97" t="s">
        <v>313</v>
      </c>
      <c r="C85" s="91" t="s">
        <v>94</v>
      </c>
      <c r="D85" s="91" t="s">
        <v>137</v>
      </c>
      <c r="E85" s="97" t="s">
        <v>254</v>
      </c>
      <c r="F85" s="96">
        <v>17.899999999999999</v>
      </c>
    </row>
    <row r="86" spans="1:6" ht="15" x14ac:dyDescent="0.25">
      <c r="A86" s="94">
        <v>85</v>
      </c>
      <c r="B86" s="97" t="s">
        <v>314</v>
      </c>
      <c r="C86" s="91" t="s">
        <v>94</v>
      </c>
      <c r="D86" s="91" t="s">
        <v>202</v>
      </c>
      <c r="E86" s="97" t="s">
        <v>254</v>
      </c>
      <c r="F86" s="96">
        <v>51.6</v>
      </c>
    </row>
    <row r="87" spans="1:6" ht="15" x14ac:dyDescent="0.25">
      <c r="A87" s="94">
        <v>86</v>
      </c>
      <c r="B87" s="97" t="s">
        <v>315</v>
      </c>
      <c r="C87" s="91" t="s">
        <v>95</v>
      </c>
      <c r="D87" s="91" t="s">
        <v>193</v>
      </c>
      <c r="E87" s="97" t="s">
        <v>254</v>
      </c>
      <c r="F87" s="96">
        <v>12.6</v>
      </c>
    </row>
    <row r="88" spans="1:6" ht="15" x14ac:dyDescent="0.25">
      <c r="A88" s="94">
        <v>87</v>
      </c>
      <c r="B88" s="97" t="s">
        <v>316</v>
      </c>
      <c r="C88" s="91" t="s">
        <v>95</v>
      </c>
      <c r="D88" s="91" t="s">
        <v>201</v>
      </c>
      <c r="E88" s="97" t="s">
        <v>254</v>
      </c>
      <c r="F88" s="96">
        <v>2.5</v>
      </c>
    </row>
    <row r="89" spans="1:6" ht="15" x14ac:dyDescent="0.25">
      <c r="A89" s="94">
        <v>88</v>
      </c>
      <c r="B89" s="97" t="s">
        <v>317</v>
      </c>
      <c r="C89" s="91" t="s">
        <v>95</v>
      </c>
      <c r="D89" s="91" t="s">
        <v>203</v>
      </c>
      <c r="E89" s="97" t="s">
        <v>254</v>
      </c>
      <c r="F89" s="96">
        <v>2.7</v>
      </c>
    </row>
    <row r="90" spans="1:6" ht="15" x14ac:dyDescent="0.25">
      <c r="A90" s="94">
        <v>89</v>
      </c>
      <c r="B90" s="97" t="s">
        <v>318</v>
      </c>
      <c r="C90" s="91" t="s">
        <v>96</v>
      </c>
      <c r="D90" s="91" t="s">
        <v>179</v>
      </c>
      <c r="E90" s="97" t="s">
        <v>254</v>
      </c>
      <c r="F90" s="96">
        <v>3.3</v>
      </c>
    </row>
    <row r="91" spans="1:6" ht="15" x14ac:dyDescent="0.25">
      <c r="A91" s="94">
        <v>90</v>
      </c>
      <c r="B91" s="97" t="s">
        <v>319</v>
      </c>
      <c r="C91" s="91" t="s">
        <v>97</v>
      </c>
      <c r="D91" s="91" t="s">
        <v>183</v>
      </c>
      <c r="E91" s="97" t="s">
        <v>254</v>
      </c>
      <c r="F91" s="96">
        <v>21.3</v>
      </c>
    </row>
    <row r="92" spans="1:6" ht="15" x14ac:dyDescent="0.25">
      <c r="A92" s="94">
        <v>91</v>
      </c>
      <c r="B92" s="97" t="s">
        <v>320</v>
      </c>
      <c r="C92" s="91" t="s">
        <v>98</v>
      </c>
      <c r="D92" s="91" t="s">
        <v>122</v>
      </c>
      <c r="E92" s="97" t="s">
        <v>254</v>
      </c>
      <c r="F92" s="96">
        <v>38.299999999999997</v>
      </c>
    </row>
    <row r="93" spans="1:6" ht="15" x14ac:dyDescent="0.25">
      <c r="A93" s="94">
        <v>92</v>
      </c>
      <c r="B93" s="97" t="s">
        <v>321</v>
      </c>
      <c r="C93" s="91" t="s">
        <v>98</v>
      </c>
      <c r="D93" s="91" t="s">
        <v>218</v>
      </c>
      <c r="E93" s="97" t="s">
        <v>254</v>
      </c>
      <c r="F93" s="96">
        <v>33</v>
      </c>
    </row>
    <row r="94" spans="1:6" ht="15" x14ac:dyDescent="0.25">
      <c r="A94" s="94">
        <v>93</v>
      </c>
      <c r="B94" s="97" t="s">
        <v>322</v>
      </c>
      <c r="C94" s="91" t="s">
        <v>99</v>
      </c>
      <c r="D94" s="91" t="s">
        <v>184</v>
      </c>
      <c r="E94" s="97" t="s">
        <v>254</v>
      </c>
      <c r="F94" s="96">
        <v>83.5</v>
      </c>
    </row>
    <row r="95" spans="1:6" ht="15" x14ac:dyDescent="0.25">
      <c r="A95" s="94">
        <v>94</v>
      </c>
      <c r="B95" s="97" t="s">
        <v>323</v>
      </c>
      <c r="C95" s="91" t="s">
        <v>99</v>
      </c>
      <c r="D95" s="91" t="s">
        <v>188</v>
      </c>
      <c r="E95" s="97" t="s">
        <v>254</v>
      </c>
      <c r="F95" s="96">
        <v>44.5</v>
      </c>
    </row>
    <row r="96" spans="1:6" ht="15" x14ac:dyDescent="0.25">
      <c r="A96" s="94">
        <v>95</v>
      </c>
      <c r="B96" s="97" t="s">
        <v>324</v>
      </c>
      <c r="C96" s="91" t="s">
        <v>100</v>
      </c>
      <c r="D96" s="91" t="s">
        <v>154</v>
      </c>
      <c r="E96" s="97" t="s">
        <v>254</v>
      </c>
      <c r="F96" s="96">
        <v>34.700000000000003</v>
      </c>
    </row>
    <row r="97" spans="1:6" ht="15" x14ac:dyDescent="0.25">
      <c r="A97" s="94">
        <v>96</v>
      </c>
      <c r="B97" s="97" t="s">
        <v>325</v>
      </c>
      <c r="C97" s="91" t="s">
        <v>100</v>
      </c>
      <c r="D97" s="91" t="s">
        <v>174</v>
      </c>
      <c r="E97" s="97" t="s">
        <v>254</v>
      </c>
      <c r="F97" s="96">
        <v>19.2</v>
      </c>
    </row>
    <row r="98" spans="1:6" ht="15" x14ac:dyDescent="0.25">
      <c r="A98" s="94">
        <v>97</v>
      </c>
      <c r="B98" s="97" t="s">
        <v>326</v>
      </c>
      <c r="C98" s="91" t="s">
        <v>100</v>
      </c>
      <c r="D98" s="91" t="s">
        <v>204</v>
      </c>
      <c r="E98" s="97" t="s">
        <v>254</v>
      </c>
      <c r="F98" s="96">
        <v>25.3</v>
      </c>
    </row>
    <row r="99" spans="1:6" ht="15" x14ac:dyDescent="0.25">
      <c r="A99" s="94">
        <v>98</v>
      </c>
      <c r="B99" s="97" t="s">
        <v>327</v>
      </c>
      <c r="C99" s="91" t="s">
        <v>101</v>
      </c>
      <c r="D99" s="91" t="s">
        <v>102</v>
      </c>
      <c r="E99" s="97" t="s">
        <v>254</v>
      </c>
      <c r="F99" s="96">
        <v>2.5</v>
      </c>
    </row>
    <row r="100" spans="1:6" ht="15" x14ac:dyDescent="0.25">
      <c r="A100" s="94">
        <v>99</v>
      </c>
      <c r="B100" s="97" t="s">
        <v>328</v>
      </c>
      <c r="C100" s="91" t="s">
        <v>101</v>
      </c>
      <c r="D100" s="91" t="s">
        <v>140</v>
      </c>
      <c r="E100" s="97" t="s">
        <v>254</v>
      </c>
      <c r="F100" s="96">
        <v>31.5</v>
      </c>
    </row>
    <row r="101" spans="1:6" ht="15" x14ac:dyDescent="0.25">
      <c r="A101" s="94">
        <v>100</v>
      </c>
      <c r="B101" s="97" t="s">
        <v>329</v>
      </c>
      <c r="C101" s="91" t="s">
        <v>101</v>
      </c>
      <c r="D101" s="91" t="s">
        <v>176</v>
      </c>
      <c r="E101" s="97" t="s">
        <v>254</v>
      </c>
      <c r="F101" s="96">
        <v>27.3</v>
      </c>
    </row>
    <row r="102" spans="1:6" ht="15" x14ac:dyDescent="0.25">
      <c r="A102" s="94">
        <v>101</v>
      </c>
      <c r="B102" s="97" t="s">
        <v>330</v>
      </c>
      <c r="C102" s="91" t="s">
        <v>101</v>
      </c>
      <c r="D102" s="91" t="s">
        <v>220</v>
      </c>
      <c r="E102" s="97" t="s">
        <v>254</v>
      </c>
      <c r="F102" s="96">
        <v>21</v>
      </c>
    </row>
    <row r="103" spans="1:6" ht="15" x14ac:dyDescent="0.25">
      <c r="A103" s="94">
        <v>102</v>
      </c>
      <c r="B103" s="97" t="s">
        <v>331</v>
      </c>
      <c r="C103" s="91" t="s">
        <v>102</v>
      </c>
      <c r="D103" s="91" t="s">
        <v>182</v>
      </c>
      <c r="E103" s="97" t="s">
        <v>254</v>
      </c>
      <c r="F103" s="96">
        <v>23.3</v>
      </c>
    </row>
    <row r="104" spans="1:6" ht="15" x14ac:dyDescent="0.25">
      <c r="A104" s="94">
        <v>103</v>
      </c>
      <c r="B104" s="97" t="s">
        <v>332</v>
      </c>
      <c r="C104" s="91" t="s">
        <v>103</v>
      </c>
      <c r="D104" s="91" t="s">
        <v>179</v>
      </c>
      <c r="E104" s="97" t="s">
        <v>254</v>
      </c>
      <c r="F104" s="96">
        <v>27.7</v>
      </c>
    </row>
    <row r="105" spans="1:6" ht="15" x14ac:dyDescent="0.25">
      <c r="A105" s="94">
        <v>104</v>
      </c>
      <c r="B105" s="97" t="s">
        <v>333</v>
      </c>
      <c r="C105" s="91" t="s">
        <v>104</v>
      </c>
      <c r="D105" s="91" t="s">
        <v>151</v>
      </c>
      <c r="E105" s="97" t="s">
        <v>254</v>
      </c>
      <c r="F105" s="96">
        <v>33.5</v>
      </c>
    </row>
    <row r="106" spans="1:6" ht="15" x14ac:dyDescent="0.25">
      <c r="A106" s="94">
        <v>105</v>
      </c>
      <c r="B106" s="97" t="s">
        <v>334</v>
      </c>
      <c r="C106" s="91" t="s">
        <v>105</v>
      </c>
      <c r="D106" s="91" t="s">
        <v>110</v>
      </c>
      <c r="E106" s="97" t="s">
        <v>254</v>
      </c>
      <c r="F106" s="96">
        <v>6.4</v>
      </c>
    </row>
    <row r="107" spans="1:6" ht="15" x14ac:dyDescent="0.25">
      <c r="A107" s="94">
        <v>106</v>
      </c>
      <c r="B107" s="97" t="s">
        <v>335</v>
      </c>
      <c r="C107" s="91" t="s">
        <v>105</v>
      </c>
      <c r="D107" s="91" t="s">
        <v>132</v>
      </c>
      <c r="E107" s="97" t="s">
        <v>254</v>
      </c>
      <c r="F107" s="96">
        <v>6.5</v>
      </c>
    </row>
    <row r="108" spans="1:6" ht="15" x14ac:dyDescent="0.25">
      <c r="A108" s="94">
        <v>107</v>
      </c>
      <c r="B108" s="97" t="s">
        <v>336</v>
      </c>
      <c r="C108" s="91" t="s">
        <v>105</v>
      </c>
      <c r="D108" s="91" t="s">
        <v>134</v>
      </c>
      <c r="E108" s="97" t="s">
        <v>254</v>
      </c>
      <c r="F108" s="96">
        <v>10.5</v>
      </c>
    </row>
    <row r="109" spans="1:6" ht="15" x14ac:dyDescent="0.25">
      <c r="A109" s="94">
        <v>108</v>
      </c>
      <c r="B109" s="97" t="s">
        <v>337</v>
      </c>
      <c r="C109" s="91" t="s">
        <v>105</v>
      </c>
      <c r="D109" s="91" t="s">
        <v>153</v>
      </c>
      <c r="E109" s="97" t="s">
        <v>254</v>
      </c>
      <c r="F109" s="96">
        <v>17.5</v>
      </c>
    </row>
    <row r="110" spans="1:6" ht="15" x14ac:dyDescent="0.25">
      <c r="A110" s="94">
        <v>109</v>
      </c>
      <c r="B110" s="97" t="s">
        <v>338</v>
      </c>
      <c r="C110" s="91" t="s">
        <v>106</v>
      </c>
      <c r="D110" s="91" t="s">
        <v>118</v>
      </c>
      <c r="E110" s="97" t="s">
        <v>254</v>
      </c>
      <c r="F110" s="96">
        <v>31.6</v>
      </c>
    </row>
    <row r="111" spans="1:6" ht="15" x14ac:dyDescent="0.25">
      <c r="A111" s="94">
        <v>110</v>
      </c>
      <c r="B111" s="97" t="s">
        <v>339</v>
      </c>
      <c r="C111" s="91" t="s">
        <v>106</v>
      </c>
      <c r="D111" s="91" t="s">
        <v>138</v>
      </c>
      <c r="E111" s="97" t="s">
        <v>254</v>
      </c>
      <c r="F111" s="96">
        <v>10.3</v>
      </c>
    </row>
    <row r="112" spans="1:6" ht="15" x14ac:dyDescent="0.25">
      <c r="A112" s="94">
        <v>111</v>
      </c>
      <c r="B112" s="97" t="s">
        <v>340</v>
      </c>
      <c r="C112" s="91" t="s">
        <v>107</v>
      </c>
      <c r="D112" s="91" t="s">
        <v>142</v>
      </c>
      <c r="E112" s="97" t="s">
        <v>254</v>
      </c>
      <c r="F112" s="96">
        <v>12.6</v>
      </c>
    </row>
    <row r="113" spans="1:6" ht="15" x14ac:dyDescent="0.25">
      <c r="A113" s="94">
        <v>112</v>
      </c>
      <c r="B113" s="97" t="s">
        <v>341</v>
      </c>
      <c r="C113" s="91" t="s">
        <v>107</v>
      </c>
      <c r="D113" s="91" t="s">
        <v>209</v>
      </c>
      <c r="E113" s="97" t="s">
        <v>254</v>
      </c>
      <c r="F113" s="96">
        <v>15.5</v>
      </c>
    </row>
    <row r="114" spans="1:6" ht="15" x14ac:dyDescent="0.25">
      <c r="A114" s="94">
        <v>113</v>
      </c>
      <c r="B114" s="97" t="s">
        <v>342</v>
      </c>
      <c r="C114" s="91" t="s">
        <v>109</v>
      </c>
      <c r="D114" s="91" t="s">
        <v>116</v>
      </c>
      <c r="E114" s="97" t="s">
        <v>254</v>
      </c>
      <c r="F114" s="96">
        <v>6.8</v>
      </c>
    </row>
    <row r="115" spans="1:6" ht="15" x14ac:dyDescent="0.25">
      <c r="A115" s="94">
        <v>114</v>
      </c>
      <c r="B115" s="97" t="s">
        <v>343</v>
      </c>
      <c r="C115" s="91" t="s">
        <v>111</v>
      </c>
      <c r="D115" s="91" t="s">
        <v>188</v>
      </c>
      <c r="E115" s="97" t="s">
        <v>254</v>
      </c>
      <c r="F115" s="96">
        <v>3.5</v>
      </c>
    </row>
    <row r="116" spans="1:6" ht="15" x14ac:dyDescent="0.25">
      <c r="A116" s="94">
        <v>115</v>
      </c>
      <c r="B116" s="97" t="s">
        <v>344</v>
      </c>
      <c r="C116" s="91" t="s">
        <v>112</v>
      </c>
      <c r="D116" s="91" t="s">
        <v>159</v>
      </c>
      <c r="E116" s="97" t="s">
        <v>254</v>
      </c>
      <c r="F116" s="96">
        <v>26.4</v>
      </c>
    </row>
    <row r="117" spans="1:6" ht="15" x14ac:dyDescent="0.25">
      <c r="A117" s="94">
        <v>116</v>
      </c>
      <c r="B117" s="97" t="s">
        <v>345</v>
      </c>
      <c r="C117" s="91" t="s">
        <v>112</v>
      </c>
      <c r="D117" s="91" t="s">
        <v>202</v>
      </c>
      <c r="E117" s="97" t="s">
        <v>254</v>
      </c>
      <c r="F117" s="96">
        <v>51.6</v>
      </c>
    </row>
    <row r="118" spans="1:6" ht="15" x14ac:dyDescent="0.25">
      <c r="A118" s="94">
        <v>117</v>
      </c>
      <c r="B118" s="97" t="s">
        <v>346</v>
      </c>
      <c r="C118" s="91" t="s">
        <v>114</v>
      </c>
      <c r="D118" s="91" t="s">
        <v>166</v>
      </c>
      <c r="E118" s="97" t="s">
        <v>254</v>
      </c>
      <c r="F118" s="96">
        <v>31.3</v>
      </c>
    </row>
    <row r="119" spans="1:6" ht="15" x14ac:dyDescent="0.25">
      <c r="A119" s="94">
        <v>118</v>
      </c>
      <c r="B119" s="97" t="s">
        <v>347</v>
      </c>
      <c r="C119" s="91" t="s">
        <v>115</v>
      </c>
      <c r="D119" s="91" t="s">
        <v>188</v>
      </c>
      <c r="E119" s="97" t="s">
        <v>254</v>
      </c>
      <c r="F119" s="96">
        <v>50.1</v>
      </c>
    </row>
    <row r="120" spans="1:6" ht="15" x14ac:dyDescent="0.25">
      <c r="A120" s="94">
        <v>119</v>
      </c>
      <c r="B120" s="97" t="s">
        <v>348</v>
      </c>
      <c r="C120" s="91" t="s">
        <v>116</v>
      </c>
      <c r="D120" s="91" t="s">
        <v>186</v>
      </c>
      <c r="E120" s="97" t="s">
        <v>254</v>
      </c>
      <c r="F120" s="96">
        <v>85.8</v>
      </c>
    </row>
    <row r="121" spans="1:6" ht="15" x14ac:dyDescent="0.25">
      <c r="A121" s="94">
        <v>120</v>
      </c>
      <c r="B121" s="97" t="s">
        <v>349</v>
      </c>
      <c r="C121" s="91" t="s">
        <v>117</v>
      </c>
      <c r="D121" s="91" t="s">
        <v>121</v>
      </c>
      <c r="E121" s="97" t="s">
        <v>254</v>
      </c>
      <c r="F121" s="96">
        <v>9.4</v>
      </c>
    </row>
    <row r="122" spans="1:6" ht="15" x14ac:dyDescent="0.25">
      <c r="A122" s="94">
        <v>121</v>
      </c>
      <c r="B122" s="97" t="s">
        <v>350</v>
      </c>
      <c r="C122" s="91" t="s">
        <v>117</v>
      </c>
      <c r="D122" s="91" t="s">
        <v>157</v>
      </c>
      <c r="E122" s="97" t="s">
        <v>254</v>
      </c>
      <c r="F122" s="96">
        <v>72.2</v>
      </c>
    </row>
    <row r="123" spans="1:6" ht="15" x14ac:dyDescent="0.25">
      <c r="A123" s="94">
        <v>122</v>
      </c>
      <c r="B123" s="97" t="s">
        <v>351</v>
      </c>
      <c r="C123" s="91" t="s">
        <v>118</v>
      </c>
      <c r="D123" s="91" t="s">
        <v>123</v>
      </c>
      <c r="E123" s="97" t="s">
        <v>254</v>
      </c>
      <c r="F123" s="96">
        <v>46.7</v>
      </c>
    </row>
    <row r="124" spans="1:6" ht="15" x14ac:dyDescent="0.25">
      <c r="A124" s="94">
        <v>123</v>
      </c>
      <c r="B124" s="97" t="s">
        <v>352</v>
      </c>
      <c r="C124" s="91" t="s">
        <v>119</v>
      </c>
      <c r="D124" s="91" t="s">
        <v>218</v>
      </c>
      <c r="E124" s="97" t="s">
        <v>254</v>
      </c>
      <c r="F124" s="96">
        <v>13.6</v>
      </c>
    </row>
    <row r="125" spans="1:6" ht="15" x14ac:dyDescent="0.25">
      <c r="A125" s="94">
        <v>124</v>
      </c>
      <c r="B125" s="97" t="s">
        <v>353</v>
      </c>
      <c r="C125" s="91" t="s">
        <v>120</v>
      </c>
      <c r="D125" s="91" t="s">
        <v>179</v>
      </c>
      <c r="E125" s="97" t="s">
        <v>254</v>
      </c>
      <c r="F125" s="96">
        <v>32</v>
      </c>
    </row>
    <row r="126" spans="1:6" ht="15" x14ac:dyDescent="0.25">
      <c r="A126" s="94">
        <v>125</v>
      </c>
      <c r="B126" s="97" t="s">
        <v>354</v>
      </c>
      <c r="C126" s="91" t="s">
        <v>120</v>
      </c>
      <c r="D126" s="91" t="s">
        <v>208</v>
      </c>
      <c r="E126" s="97" t="s">
        <v>254</v>
      </c>
      <c r="F126" s="96">
        <v>6.7</v>
      </c>
    </row>
    <row r="127" spans="1:6" ht="15" x14ac:dyDescent="0.25">
      <c r="A127" s="94">
        <v>126</v>
      </c>
      <c r="B127" s="97" t="s">
        <v>355</v>
      </c>
      <c r="C127" s="91" t="s">
        <v>122</v>
      </c>
      <c r="D127" s="91" t="s">
        <v>163</v>
      </c>
      <c r="E127" s="97" t="s">
        <v>254</v>
      </c>
      <c r="F127" s="96">
        <v>24</v>
      </c>
    </row>
    <row r="128" spans="1:6" ht="15" x14ac:dyDescent="0.25">
      <c r="A128" s="94">
        <v>127</v>
      </c>
      <c r="B128" s="97" t="s">
        <v>356</v>
      </c>
      <c r="C128" s="91" t="s">
        <v>123</v>
      </c>
      <c r="D128" s="91" t="s">
        <v>139</v>
      </c>
      <c r="E128" s="97" t="s">
        <v>254</v>
      </c>
      <c r="F128" s="96">
        <v>9.8000000000000007</v>
      </c>
    </row>
    <row r="129" spans="1:6" ht="15" x14ac:dyDescent="0.25">
      <c r="A129" s="94">
        <v>128</v>
      </c>
      <c r="B129" s="97" t="s">
        <v>357</v>
      </c>
      <c r="C129" s="91" t="s">
        <v>123</v>
      </c>
      <c r="D129" s="91" t="s">
        <v>164</v>
      </c>
      <c r="E129" s="97" t="s">
        <v>254</v>
      </c>
      <c r="F129" s="96">
        <v>11</v>
      </c>
    </row>
    <row r="130" spans="1:6" ht="15" x14ac:dyDescent="0.25">
      <c r="A130" s="94">
        <v>129</v>
      </c>
      <c r="B130" s="97" t="s">
        <v>358</v>
      </c>
      <c r="C130" s="91" t="s">
        <v>124</v>
      </c>
      <c r="D130" s="91" t="s">
        <v>132</v>
      </c>
      <c r="E130" s="97" t="s">
        <v>254</v>
      </c>
      <c r="F130" s="96">
        <v>10.7</v>
      </c>
    </row>
    <row r="131" spans="1:6" ht="15" x14ac:dyDescent="0.25">
      <c r="A131" s="94">
        <v>130</v>
      </c>
      <c r="B131" s="97" t="s">
        <v>359</v>
      </c>
      <c r="C131" s="91" t="s">
        <v>124</v>
      </c>
      <c r="D131" s="91" t="s">
        <v>210</v>
      </c>
      <c r="E131" s="97" t="s">
        <v>254</v>
      </c>
      <c r="F131" s="96">
        <v>9.4</v>
      </c>
    </row>
    <row r="132" spans="1:6" ht="15" x14ac:dyDescent="0.25">
      <c r="A132" s="94">
        <v>131</v>
      </c>
      <c r="B132" s="97" t="s">
        <v>360</v>
      </c>
      <c r="C132" s="91" t="s">
        <v>125</v>
      </c>
      <c r="D132" s="91" t="s">
        <v>177</v>
      </c>
      <c r="E132" s="97" t="s">
        <v>254</v>
      </c>
      <c r="F132" s="96">
        <v>9.5</v>
      </c>
    </row>
    <row r="133" spans="1:6" ht="15" x14ac:dyDescent="0.25">
      <c r="A133" s="94">
        <v>132</v>
      </c>
      <c r="B133" s="97" t="s">
        <v>361</v>
      </c>
      <c r="C133" s="91" t="s">
        <v>126</v>
      </c>
      <c r="D133" s="91" t="s">
        <v>133</v>
      </c>
      <c r="E133" s="97" t="s">
        <v>254</v>
      </c>
      <c r="F133" s="96">
        <v>5.0999999999999996</v>
      </c>
    </row>
    <row r="134" spans="1:6" ht="15" x14ac:dyDescent="0.25">
      <c r="A134" s="94">
        <v>133</v>
      </c>
      <c r="B134" s="97" t="s">
        <v>362</v>
      </c>
      <c r="C134" s="91" t="s">
        <v>126</v>
      </c>
      <c r="D134" s="91" t="s">
        <v>179</v>
      </c>
      <c r="E134" s="97" t="s">
        <v>254</v>
      </c>
      <c r="F134" s="96">
        <v>36.4</v>
      </c>
    </row>
    <row r="135" spans="1:6" ht="15" x14ac:dyDescent="0.25">
      <c r="A135" s="94">
        <v>134</v>
      </c>
      <c r="B135" s="97" t="s">
        <v>363</v>
      </c>
      <c r="C135" s="91" t="s">
        <v>126</v>
      </c>
      <c r="D135" s="91" t="s">
        <v>210</v>
      </c>
      <c r="E135" s="97" t="s">
        <v>254</v>
      </c>
      <c r="F135" s="96">
        <v>2.2000000000000002</v>
      </c>
    </row>
    <row r="136" spans="1:6" ht="15" x14ac:dyDescent="0.25">
      <c r="A136" s="94">
        <v>135</v>
      </c>
      <c r="B136" s="97" t="s">
        <v>364</v>
      </c>
      <c r="C136" s="91" t="s">
        <v>128</v>
      </c>
      <c r="D136" s="91" t="s">
        <v>134</v>
      </c>
      <c r="E136" s="97" t="s">
        <v>254</v>
      </c>
      <c r="F136" s="96">
        <v>17.899999999999999</v>
      </c>
    </row>
    <row r="137" spans="1:6" ht="15" x14ac:dyDescent="0.25">
      <c r="A137" s="94">
        <v>136</v>
      </c>
      <c r="B137" s="97" t="s">
        <v>365</v>
      </c>
      <c r="C137" s="91" t="s">
        <v>128</v>
      </c>
      <c r="D137" s="91" t="s">
        <v>221</v>
      </c>
      <c r="E137" s="97" t="s">
        <v>254</v>
      </c>
      <c r="F137" s="96">
        <v>8.1</v>
      </c>
    </row>
    <row r="138" spans="1:6" ht="15" x14ac:dyDescent="0.25">
      <c r="A138" s="94">
        <v>137</v>
      </c>
      <c r="B138" s="97" t="s">
        <v>366</v>
      </c>
      <c r="C138" s="91" t="s">
        <v>130</v>
      </c>
      <c r="D138" s="91" t="s">
        <v>131</v>
      </c>
      <c r="E138" s="97" t="s">
        <v>254</v>
      </c>
      <c r="F138" s="96">
        <v>1.9</v>
      </c>
    </row>
    <row r="139" spans="1:6" ht="15" x14ac:dyDescent="0.25">
      <c r="A139" s="94">
        <v>138</v>
      </c>
      <c r="B139" s="97" t="s">
        <v>367</v>
      </c>
      <c r="C139" s="91" t="s">
        <v>133</v>
      </c>
      <c r="D139" s="91" t="s">
        <v>181</v>
      </c>
      <c r="E139" s="97" t="s">
        <v>254</v>
      </c>
      <c r="F139" s="96">
        <v>4.5999999999999996</v>
      </c>
    </row>
    <row r="140" spans="1:6" ht="15" x14ac:dyDescent="0.25">
      <c r="A140" s="94">
        <v>139</v>
      </c>
      <c r="B140" s="97" t="s">
        <v>368</v>
      </c>
      <c r="C140" s="91" t="s">
        <v>134</v>
      </c>
      <c r="D140" s="91" t="s">
        <v>181</v>
      </c>
      <c r="E140" s="97" t="s">
        <v>254</v>
      </c>
      <c r="F140" s="96">
        <v>4.9000000000000004</v>
      </c>
    </row>
    <row r="141" spans="1:6" ht="15" x14ac:dyDescent="0.25">
      <c r="A141" s="94">
        <v>140</v>
      </c>
      <c r="B141" s="97" t="s">
        <v>369</v>
      </c>
      <c r="C141" s="91" t="s">
        <v>135</v>
      </c>
      <c r="D141" s="91" t="s">
        <v>166</v>
      </c>
      <c r="E141" s="97" t="s">
        <v>254</v>
      </c>
      <c r="F141" s="96">
        <v>42.1</v>
      </c>
    </row>
    <row r="142" spans="1:6" ht="15" x14ac:dyDescent="0.25">
      <c r="A142" s="94">
        <v>141</v>
      </c>
      <c r="B142" s="97" t="s">
        <v>370</v>
      </c>
      <c r="C142" s="91" t="s">
        <v>135</v>
      </c>
      <c r="D142" s="91" t="s">
        <v>189</v>
      </c>
      <c r="E142" s="97" t="s">
        <v>254</v>
      </c>
      <c r="F142" s="96">
        <v>31.8</v>
      </c>
    </row>
    <row r="143" spans="1:6" ht="15" x14ac:dyDescent="0.25">
      <c r="A143" s="94">
        <v>142</v>
      </c>
      <c r="B143" s="97" t="s">
        <v>371</v>
      </c>
      <c r="C143" s="91" t="s">
        <v>136</v>
      </c>
      <c r="D143" s="91" t="s">
        <v>137</v>
      </c>
      <c r="E143" s="97" t="s">
        <v>254</v>
      </c>
      <c r="F143" s="96">
        <v>1.9</v>
      </c>
    </row>
    <row r="144" spans="1:6" ht="15" x14ac:dyDescent="0.25">
      <c r="A144" s="94">
        <v>143</v>
      </c>
      <c r="B144" s="97" t="s">
        <v>372</v>
      </c>
      <c r="C144" s="91" t="s">
        <v>137</v>
      </c>
      <c r="D144" s="91" t="s">
        <v>195</v>
      </c>
      <c r="E144" s="97" t="s">
        <v>254</v>
      </c>
      <c r="F144" s="96">
        <v>30.2</v>
      </c>
    </row>
    <row r="145" spans="1:6" ht="15" x14ac:dyDescent="0.25">
      <c r="A145" s="94">
        <v>144</v>
      </c>
      <c r="B145" s="97" t="s">
        <v>373</v>
      </c>
      <c r="C145" s="91" t="s">
        <v>138</v>
      </c>
      <c r="D145" s="91" t="s">
        <v>162</v>
      </c>
      <c r="E145" s="97" t="s">
        <v>254</v>
      </c>
      <c r="F145" s="96">
        <v>30.9</v>
      </c>
    </row>
    <row r="146" spans="1:6" ht="15" x14ac:dyDescent="0.25">
      <c r="A146" s="94">
        <v>145</v>
      </c>
      <c r="B146" s="97" t="s">
        <v>374</v>
      </c>
      <c r="C146" s="91" t="s">
        <v>139</v>
      </c>
      <c r="D146" s="91" t="s">
        <v>141</v>
      </c>
      <c r="E146" s="97" t="s">
        <v>254</v>
      </c>
      <c r="F146" s="96">
        <v>8.5</v>
      </c>
    </row>
    <row r="147" spans="1:6" ht="15" x14ac:dyDescent="0.25">
      <c r="A147" s="94">
        <v>146</v>
      </c>
      <c r="B147" s="97" t="s">
        <v>375</v>
      </c>
      <c r="C147" s="91" t="s">
        <v>139</v>
      </c>
      <c r="D147" s="91" t="s">
        <v>164</v>
      </c>
      <c r="E147" s="97" t="s">
        <v>254</v>
      </c>
      <c r="F147" s="96">
        <v>13</v>
      </c>
    </row>
    <row r="148" spans="1:6" ht="15" x14ac:dyDescent="0.25">
      <c r="A148" s="94">
        <v>147</v>
      </c>
      <c r="B148" s="97" t="s">
        <v>376</v>
      </c>
      <c r="C148" s="91" t="s">
        <v>140</v>
      </c>
      <c r="D148" s="91" t="s">
        <v>192</v>
      </c>
      <c r="E148" s="97" t="s">
        <v>254</v>
      </c>
      <c r="F148" s="96">
        <v>19.2</v>
      </c>
    </row>
    <row r="149" spans="1:6" ht="15" x14ac:dyDescent="0.25">
      <c r="A149" s="94">
        <v>148</v>
      </c>
      <c r="B149" s="97" t="s">
        <v>377</v>
      </c>
      <c r="C149" s="91" t="s">
        <v>141</v>
      </c>
      <c r="D149" s="91" t="s">
        <v>144</v>
      </c>
      <c r="E149" s="97" t="s">
        <v>254</v>
      </c>
      <c r="F149" s="96">
        <v>27.3</v>
      </c>
    </row>
    <row r="150" spans="1:6" ht="15" x14ac:dyDescent="0.25">
      <c r="A150" s="94">
        <v>149</v>
      </c>
      <c r="B150" s="97" t="s">
        <v>378</v>
      </c>
      <c r="C150" s="91" t="s">
        <v>141</v>
      </c>
      <c r="D150" s="91" t="s">
        <v>206</v>
      </c>
      <c r="E150" s="97" t="s">
        <v>254</v>
      </c>
      <c r="F150" s="96">
        <v>22.9</v>
      </c>
    </row>
    <row r="151" spans="1:6" ht="15" x14ac:dyDescent="0.25">
      <c r="A151" s="94">
        <v>150</v>
      </c>
      <c r="B151" s="97" t="s">
        <v>379</v>
      </c>
      <c r="C151" s="91" t="s">
        <v>142</v>
      </c>
      <c r="D151" s="91" t="s">
        <v>209</v>
      </c>
      <c r="E151" s="97" t="s">
        <v>254</v>
      </c>
      <c r="F151" s="96">
        <v>4.4000000000000004</v>
      </c>
    </row>
    <row r="152" spans="1:6" ht="15" x14ac:dyDescent="0.25">
      <c r="A152" s="94">
        <v>151</v>
      </c>
      <c r="B152" s="97" t="s">
        <v>380</v>
      </c>
      <c r="C152" s="91" t="s">
        <v>143</v>
      </c>
      <c r="D152" s="91" t="s">
        <v>167</v>
      </c>
      <c r="E152" s="97" t="s">
        <v>254</v>
      </c>
      <c r="F152" s="96">
        <v>40.700000000000003</v>
      </c>
    </row>
    <row r="153" spans="1:6" ht="15" x14ac:dyDescent="0.25">
      <c r="A153" s="94">
        <v>152</v>
      </c>
      <c r="B153" s="97" t="s">
        <v>381</v>
      </c>
      <c r="C153" s="91" t="s">
        <v>143</v>
      </c>
      <c r="D153" s="91" t="s">
        <v>189</v>
      </c>
      <c r="E153" s="97" t="s">
        <v>254</v>
      </c>
      <c r="F153" s="96">
        <v>31.2</v>
      </c>
    </row>
    <row r="154" spans="1:6" ht="15" x14ac:dyDescent="0.25">
      <c r="A154" s="94">
        <v>153</v>
      </c>
      <c r="B154" s="97" t="s">
        <v>382</v>
      </c>
      <c r="C154" s="91" t="s">
        <v>145</v>
      </c>
      <c r="D154" s="91" t="s">
        <v>159</v>
      </c>
      <c r="E154" s="97" t="s">
        <v>254</v>
      </c>
      <c r="F154" s="96">
        <v>31.1</v>
      </c>
    </row>
    <row r="155" spans="1:6" ht="15" x14ac:dyDescent="0.25">
      <c r="A155" s="94">
        <v>154</v>
      </c>
      <c r="B155" s="97" t="s">
        <v>383</v>
      </c>
      <c r="C155" s="91" t="s">
        <v>145</v>
      </c>
      <c r="D155" s="91" t="s">
        <v>195</v>
      </c>
      <c r="E155" s="97" t="s">
        <v>254</v>
      </c>
      <c r="F155" s="96">
        <v>3.8</v>
      </c>
    </row>
    <row r="156" spans="1:6" ht="15" x14ac:dyDescent="0.25">
      <c r="A156" s="94">
        <v>155</v>
      </c>
      <c r="B156" s="97" t="s">
        <v>384</v>
      </c>
      <c r="C156" s="91" t="s">
        <v>145</v>
      </c>
      <c r="D156" s="91" t="s">
        <v>196</v>
      </c>
      <c r="E156" s="97" t="s">
        <v>254</v>
      </c>
      <c r="F156" s="96">
        <v>11.7</v>
      </c>
    </row>
    <row r="157" spans="1:6" ht="15" x14ac:dyDescent="0.25">
      <c r="A157" s="94">
        <v>156</v>
      </c>
      <c r="B157" s="97" t="s">
        <v>385</v>
      </c>
      <c r="C157" s="91" t="s">
        <v>146</v>
      </c>
      <c r="D157" s="91" t="s">
        <v>172</v>
      </c>
      <c r="E157" s="97" t="s">
        <v>254</v>
      </c>
      <c r="F157" s="96">
        <v>2.2999999999999998</v>
      </c>
    </row>
    <row r="158" spans="1:6" ht="15" x14ac:dyDescent="0.25">
      <c r="A158" s="94">
        <v>157</v>
      </c>
      <c r="B158" s="97" t="s">
        <v>386</v>
      </c>
      <c r="C158" s="91" t="s">
        <v>147</v>
      </c>
      <c r="D158" s="91" t="s">
        <v>172</v>
      </c>
      <c r="E158" s="97" t="s">
        <v>254</v>
      </c>
      <c r="F158" s="96">
        <v>3.8</v>
      </c>
    </row>
    <row r="159" spans="1:6" ht="15" x14ac:dyDescent="0.25">
      <c r="A159" s="94">
        <v>158</v>
      </c>
      <c r="B159" s="97" t="s">
        <v>387</v>
      </c>
      <c r="C159" s="91" t="s">
        <v>148</v>
      </c>
      <c r="D159" s="91" t="s">
        <v>192</v>
      </c>
      <c r="E159" s="97" t="s">
        <v>254</v>
      </c>
      <c r="F159" s="96">
        <v>11.9</v>
      </c>
    </row>
    <row r="160" spans="1:6" ht="15" x14ac:dyDescent="0.25">
      <c r="A160" s="94">
        <v>159</v>
      </c>
      <c r="B160" s="97" t="s">
        <v>388</v>
      </c>
      <c r="C160" s="91" t="s">
        <v>149</v>
      </c>
      <c r="D160" s="91" t="s">
        <v>186</v>
      </c>
      <c r="E160" s="97" t="s">
        <v>254</v>
      </c>
      <c r="F160" s="96">
        <v>18.5</v>
      </c>
    </row>
    <row r="161" spans="1:6" ht="15" x14ac:dyDescent="0.25">
      <c r="A161" s="94">
        <v>160</v>
      </c>
      <c r="B161" s="97" t="s">
        <v>389</v>
      </c>
      <c r="C161" s="91" t="s">
        <v>150</v>
      </c>
      <c r="D161" s="91" t="s">
        <v>178</v>
      </c>
      <c r="E161" s="97" t="s">
        <v>254</v>
      </c>
      <c r="F161" s="96">
        <v>14</v>
      </c>
    </row>
    <row r="162" spans="1:6" ht="15" x14ac:dyDescent="0.25">
      <c r="A162" s="94">
        <v>161</v>
      </c>
      <c r="B162" s="97" t="s">
        <v>390</v>
      </c>
      <c r="C162" s="91" t="s">
        <v>150</v>
      </c>
      <c r="D162" s="91" t="s">
        <v>219</v>
      </c>
      <c r="E162" s="97" t="s">
        <v>254</v>
      </c>
      <c r="F162" s="96">
        <v>30.6</v>
      </c>
    </row>
    <row r="163" spans="1:6" ht="15" x14ac:dyDescent="0.25">
      <c r="A163" s="94">
        <v>162</v>
      </c>
      <c r="B163" s="97" t="s">
        <v>391</v>
      </c>
      <c r="C163" s="91" t="s">
        <v>151</v>
      </c>
      <c r="D163" s="91" t="s">
        <v>220</v>
      </c>
      <c r="E163" s="97" t="s">
        <v>254</v>
      </c>
      <c r="F163" s="96">
        <v>63.3</v>
      </c>
    </row>
    <row r="164" spans="1:6" ht="15" x14ac:dyDescent="0.25">
      <c r="A164" s="94">
        <v>163</v>
      </c>
      <c r="B164" s="97" t="s">
        <v>392</v>
      </c>
      <c r="C164" s="91" t="s">
        <v>152</v>
      </c>
      <c r="D164" s="91" t="s">
        <v>172</v>
      </c>
      <c r="E164" s="97" t="s">
        <v>254</v>
      </c>
      <c r="F164" s="96">
        <v>20</v>
      </c>
    </row>
    <row r="165" spans="1:6" ht="15" x14ac:dyDescent="0.25">
      <c r="A165" s="94">
        <v>164</v>
      </c>
      <c r="B165" s="97" t="s">
        <v>393</v>
      </c>
      <c r="C165" s="91" t="s">
        <v>152</v>
      </c>
      <c r="D165" s="91" t="s">
        <v>179</v>
      </c>
      <c r="E165" s="97" t="s">
        <v>254</v>
      </c>
      <c r="F165" s="96">
        <v>41.5</v>
      </c>
    </row>
    <row r="166" spans="1:6" ht="15" x14ac:dyDescent="0.25">
      <c r="A166" s="94">
        <v>165</v>
      </c>
      <c r="B166" s="97" t="s">
        <v>394</v>
      </c>
      <c r="C166" s="91" t="s">
        <v>154</v>
      </c>
      <c r="D166" s="91" t="s">
        <v>156</v>
      </c>
      <c r="E166" s="97" t="s">
        <v>254</v>
      </c>
      <c r="F166" s="96">
        <v>4.4000000000000004</v>
      </c>
    </row>
    <row r="167" spans="1:6" ht="15" x14ac:dyDescent="0.25">
      <c r="A167" s="94">
        <v>166</v>
      </c>
      <c r="B167" s="97" t="s">
        <v>395</v>
      </c>
      <c r="C167" s="91" t="s">
        <v>154</v>
      </c>
      <c r="D167" s="91" t="s">
        <v>157</v>
      </c>
      <c r="E167" s="97" t="s">
        <v>254</v>
      </c>
      <c r="F167" s="96">
        <v>37.4</v>
      </c>
    </row>
    <row r="168" spans="1:6" ht="15" x14ac:dyDescent="0.25">
      <c r="A168" s="94">
        <v>167</v>
      </c>
      <c r="B168" s="97" t="s">
        <v>396</v>
      </c>
      <c r="C168" s="91" t="s">
        <v>154</v>
      </c>
      <c r="D168" s="91" t="s">
        <v>176</v>
      </c>
      <c r="E168" s="97" t="s">
        <v>254</v>
      </c>
      <c r="F168" s="96">
        <v>13.8</v>
      </c>
    </row>
    <row r="169" spans="1:6" ht="15" x14ac:dyDescent="0.25">
      <c r="A169" s="94">
        <v>168</v>
      </c>
      <c r="B169" s="97" t="s">
        <v>397</v>
      </c>
      <c r="C169" s="91" t="s">
        <v>155</v>
      </c>
      <c r="D169" s="91" t="s">
        <v>156</v>
      </c>
      <c r="E169" s="97" t="s">
        <v>254</v>
      </c>
      <c r="F169" s="96">
        <v>2.6</v>
      </c>
    </row>
    <row r="170" spans="1:6" ht="15" x14ac:dyDescent="0.25">
      <c r="A170" s="94">
        <v>169</v>
      </c>
      <c r="B170" s="97" t="s">
        <v>398</v>
      </c>
      <c r="C170" s="91" t="s">
        <v>155</v>
      </c>
      <c r="D170" s="91" t="s">
        <v>180</v>
      </c>
      <c r="E170" s="97" t="s">
        <v>254</v>
      </c>
      <c r="F170" s="96">
        <v>32.5</v>
      </c>
    </row>
    <row r="171" spans="1:6" ht="15" x14ac:dyDescent="0.25">
      <c r="A171" s="94">
        <v>170</v>
      </c>
      <c r="B171" s="97" t="s">
        <v>399</v>
      </c>
      <c r="C171" s="91" t="s">
        <v>157</v>
      </c>
      <c r="D171" s="91" t="s">
        <v>167</v>
      </c>
      <c r="E171" s="97" t="s">
        <v>254</v>
      </c>
      <c r="F171" s="96">
        <v>41.2</v>
      </c>
    </row>
    <row r="172" spans="1:6" ht="15" x14ac:dyDescent="0.25">
      <c r="A172" s="94">
        <v>171</v>
      </c>
      <c r="B172" s="97" t="s">
        <v>400</v>
      </c>
      <c r="C172" s="91" t="s">
        <v>158</v>
      </c>
      <c r="D172" s="91" t="s">
        <v>161</v>
      </c>
      <c r="E172" s="97" t="s">
        <v>254</v>
      </c>
      <c r="F172" s="96">
        <v>18.2</v>
      </c>
    </row>
    <row r="173" spans="1:6" ht="15" x14ac:dyDescent="0.25">
      <c r="A173" s="94">
        <v>172</v>
      </c>
      <c r="B173" s="97" t="s">
        <v>401</v>
      </c>
      <c r="C173" s="91" t="s">
        <v>158</v>
      </c>
      <c r="D173" s="91" t="s">
        <v>184</v>
      </c>
      <c r="E173" s="97" t="s">
        <v>254</v>
      </c>
      <c r="F173" s="96">
        <v>57.6</v>
      </c>
    </row>
    <row r="174" spans="1:6" ht="15" x14ac:dyDescent="0.25">
      <c r="A174" s="94">
        <v>173</v>
      </c>
      <c r="B174" s="97" t="s">
        <v>402</v>
      </c>
      <c r="C174" s="91" t="s">
        <v>160</v>
      </c>
      <c r="D174" s="91" t="s">
        <v>161</v>
      </c>
      <c r="E174" s="97" t="s">
        <v>254</v>
      </c>
      <c r="F174" s="96">
        <v>2</v>
      </c>
    </row>
    <row r="175" spans="1:6" ht="15" x14ac:dyDescent="0.25">
      <c r="A175" s="94">
        <v>174</v>
      </c>
      <c r="B175" s="97" t="s">
        <v>403</v>
      </c>
      <c r="C175" s="91" t="s">
        <v>160</v>
      </c>
      <c r="D175" s="91" t="s">
        <v>186</v>
      </c>
      <c r="E175" s="97" t="s">
        <v>254</v>
      </c>
      <c r="F175" s="96">
        <v>27.5</v>
      </c>
    </row>
    <row r="176" spans="1:6" ht="15" x14ac:dyDescent="0.25">
      <c r="A176" s="94">
        <v>175</v>
      </c>
      <c r="B176" s="97" t="s">
        <v>404</v>
      </c>
      <c r="C176" s="91" t="s">
        <v>164</v>
      </c>
      <c r="D176" s="91" t="s">
        <v>170</v>
      </c>
      <c r="E176" s="97" t="s">
        <v>254</v>
      </c>
      <c r="F176" s="96">
        <v>36</v>
      </c>
    </row>
    <row r="177" spans="1:6" ht="15" x14ac:dyDescent="0.25">
      <c r="A177" s="94">
        <v>176</v>
      </c>
      <c r="B177" s="97" t="s">
        <v>405</v>
      </c>
      <c r="C177" s="91" t="s">
        <v>165</v>
      </c>
      <c r="D177" s="91" t="s">
        <v>217</v>
      </c>
      <c r="E177" s="97" t="s">
        <v>254</v>
      </c>
      <c r="F177" s="96">
        <v>11</v>
      </c>
    </row>
    <row r="178" spans="1:6" ht="15" x14ac:dyDescent="0.25">
      <c r="A178" s="94">
        <v>177</v>
      </c>
      <c r="B178" s="97" t="s">
        <v>406</v>
      </c>
      <c r="C178" s="91" t="s">
        <v>165</v>
      </c>
      <c r="D178" s="91" t="s">
        <v>218</v>
      </c>
      <c r="E178" s="97" t="s">
        <v>254</v>
      </c>
      <c r="F178" s="96">
        <v>2.5</v>
      </c>
    </row>
    <row r="179" spans="1:6" ht="15" x14ac:dyDescent="0.25">
      <c r="A179" s="94">
        <v>178</v>
      </c>
      <c r="B179" s="97" t="s">
        <v>407</v>
      </c>
      <c r="C179" s="91" t="s">
        <v>166</v>
      </c>
      <c r="D179" s="91" t="s">
        <v>167</v>
      </c>
      <c r="E179" s="97" t="s">
        <v>254</v>
      </c>
      <c r="F179" s="96">
        <v>1.4</v>
      </c>
    </row>
    <row r="180" spans="1:6" ht="15" x14ac:dyDescent="0.25">
      <c r="A180" s="94">
        <v>179</v>
      </c>
      <c r="B180" s="97" t="s">
        <v>408</v>
      </c>
      <c r="C180" s="91" t="s">
        <v>168</v>
      </c>
      <c r="D180" s="91" t="s">
        <v>213</v>
      </c>
      <c r="E180" s="97" t="s">
        <v>254</v>
      </c>
      <c r="F180" s="96">
        <v>8.6999999999999993</v>
      </c>
    </row>
    <row r="181" spans="1:6" ht="15" x14ac:dyDescent="0.25">
      <c r="A181" s="94">
        <v>180</v>
      </c>
      <c r="B181" s="97" t="s">
        <v>409</v>
      </c>
      <c r="C181" s="91" t="s">
        <v>169</v>
      </c>
      <c r="D181" s="91" t="s">
        <v>201</v>
      </c>
      <c r="E181" s="97" t="s">
        <v>254</v>
      </c>
      <c r="F181" s="96">
        <v>3.1</v>
      </c>
    </row>
    <row r="182" spans="1:6" ht="15" x14ac:dyDescent="0.25">
      <c r="A182" s="94">
        <v>181</v>
      </c>
      <c r="B182" s="97" t="s">
        <v>410</v>
      </c>
      <c r="C182" s="91" t="s">
        <v>169</v>
      </c>
      <c r="D182" s="91" t="s">
        <v>202</v>
      </c>
      <c r="E182" s="97" t="s">
        <v>254</v>
      </c>
      <c r="F182" s="96">
        <v>6.5</v>
      </c>
    </row>
    <row r="183" spans="1:6" ht="15" x14ac:dyDescent="0.25">
      <c r="A183" s="94">
        <v>182</v>
      </c>
      <c r="B183" s="97" t="s">
        <v>411</v>
      </c>
      <c r="C183" s="91" t="s">
        <v>170</v>
      </c>
      <c r="D183" s="91" t="s">
        <v>171</v>
      </c>
      <c r="E183" s="97" t="s">
        <v>254</v>
      </c>
      <c r="F183" s="96">
        <v>4.3</v>
      </c>
    </row>
    <row r="184" spans="1:6" ht="15" x14ac:dyDescent="0.25">
      <c r="A184" s="94">
        <v>183</v>
      </c>
      <c r="B184" s="97" t="s">
        <v>412</v>
      </c>
      <c r="C184" s="91" t="s">
        <v>170</v>
      </c>
      <c r="D184" s="91" t="s">
        <v>175</v>
      </c>
      <c r="E184" s="97" t="s">
        <v>254</v>
      </c>
      <c r="F184" s="96">
        <v>12.6</v>
      </c>
    </row>
    <row r="185" spans="1:6" ht="15" x14ac:dyDescent="0.25">
      <c r="A185" s="94">
        <v>184</v>
      </c>
      <c r="B185" s="97" t="s">
        <v>413</v>
      </c>
      <c r="C185" s="91" t="s">
        <v>171</v>
      </c>
      <c r="D185" s="91" t="s">
        <v>215</v>
      </c>
      <c r="E185" s="97" t="s">
        <v>254</v>
      </c>
      <c r="F185" s="96">
        <v>2.7</v>
      </c>
    </row>
    <row r="186" spans="1:6" ht="15" x14ac:dyDescent="0.25">
      <c r="A186" s="94">
        <v>185</v>
      </c>
      <c r="B186" s="97" t="s">
        <v>414</v>
      </c>
      <c r="C186" s="91" t="s">
        <v>173</v>
      </c>
      <c r="D186" s="91" t="s">
        <v>214</v>
      </c>
      <c r="E186" s="97" t="s">
        <v>254</v>
      </c>
      <c r="F186" s="96">
        <v>13.6</v>
      </c>
    </row>
    <row r="187" spans="1:6" ht="15" x14ac:dyDescent="0.25">
      <c r="A187" s="94">
        <v>186</v>
      </c>
      <c r="B187" s="97" t="s">
        <v>415</v>
      </c>
      <c r="C187" s="91" t="s">
        <v>175</v>
      </c>
      <c r="D187" s="91" t="s">
        <v>211</v>
      </c>
      <c r="E187" s="97" t="s">
        <v>254</v>
      </c>
      <c r="F187" s="96">
        <v>11.6</v>
      </c>
    </row>
    <row r="188" spans="1:6" ht="15" x14ac:dyDescent="0.25">
      <c r="A188" s="94">
        <v>187</v>
      </c>
      <c r="B188" s="97" t="s">
        <v>416</v>
      </c>
      <c r="C188" s="91" t="s">
        <v>175</v>
      </c>
      <c r="D188" s="91" t="s">
        <v>215</v>
      </c>
      <c r="E188" s="97" t="s">
        <v>254</v>
      </c>
      <c r="F188" s="96">
        <v>3</v>
      </c>
    </row>
    <row r="189" spans="1:6" ht="15" x14ac:dyDescent="0.25">
      <c r="A189" s="94">
        <v>188</v>
      </c>
      <c r="B189" s="97" t="s">
        <v>417</v>
      </c>
      <c r="C189" s="91" t="s">
        <v>177</v>
      </c>
      <c r="D189" s="91" t="s">
        <v>183</v>
      </c>
      <c r="E189" s="97" t="s">
        <v>254</v>
      </c>
      <c r="F189" s="96">
        <v>12.3</v>
      </c>
    </row>
    <row r="190" spans="1:6" ht="15" x14ac:dyDescent="0.25">
      <c r="A190" s="94">
        <v>189</v>
      </c>
      <c r="B190" s="97" t="s">
        <v>418</v>
      </c>
      <c r="C190" s="91" t="s">
        <v>177</v>
      </c>
      <c r="D190" s="91" t="s">
        <v>206</v>
      </c>
      <c r="E190" s="97" t="s">
        <v>254</v>
      </c>
      <c r="F190" s="96">
        <v>28</v>
      </c>
    </row>
    <row r="191" spans="1:6" ht="15" x14ac:dyDescent="0.25">
      <c r="A191" s="94">
        <v>190</v>
      </c>
      <c r="B191" s="97" t="s">
        <v>419</v>
      </c>
      <c r="C191" s="91" t="s">
        <v>180</v>
      </c>
      <c r="D191" s="91" t="s">
        <v>185</v>
      </c>
      <c r="E191" s="97" t="s">
        <v>254</v>
      </c>
      <c r="F191" s="96">
        <v>73.599999999999994</v>
      </c>
    </row>
    <row r="192" spans="1:6" ht="15" x14ac:dyDescent="0.25">
      <c r="A192" s="94">
        <v>191</v>
      </c>
      <c r="B192" s="97" t="s">
        <v>420</v>
      </c>
      <c r="C192" s="91" t="s">
        <v>180</v>
      </c>
      <c r="D192" s="91" t="s">
        <v>203</v>
      </c>
      <c r="E192" s="97" t="s">
        <v>254</v>
      </c>
      <c r="F192" s="96">
        <v>31.5</v>
      </c>
    </row>
    <row r="193" spans="1:6" ht="15" x14ac:dyDescent="0.25">
      <c r="A193" s="94">
        <v>192</v>
      </c>
      <c r="B193" s="97" t="s">
        <v>421</v>
      </c>
      <c r="C193" s="91" t="s">
        <v>182</v>
      </c>
      <c r="D193" s="91" t="s">
        <v>190</v>
      </c>
      <c r="E193" s="97" t="s">
        <v>254</v>
      </c>
      <c r="F193" s="96">
        <v>24.5</v>
      </c>
    </row>
    <row r="194" spans="1:6" ht="15" x14ac:dyDescent="0.25">
      <c r="A194" s="94">
        <v>193</v>
      </c>
      <c r="B194" s="97" t="s">
        <v>422</v>
      </c>
      <c r="C194" s="91" t="s">
        <v>185</v>
      </c>
      <c r="D194" s="91" t="s">
        <v>193</v>
      </c>
      <c r="E194" s="97" t="s">
        <v>254</v>
      </c>
      <c r="F194" s="96">
        <v>53.9</v>
      </c>
    </row>
    <row r="195" spans="1:6" ht="15" x14ac:dyDescent="0.25">
      <c r="A195" s="94">
        <v>194</v>
      </c>
      <c r="B195" s="97" t="s">
        <v>423</v>
      </c>
      <c r="C195" s="91" t="s">
        <v>186</v>
      </c>
      <c r="D195" s="91" t="s">
        <v>187</v>
      </c>
      <c r="E195" s="97" t="s">
        <v>254</v>
      </c>
      <c r="F195" s="96">
        <v>2.2999999999999998</v>
      </c>
    </row>
    <row r="196" spans="1:6" ht="15" x14ac:dyDescent="0.25">
      <c r="A196" s="94">
        <v>195</v>
      </c>
      <c r="B196" s="97" t="s">
        <v>424</v>
      </c>
      <c r="C196" s="91" t="s">
        <v>187</v>
      </c>
      <c r="D196" s="91" t="s">
        <v>188</v>
      </c>
      <c r="E196" s="97" t="s">
        <v>254</v>
      </c>
      <c r="F196" s="96">
        <v>2.7</v>
      </c>
    </row>
    <row r="197" spans="1:6" ht="15" x14ac:dyDescent="0.25">
      <c r="A197" s="94">
        <v>196</v>
      </c>
      <c r="B197" s="97" t="s">
        <v>425</v>
      </c>
      <c r="C197" s="91" t="s">
        <v>189</v>
      </c>
      <c r="D197" s="91" t="s">
        <v>190</v>
      </c>
      <c r="E197" s="97" t="s">
        <v>254</v>
      </c>
      <c r="F197" s="96">
        <v>1.1000000000000001</v>
      </c>
    </row>
    <row r="198" spans="1:6" ht="15" x14ac:dyDescent="0.25">
      <c r="A198" s="94">
        <v>197</v>
      </c>
      <c r="B198" s="97" t="s">
        <v>426</v>
      </c>
      <c r="C198" s="91" t="s">
        <v>189</v>
      </c>
      <c r="D198" s="91" t="s">
        <v>192</v>
      </c>
      <c r="E198" s="97" t="s">
        <v>254</v>
      </c>
      <c r="F198" s="96">
        <v>2.7</v>
      </c>
    </row>
    <row r="199" spans="1:6" ht="15" x14ac:dyDescent="0.25">
      <c r="A199" s="94">
        <v>198</v>
      </c>
      <c r="B199" s="97" t="s">
        <v>427</v>
      </c>
      <c r="C199" s="91" t="s">
        <v>190</v>
      </c>
      <c r="D199" s="91" t="s">
        <v>191</v>
      </c>
      <c r="E199" s="97" t="s">
        <v>254</v>
      </c>
      <c r="F199" s="96">
        <v>2.2000000000000002</v>
      </c>
    </row>
    <row r="200" spans="1:6" ht="15" x14ac:dyDescent="0.25">
      <c r="A200" s="94">
        <v>199</v>
      </c>
      <c r="B200" s="97" t="s">
        <v>428</v>
      </c>
      <c r="C200" s="91" t="s">
        <v>191</v>
      </c>
      <c r="D200" s="91" t="s">
        <v>192</v>
      </c>
      <c r="E200" s="97" t="s">
        <v>254</v>
      </c>
      <c r="F200" s="96">
        <v>10</v>
      </c>
    </row>
    <row r="201" spans="1:6" ht="15" x14ac:dyDescent="0.25">
      <c r="A201" s="94">
        <v>200</v>
      </c>
      <c r="B201" s="97" t="s">
        <v>429</v>
      </c>
      <c r="C201" s="91" t="s">
        <v>194</v>
      </c>
      <c r="D201" s="91" t="s">
        <v>195</v>
      </c>
      <c r="E201" s="97" t="s">
        <v>254</v>
      </c>
      <c r="F201" s="96">
        <v>4</v>
      </c>
    </row>
    <row r="202" spans="1:6" ht="15" x14ac:dyDescent="0.25">
      <c r="A202" s="94">
        <v>201</v>
      </c>
      <c r="B202" s="97" t="s">
        <v>430</v>
      </c>
      <c r="C202" s="91" t="s">
        <v>194</v>
      </c>
      <c r="D202" s="91" t="s">
        <v>197</v>
      </c>
      <c r="E202" s="97" t="s">
        <v>254</v>
      </c>
      <c r="F202" s="96">
        <v>2</v>
      </c>
    </row>
    <row r="203" spans="1:6" ht="15" x14ac:dyDescent="0.25">
      <c r="A203" s="94">
        <v>202</v>
      </c>
      <c r="B203" s="97" t="s">
        <v>431</v>
      </c>
      <c r="C203" s="91" t="s">
        <v>194</v>
      </c>
      <c r="D203" s="91" t="s">
        <v>198</v>
      </c>
      <c r="E203" s="97" t="s">
        <v>254</v>
      </c>
      <c r="F203" s="96">
        <v>2.8</v>
      </c>
    </row>
    <row r="204" spans="1:6" ht="15" x14ac:dyDescent="0.25">
      <c r="A204" s="94">
        <v>203</v>
      </c>
      <c r="B204" s="97" t="s">
        <v>432</v>
      </c>
      <c r="C204" s="91" t="s">
        <v>194</v>
      </c>
      <c r="D204" s="91" t="s">
        <v>199</v>
      </c>
      <c r="E204" s="97" t="s">
        <v>254</v>
      </c>
      <c r="F204" s="96">
        <v>2.5</v>
      </c>
    </row>
    <row r="205" spans="1:6" ht="15" x14ac:dyDescent="0.25">
      <c r="A205" s="94">
        <v>204</v>
      </c>
      <c r="B205" s="97" t="s">
        <v>433</v>
      </c>
      <c r="C205" s="91" t="s">
        <v>196</v>
      </c>
      <c r="D205" s="91" t="s">
        <v>200</v>
      </c>
      <c r="E205" s="97" t="s">
        <v>254</v>
      </c>
      <c r="F205" s="96">
        <v>8.3000000000000007</v>
      </c>
    </row>
    <row r="206" spans="1:6" ht="15" x14ac:dyDescent="0.25">
      <c r="A206" s="94">
        <v>205</v>
      </c>
      <c r="B206" s="97" t="s">
        <v>434</v>
      </c>
      <c r="C206" s="91" t="s">
        <v>197</v>
      </c>
      <c r="D206" s="91" t="s">
        <v>200</v>
      </c>
      <c r="E206" s="97" t="s">
        <v>254</v>
      </c>
      <c r="F206" s="96">
        <v>3.1</v>
      </c>
    </row>
    <row r="207" spans="1:6" ht="15" x14ac:dyDescent="0.25">
      <c r="A207" s="94">
        <v>206</v>
      </c>
      <c r="B207" s="97" t="s">
        <v>435</v>
      </c>
      <c r="C207" s="91" t="s">
        <v>201</v>
      </c>
      <c r="D207" s="91" t="s">
        <v>202</v>
      </c>
      <c r="E207" s="97" t="s">
        <v>254</v>
      </c>
      <c r="F207" s="96">
        <v>2.1</v>
      </c>
    </row>
    <row r="208" spans="1:6" ht="15" x14ac:dyDescent="0.25">
      <c r="A208" s="94">
        <v>207</v>
      </c>
      <c r="B208" s="97" t="s">
        <v>436</v>
      </c>
      <c r="C208" s="91" t="s">
        <v>202</v>
      </c>
      <c r="D208" s="91" t="s">
        <v>204</v>
      </c>
      <c r="E208" s="97" t="s">
        <v>254</v>
      </c>
      <c r="F208" s="96">
        <v>5.0999999999999996</v>
      </c>
    </row>
    <row r="209" spans="1:6" ht="15" x14ac:dyDescent="0.25">
      <c r="A209" s="94">
        <v>208</v>
      </c>
      <c r="B209" s="97" t="s">
        <v>437</v>
      </c>
      <c r="C209" s="91" t="s">
        <v>203</v>
      </c>
      <c r="D209" s="91" t="s">
        <v>204</v>
      </c>
      <c r="E209" s="97" t="s">
        <v>254</v>
      </c>
      <c r="F209" s="96">
        <v>3.9</v>
      </c>
    </row>
    <row r="210" spans="1:6" ht="15" x14ac:dyDescent="0.25">
      <c r="A210" s="94">
        <v>209</v>
      </c>
      <c r="B210" s="97" t="s">
        <v>438</v>
      </c>
      <c r="C210" s="91" t="s">
        <v>205</v>
      </c>
      <c r="D210" s="91" t="s">
        <v>206</v>
      </c>
      <c r="E210" s="97" t="s">
        <v>254</v>
      </c>
      <c r="F210" s="96">
        <v>2.4</v>
      </c>
    </row>
    <row r="211" spans="1:6" ht="15" x14ac:dyDescent="0.25">
      <c r="A211" s="94">
        <v>210</v>
      </c>
      <c r="B211" s="97" t="s">
        <v>439</v>
      </c>
      <c r="C211" s="91" t="s">
        <v>207</v>
      </c>
      <c r="D211" s="91" t="s">
        <v>221</v>
      </c>
      <c r="E211" s="97" t="s">
        <v>254</v>
      </c>
      <c r="F211" s="96">
        <v>5.3</v>
      </c>
    </row>
    <row r="212" spans="1:6" ht="15" x14ac:dyDescent="0.25">
      <c r="A212" s="94">
        <v>211</v>
      </c>
      <c r="B212" s="97" t="s">
        <v>440</v>
      </c>
      <c r="C212" s="91" t="s">
        <v>208</v>
      </c>
      <c r="D212" s="91" t="s">
        <v>209</v>
      </c>
      <c r="E212" s="97" t="s">
        <v>254</v>
      </c>
      <c r="F212" s="96">
        <v>2.5</v>
      </c>
    </row>
    <row r="213" spans="1:6" ht="15" x14ac:dyDescent="0.25">
      <c r="A213" s="94">
        <v>212</v>
      </c>
      <c r="B213" s="97" t="s">
        <v>441</v>
      </c>
      <c r="C213" s="91" t="s">
        <v>211</v>
      </c>
      <c r="D213" s="91" t="s">
        <v>212</v>
      </c>
      <c r="E213" s="97" t="s">
        <v>254</v>
      </c>
      <c r="F213" s="96">
        <v>4.2</v>
      </c>
    </row>
    <row r="214" spans="1:6" ht="15" x14ac:dyDescent="0.25">
      <c r="A214" s="94">
        <v>213</v>
      </c>
      <c r="B214" s="97" t="s">
        <v>442</v>
      </c>
      <c r="C214" s="91" t="s">
        <v>211</v>
      </c>
      <c r="D214" s="91" t="s">
        <v>213</v>
      </c>
      <c r="E214" s="97" t="s">
        <v>254</v>
      </c>
      <c r="F214" s="96">
        <v>4.2</v>
      </c>
    </row>
    <row r="215" spans="1:6" ht="15" x14ac:dyDescent="0.25">
      <c r="A215" s="94">
        <v>214</v>
      </c>
      <c r="B215" s="97" t="s">
        <v>443</v>
      </c>
      <c r="C215" s="91" t="s">
        <v>211</v>
      </c>
      <c r="D215" s="91" t="s">
        <v>214</v>
      </c>
      <c r="E215" s="97" t="s">
        <v>254</v>
      </c>
      <c r="F215" s="96">
        <v>2.2000000000000002</v>
      </c>
    </row>
    <row r="216" spans="1:6" ht="15" x14ac:dyDescent="0.25">
      <c r="A216" s="94">
        <v>215</v>
      </c>
      <c r="B216" s="97" t="s">
        <v>444</v>
      </c>
      <c r="C216" s="91" t="s">
        <v>212</v>
      </c>
      <c r="D216" s="91" t="s">
        <v>216</v>
      </c>
      <c r="E216" s="97" t="s">
        <v>254</v>
      </c>
      <c r="F216" s="96">
        <v>6.1</v>
      </c>
    </row>
    <row r="217" spans="1:6" ht="15" x14ac:dyDescent="0.25">
      <c r="A217" s="94">
        <v>216</v>
      </c>
      <c r="B217" s="97" t="s">
        <v>445</v>
      </c>
      <c r="C217" s="91" t="s">
        <v>213</v>
      </c>
      <c r="D217" s="91" t="s">
        <v>216</v>
      </c>
      <c r="E217" s="97" t="s">
        <v>254</v>
      </c>
      <c r="F217" s="96">
        <v>10.7</v>
      </c>
    </row>
    <row r="218" spans="1:6" ht="15" x14ac:dyDescent="0.25">
      <c r="A218" s="94">
        <v>217</v>
      </c>
      <c r="B218" s="97" t="s">
        <v>446</v>
      </c>
      <c r="C218" s="91" t="s">
        <v>214</v>
      </c>
      <c r="D218" s="91" t="s">
        <v>215</v>
      </c>
      <c r="E218" s="97" t="s">
        <v>254</v>
      </c>
      <c r="F218" s="96">
        <v>5.3</v>
      </c>
    </row>
    <row r="219" spans="1:6" ht="15" x14ac:dyDescent="0.25">
      <c r="A219" s="94">
        <v>218</v>
      </c>
      <c r="B219" s="97" t="s">
        <v>447</v>
      </c>
      <c r="C219" s="91" t="s">
        <v>216</v>
      </c>
      <c r="D219" s="91" t="s">
        <v>219</v>
      </c>
      <c r="E219" s="97" t="s">
        <v>254</v>
      </c>
      <c r="F219" s="96">
        <v>15.8</v>
      </c>
    </row>
    <row r="220" spans="1:6" ht="15" x14ac:dyDescent="0.25">
      <c r="A220" s="94">
        <v>219</v>
      </c>
      <c r="B220" s="97" t="s">
        <v>448</v>
      </c>
      <c r="C220" s="91" t="s">
        <v>217</v>
      </c>
      <c r="D220" s="91" t="s">
        <v>218</v>
      </c>
      <c r="E220" s="97" t="s">
        <v>254</v>
      </c>
      <c r="F220" s="96">
        <v>2.2999999999999998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160"/>
  <sheetViews>
    <sheetView tabSelected="1" topLeftCell="G1" workbookViewId="0">
      <selection activeCell="AF9" sqref="AF9"/>
    </sheetView>
  </sheetViews>
  <sheetFormatPr baseColWidth="10" defaultColWidth="9.140625" defaultRowHeight="12.75" x14ac:dyDescent="0.2"/>
  <cols>
    <col min="1" max="1" width="13.42578125" customWidth="1"/>
    <col min="2" max="2" width="15.42578125" bestFit="1" customWidth="1"/>
    <col min="3" max="3" width="19.28515625" customWidth="1"/>
    <col min="4" max="4" width="16.85546875" style="5" customWidth="1"/>
    <col min="5" max="5" width="30.85546875" style="5" customWidth="1"/>
    <col min="6" max="8" width="12.5703125" style="5" bestFit="1" customWidth="1"/>
    <col min="9" max="9" width="2.42578125" style="5" customWidth="1"/>
    <col min="10" max="10" width="10.7109375" style="6" customWidth="1"/>
    <col min="11" max="11" width="10.5703125" style="6" customWidth="1"/>
    <col min="12" max="12" width="11.42578125" style="6" customWidth="1"/>
    <col min="13" max="13" width="2.140625" style="6" customWidth="1"/>
    <col min="14" max="16" width="10.7109375" style="6" customWidth="1"/>
    <col min="17" max="17" width="2" style="6" customWidth="1"/>
    <col min="18" max="20" width="10.7109375" style="6" customWidth="1"/>
    <col min="21" max="21" width="2.28515625" style="6" customWidth="1"/>
    <col min="22" max="24" width="10.7109375" style="6" customWidth="1"/>
    <col min="25" max="25" width="2.5703125" style="6" customWidth="1"/>
    <col min="26" max="28" width="10.7109375" style="6" customWidth="1"/>
    <col min="37" max="54" width="10.140625" style="5" customWidth="1"/>
  </cols>
  <sheetData>
    <row r="1" spans="1:54" s="10" customFormat="1" x14ac:dyDescent="0.2">
      <c r="A1" s="8" t="s">
        <v>15</v>
      </c>
      <c r="B1" s="8" t="s">
        <v>1</v>
      </c>
      <c r="C1" s="8" t="s">
        <v>0</v>
      </c>
      <c r="D1" s="86" t="s">
        <v>35</v>
      </c>
      <c r="E1" s="86" t="s">
        <v>39</v>
      </c>
      <c r="F1" s="86" t="s">
        <v>36</v>
      </c>
      <c r="G1" s="86" t="s">
        <v>37</v>
      </c>
      <c r="H1" s="86" t="s">
        <v>38</v>
      </c>
      <c r="I1" s="43"/>
      <c r="J1" s="40" t="s">
        <v>449</v>
      </c>
      <c r="K1" s="41" t="s">
        <v>450</v>
      </c>
      <c r="L1" s="42" t="s">
        <v>451</v>
      </c>
      <c r="M1" s="44"/>
      <c r="N1" s="40" t="s">
        <v>452</v>
      </c>
      <c r="O1" s="41" t="s">
        <v>453</v>
      </c>
      <c r="P1" s="42" t="s">
        <v>454</v>
      </c>
      <c r="Q1" s="44"/>
      <c r="R1" s="40" t="s">
        <v>455</v>
      </c>
      <c r="S1" s="41" t="s">
        <v>456</v>
      </c>
      <c r="T1" s="42" t="s">
        <v>457</v>
      </c>
      <c r="U1" s="44"/>
      <c r="V1" s="40" t="s">
        <v>458</v>
      </c>
      <c r="W1" s="41" t="s">
        <v>459</v>
      </c>
      <c r="X1" s="42" t="s">
        <v>460</v>
      </c>
      <c r="Y1" s="44"/>
      <c r="Z1" s="40" t="s">
        <v>467</v>
      </c>
      <c r="AA1" s="41" t="s">
        <v>468</v>
      </c>
      <c r="AB1" s="42" t="s">
        <v>469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x14ac:dyDescent="0.2">
      <c r="A2">
        <v>18</v>
      </c>
      <c r="B2" t="s">
        <v>63</v>
      </c>
      <c r="C2" t="s">
        <v>17</v>
      </c>
      <c r="D2" s="13">
        <v>15250</v>
      </c>
      <c r="E2" s="13">
        <v>3</v>
      </c>
      <c r="F2" s="13">
        <v>0</v>
      </c>
      <c r="G2" s="13">
        <v>3</v>
      </c>
      <c r="H2" s="13">
        <v>6</v>
      </c>
      <c r="J2" s="46">
        <f>$D2*Parameters!D$6*Parameters!D$8*Parameters!D$10/1000</f>
        <v>13.725</v>
      </c>
      <c r="K2" s="47">
        <f>$D2*Parameters!E$6*Parameters!E$8*Parameters!E$10/1000</f>
        <v>29.341000000000001</v>
      </c>
      <c r="L2" s="48">
        <f>$D2*Parameters!F$6*Parameters!F$8*Parameters!F$10/1000</f>
        <v>63.744999999999997</v>
      </c>
      <c r="M2" s="36"/>
      <c r="N2" s="46">
        <f>$D2*Parameters!D$7*Parameters!D$9*Parameters!D$10/1000</f>
        <v>2.7450000000000001</v>
      </c>
      <c r="O2" s="47">
        <f>$D2*Parameters!E$7*Parameters!E$9*Parameters!E$10/1000</f>
        <v>6.2067500000000004</v>
      </c>
      <c r="P2" s="48">
        <f>$D2*Parameters!F$7*Parameters!F$9*Parameters!F$10/1000</f>
        <v>13.8165</v>
      </c>
      <c r="Q2" s="36"/>
      <c r="R2" s="37">
        <f>$E2*Parameters!D$11/1000</f>
        <v>0.3</v>
      </c>
      <c r="S2" s="38">
        <f>$E2*Parameters!E$11/1000</f>
        <v>0.42</v>
      </c>
      <c r="T2" s="39">
        <f>$E2*Parameters!F$11/1000</f>
        <v>0.6</v>
      </c>
      <c r="U2" s="36"/>
      <c r="V2" s="37">
        <f>F2*Parameters!D$12/1000</f>
        <v>0</v>
      </c>
      <c r="W2" s="38">
        <f>G2*Parameters!E$12/1000</f>
        <v>2.4</v>
      </c>
      <c r="X2" s="39">
        <f>H2*Parameters!F$12/1000</f>
        <v>6</v>
      </c>
      <c r="Y2" s="36"/>
      <c r="Z2" s="49">
        <f t="shared" ref="Z2:Z33" si="0">J2+N2+R2+V2</f>
        <v>16.77</v>
      </c>
      <c r="AA2" s="50">
        <f t="shared" ref="AA2:AA33" si="1">K2+O2+S2+W2</f>
        <v>38.367750000000001</v>
      </c>
      <c r="AB2" s="51">
        <f t="shared" ref="AB2:AB33" si="2">L2+P2+T2+X2</f>
        <v>84.16149999999999</v>
      </c>
    </row>
    <row r="3" spans="1:54" x14ac:dyDescent="0.2">
      <c r="A3">
        <v>19</v>
      </c>
      <c r="B3" t="s">
        <v>64</v>
      </c>
      <c r="C3" t="s">
        <v>17</v>
      </c>
      <c r="D3" s="13">
        <v>27490</v>
      </c>
      <c r="E3" s="13">
        <v>4</v>
      </c>
      <c r="F3" s="13">
        <v>0</v>
      </c>
      <c r="G3" s="13">
        <v>4</v>
      </c>
      <c r="H3" s="13">
        <v>10</v>
      </c>
      <c r="J3" s="46">
        <f>$D3*Parameters!D$6*Parameters!D$8*Parameters!D$10/1000</f>
        <v>24.741</v>
      </c>
      <c r="K3" s="47">
        <f>$D3*Parameters!E$6*Parameters!E$8*Parameters!E$10/1000</f>
        <v>52.890760000000007</v>
      </c>
      <c r="L3" s="48">
        <f>$D3*Parameters!F$6*Parameters!F$8*Parameters!F$10/1000</f>
        <v>114.90820000000001</v>
      </c>
      <c r="M3" s="36"/>
      <c r="N3" s="46">
        <f>$D3*Parameters!D$7*Parameters!D$9*Parameters!D$10/1000</f>
        <v>4.9481999999999999</v>
      </c>
      <c r="O3" s="47">
        <f>$D3*Parameters!E$7*Parameters!E$9*Parameters!E$10/1000</f>
        <v>11.18843</v>
      </c>
      <c r="P3" s="48">
        <f>$D3*Parameters!F$7*Parameters!F$9*Parameters!F$10/1000</f>
        <v>24.905939999999998</v>
      </c>
      <c r="Q3" s="36"/>
      <c r="R3" s="37">
        <f>$E3*Parameters!D$11/1000</f>
        <v>0.4</v>
      </c>
      <c r="S3" s="38">
        <f>$E3*Parameters!E$11/1000</f>
        <v>0.56000000000000005</v>
      </c>
      <c r="T3" s="39">
        <f>$E3*Parameters!F$11/1000</f>
        <v>0.8</v>
      </c>
      <c r="U3" s="36"/>
      <c r="V3" s="37">
        <f>F3*Parameters!D$12/1000</f>
        <v>0</v>
      </c>
      <c r="W3" s="38">
        <f>G3*Parameters!E$12/1000</f>
        <v>3.2</v>
      </c>
      <c r="X3" s="39">
        <f>H3*Parameters!F$12/1000</f>
        <v>10</v>
      </c>
      <c r="Y3" s="36"/>
      <c r="Z3" s="49">
        <f t="shared" si="0"/>
        <v>30.089199999999998</v>
      </c>
      <c r="AA3" s="50">
        <f t="shared" si="1"/>
        <v>67.839190000000016</v>
      </c>
      <c r="AB3" s="51">
        <f t="shared" si="2"/>
        <v>150.61414000000002</v>
      </c>
    </row>
    <row r="4" spans="1:54" x14ac:dyDescent="0.2">
      <c r="A4">
        <v>20</v>
      </c>
      <c r="B4" t="s">
        <v>65</v>
      </c>
      <c r="C4" t="s">
        <v>17</v>
      </c>
      <c r="D4" s="13">
        <v>12810</v>
      </c>
      <c r="E4" s="13">
        <v>20</v>
      </c>
      <c r="F4" s="13">
        <v>1</v>
      </c>
      <c r="G4" s="13">
        <v>26</v>
      </c>
      <c r="H4" s="13">
        <v>68</v>
      </c>
      <c r="J4" s="46">
        <f>$D4*Parameters!D$6*Parameters!D$8*Parameters!D$10/1000</f>
        <v>11.529</v>
      </c>
      <c r="K4" s="47">
        <f>$D4*Parameters!E$6*Parameters!E$8*Parameters!E$10/1000</f>
        <v>24.646440000000002</v>
      </c>
      <c r="L4" s="48">
        <f>$D4*Parameters!F$6*Parameters!F$8*Parameters!F$10/1000</f>
        <v>53.5458</v>
      </c>
      <c r="M4" s="36"/>
      <c r="N4" s="46">
        <f>$D4*Parameters!D$7*Parameters!D$9*Parameters!D$10/1000</f>
        <v>2.3058000000000001</v>
      </c>
      <c r="O4" s="47">
        <f>$D4*Parameters!E$7*Parameters!E$9*Parameters!E$10/1000</f>
        <v>5.2136700000000005</v>
      </c>
      <c r="P4" s="48">
        <f>$D4*Parameters!F$7*Parameters!F$9*Parameters!F$10/1000</f>
        <v>11.60586</v>
      </c>
      <c r="Q4" s="36"/>
      <c r="R4" s="37">
        <f>$E4*Parameters!D$11/1000</f>
        <v>2</v>
      </c>
      <c r="S4" s="38">
        <f>$E4*Parameters!E$11/1000</f>
        <v>2.8</v>
      </c>
      <c r="T4" s="39">
        <f>$E4*Parameters!F$11/1000</f>
        <v>4</v>
      </c>
      <c r="U4" s="36"/>
      <c r="V4" s="37">
        <f>F4*Parameters!D$12/1000</f>
        <v>0.5</v>
      </c>
      <c r="W4" s="38">
        <f>G4*Parameters!E$12/1000</f>
        <v>20.8</v>
      </c>
      <c r="X4" s="39">
        <f>H4*Parameters!F$12/1000</f>
        <v>68</v>
      </c>
      <c r="Y4" s="36"/>
      <c r="Z4" s="49">
        <f t="shared" si="0"/>
        <v>16.334800000000001</v>
      </c>
      <c r="AA4" s="50">
        <f t="shared" si="1"/>
        <v>53.46011</v>
      </c>
      <c r="AB4" s="51">
        <f t="shared" si="2"/>
        <v>137.15165999999999</v>
      </c>
    </row>
    <row r="5" spans="1:54" x14ac:dyDescent="0.2">
      <c r="A5">
        <v>21</v>
      </c>
      <c r="B5" t="s">
        <v>66</v>
      </c>
      <c r="C5" t="s">
        <v>17</v>
      </c>
      <c r="D5" s="13">
        <v>13727</v>
      </c>
      <c r="E5" s="13">
        <v>4</v>
      </c>
      <c r="F5" s="13">
        <v>0</v>
      </c>
      <c r="G5" s="13">
        <v>5</v>
      </c>
      <c r="H5" s="13">
        <v>12</v>
      </c>
      <c r="J5" s="46">
        <f>$D5*Parameters!D$6*Parameters!D$8*Parameters!D$10/1000</f>
        <v>12.3543</v>
      </c>
      <c r="K5" s="47">
        <f>$D5*Parameters!E$6*Parameters!E$8*Parameters!E$10/1000</f>
        <v>26.410747999999998</v>
      </c>
      <c r="L5" s="48">
        <f>$D5*Parameters!F$6*Parameters!F$8*Parameters!F$10/1000</f>
        <v>57.378860000000003</v>
      </c>
      <c r="M5" s="36"/>
      <c r="N5" s="46">
        <f>$D5*Parameters!D$7*Parameters!D$9*Parameters!D$10/1000</f>
        <v>2.4708600000000001</v>
      </c>
      <c r="O5" s="47">
        <f>$D5*Parameters!E$7*Parameters!E$9*Parameters!E$10/1000</f>
        <v>5.5868890000000002</v>
      </c>
      <c r="P5" s="48">
        <f>$D5*Parameters!F$7*Parameters!F$9*Parameters!F$10/1000</f>
        <v>12.436662</v>
      </c>
      <c r="Q5" s="36"/>
      <c r="R5" s="37">
        <f>$E5*Parameters!D$11/1000</f>
        <v>0.4</v>
      </c>
      <c r="S5" s="38">
        <f>$E5*Parameters!E$11/1000</f>
        <v>0.56000000000000005</v>
      </c>
      <c r="T5" s="39">
        <f>$E5*Parameters!F$11/1000</f>
        <v>0.8</v>
      </c>
      <c r="U5" s="36"/>
      <c r="V5" s="37">
        <f>F5*Parameters!D$12/1000</f>
        <v>0</v>
      </c>
      <c r="W5" s="38">
        <f>G5*Parameters!E$12/1000</f>
        <v>4</v>
      </c>
      <c r="X5" s="39">
        <f>H5*Parameters!F$12/1000</f>
        <v>12</v>
      </c>
      <c r="Y5" s="36"/>
      <c r="Z5" s="49">
        <f t="shared" si="0"/>
        <v>15.225160000000001</v>
      </c>
      <c r="AA5" s="50">
        <f t="shared" si="1"/>
        <v>36.557637</v>
      </c>
      <c r="AB5" s="51">
        <f t="shared" si="2"/>
        <v>82.615521999999999</v>
      </c>
    </row>
    <row r="6" spans="1:54" x14ac:dyDescent="0.2">
      <c r="A6">
        <v>22</v>
      </c>
      <c r="B6" t="s">
        <v>67</v>
      </c>
      <c r="C6" t="s">
        <v>17</v>
      </c>
      <c r="D6" s="13">
        <v>16253</v>
      </c>
      <c r="E6" s="13">
        <v>3</v>
      </c>
      <c r="F6" s="13">
        <v>0</v>
      </c>
      <c r="G6" s="13">
        <v>3</v>
      </c>
      <c r="H6" s="13">
        <v>8</v>
      </c>
      <c r="J6" s="46">
        <f>$D6*Parameters!D$6*Parameters!D$8*Parameters!D$10/1000</f>
        <v>14.627700000000001</v>
      </c>
      <c r="K6" s="47">
        <f>$D6*Parameters!E$6*Parameters!E$8*Parameters!E$10/1000</f>
        <v>31.270772000000001</v>
      </c>
      <c r="L6" s="48">
        <f>$D6*Parameters!F$6*Parameters!F$8*Parameters!F$10/1000</f>
        <v>67.937540000000013</v>
      </c>
      <c r="M6" s="36"/>
      <c r="N6" s="46">
        <f>$D6*Parameters!D$7*Parameters!D$9*Parameters!D$10/1000</f>
        <v>2.9255400000000003</v>
      </c>
      <c r="O6" s="47">
        <f>$D6*Parameters!E$7*Parameters!E$9*Parameters!E$10/1000</f>
        <v>6.6149710000000006</v>
      </c>
      <c r="P6" s="48">
        <f>$D6*Parameters!F$7*Parameters!F$9*Parameters!F$10/1000</f>
        <v>14.725217999999998</v>
      </c>
      <c r="Q6" s="36"/>
      <c r="R6" s="37">
        <f>$E6*Parameters!D$11/1000</f>
        <v>0.3</v>
      </c>
      <c r="S6" s="38">
        <f>$E6*Parameters!E$11/1000</f>
        <v>0.42</v>
      </c>
      <c r="T6" s="39">
        <f>$E6*Parameters!F$11/1000</f>
        <v>0.6</v>
      </c>
      <c r="U6" s="36"/>
      <c r="V6" s="37">
        <f>F6*Parameters!D$12/1000</f>
        <v>0</v>
      </c>
      <c r="W6" s="38">
        <f>G6*Parameters!E$12/1000</f>
        <v>2.4</v>
      </c>
      <c r="X6" s="39">
        <f>H6*Parameters!F$12/1000</f>
        <v>8</v>
      </c>
      <c r="Y6" s="36"/>
      <c r="Z6" s="49">
        <f t="shared" si="0"/>
        <v>17.853240000000003</v>
      </c>
      <c r="AA6" s="50">
        <f t="shared" si="1"/>
        <v>40.705743000000005</v>
      </c>
      <c r="AB6" s="51">
        <f t="shared" si="2"/>
        <v>91.262758000000005</v>
      </c>
    </row>
    <row r="7" spans="1:54" x14ac:dyDescent="0.2">
      <c r="A7">
        <v>23</v>
      </c>
      <c r="B7" t="s">
        <v>68</v>
      </c>
      <c r="C7" t="s">
        <v>17</v>
      </c>
      <c r="D7" s="13">
        <v>18833</v>
      </c>
      <c r="E7" s="13">
        <v>2</v>
      </c>
      <c r="F7" s="13">
        <v>0</v>
      </c>
      <c r="G7" s="13">
        <v>2</v>
      </c>
      <c r="H7" s="13">
        <v>4</v>
      </c>
      <c r="J7" s="46">
        <f>$D7*Parameters!D$6*Parameters!D$8*Parameters!D$10/1000</f>
        <v>16.9497</v>
      </c>
      <c r="K7" s="47">
        <f>$D7*Parameters!E$6*Parameters!E$8*Parameters!E$10/1000</f>
        <v>36.234692000000003</v>
      </c>
      <c r="L7" s="48">
        <f>$D7*Parameters!F$6*Parameters!F$8*Parameters!F$10/1000</f>
        <v>78.721940000000004</v>
      </c>
      <c r="M7" s="36"/>
      <c r="N7" s="46">
        <f>$D7*Parameters!D$7*Parameters!D$9*Parameters!D$10/1000</f>
        <v>3.3899400000000006</v>
      </c>
      <c r="O7" s="47">
        <f>$D7*Parameters!E$7*Parameters!E$9*Parameters!E$10/1000</f>
        <v>7.6650310000000008</v>
      </c>
      <c r="P7" s="48">
        <f>$D7*Parameters!F$7*Parameters!F$9*Parameters!F$10/1000</f>
        <v>17.062698000000001</v>
      </c>
      <c r="Q7" s="36"/>
      <c r="R7" s="37">
        <f>$E7*Parameters!D$11/1000</f>
        <v>0.2</v>
      </c>
      <c r="S7" s="38">
        <f>$E7*Parameters!E$11/1000</f>
        <v>0.28000000000000003</v>
      </c>
      <c r="T7" s="39">
        <f>$E7*Parameters!F$11/1000</f>
        <v>0.4</v>
      </c>
      <c r="U7" s="36"/>
      <c r="V7" s="37">
        <f>F7*Parameters!D$12/1000</f>
        <v>0</v>
      </c>
      <c r="W7" s="38">
        <f>G7*Parameters!E$12/1000</f>
        <v>1.6</v>
      </c>
      <c r="X7" s="39">
        <f>H7*Parameters!F$12/1000</f>
        <v>4</v>
      </c>
      <c r="Y7" s="36"/>
      <c r="Z7" s="49">
        <f t="shared" si="0"/>
        <v>20.539639999999999</v>
      </c>
      <c r="AA7" s="50">
        <f t="shared" si="1"/>
        <v>45.779723000000004</v>
      </c>
      <c r="AB7" s="51">
        <f t="shared" si="2"/>
        <v>100.18463800000001</v>
      </c>
    </row>
    <row r="8" spans="1:54" x14ac:dyDescent="0.2">
      <c r="A8">
        <v>24</v>
      </c>
      <c r="B8" t="s">
        <v>69</v>
      </c>
      <c r="C8" t="s">
        <v>17</v>
      </c>
      <c r="D8" s="13">
        <v>24749</v>
      </c>
      <c r="E8" s="13">
        <v>1</v>
      </c>
      <c r="F8" s="13">
        <v>0</v>
      </c>
      <c r="G8" s="13">
        <v>1</v>
      </c>
      <c r="H8" s="13">
        <v>2</v>
      </c>
      <c r="J8" s="46">
        <f>$D8*Parameters!D$6*Parameters!D$8*Parameters!D$10/1000</f>
        <v>22.274100000000001</v>
      </c>
      <c r="K8" s="47">
        <f>$D8*Parameters!E$6*Parameters!E$8*Parameters!E$10/1000</f>
        <v>47.617076000000004</v>
      </c>
      <c r="L8" s="48">
        <f>$D8*Parameters!F$6*Parameters!F$8*Parameters!F$10/1000</f>
        <v>103.45082000000001</v>
      </c>
      <c r="M8" s="36"/>
      <c r="N8" s="46">
        <f>$D8*Parameters!D$7*Parameters!D$9*Parameters!D$10/1000</f>
        <v>4.4548200000000007</v>
      </c>
      <c r="O8" s="47">
        <f>$D8*Parameters!E$7*Parameters!E$9*Parameters!E$10/1000</f>
        <v>10.072843000000001</v>
      </c>
      <c r="P8" s="48">
        <f>$D8*Parameters!F$7*Parameters!F$9*Parameters!F$10/1000</f>
        <v>22.422594</v>
      </c>
      <c r="Q8" s="36"/>
      <c r="R8" s="37">
        <f>$E8*Parameters!D$11/1000</f>
        <v>0.1</v>
      </c>
      <c r="S8" s="38">
        <f>$E8*Parameters!E$11/1000</f>
        <v>0.14000000000000001</v>
      </c>
      <c r="T8" s="39">
        <f>$E8*Parameters!F$11/1000</f>
        <v>0.2</v>
      </c>
      <c r="U8" s="36"/>
      <c r="V8" s="37">
        <f>F8*Parameters!D$12/1000</f>
        <v>0</v>
      </c>
      <c r="W8" s="38">
        <f>G8*Parameters!E$12/1000</f>
        <v>0.8</v>
      </c>
      <c r="X8" s="39">
        <f>H8*Parameters!F$12/1000</f>
        <v>2</v>
      </c>
      <c r="Y8" s="36"/>
      <c r="Z8" s="49">
        <f t="shared" si="0"/>
        <v>26.828920000000004</v>
      </c>
      <c r="AA8" s="50">
        <f t="shared" si="1"/>
        <v>58.629919000000001</v>
      </c>
      <c r="AB8" s="51">
        <f t="shared" si="2"/>
        <v>128.07341400000001</v>
      </c>
    </row>
    <row r="9" spans="1:54" x14ac:dyDescent="0.2">
      <c r="A9">
        <v>25</v>
      </c>
      <c r="B9" t="s">
        <v>70</v>
      </c>
      <c r="C9" t="s">
        <v>17</v>
      </c>
      <c r="D9" s="13">
        <v>21357</v>
      </c>
      <c r="E9" s="13">
        <v>15</v>
      </c>
      <c r="F9" s="13">
        <v>0</v>
      </c>
      <c r="G9" s="13">
        <v>17</v>
      </c>
      <c r="H9" s="13">
        <v>44</v>
      </c>
      <c r="J9" s="46">
        <f>$D9*Parameters!D$6*Parameters!D$8*Parameters!D$10/1000</f>
        <v>19.221299999999999</v>
      </c>
      <c r="K9" s="47">
        <f>$D9*Parameters!E$6*Parameters!E$8*Parameters!E$10/1000</f>
        <v>41.090868000000007</v>
      </c>
      <c r="L9" s="48">
        <f>$D9*Parameters!F$6*Parameters!F$8*Parameters!F$10/1000</f>
        <v>89.272259999999989</v>
      </c>
      <c r="M9" s="36"/>
      <c r="N9" s="46">
        <f>$D9*Parameters!D$7*Parameters!D$9*Parameters!D$10/1000</f>
        <v>3.8442600000000007</v>
      </c>
      <c r="O9" s="47">
        <f>$D9*Parameters!E$7*Parameters!E$9*Parameters!E$10/1000</f>
        <v>8.6922990000000002</v>
      </c>
      <c r="P9" s="48">
        <f>$D9*Parameters!F$7*Parameters!F$9*Parameters!F$10/1000</f>
        <v>19.349441999999996</v>
      </c>
      <c r="Q9" s="36"/>
      <c r="R9" s="37">
        <f>$E9*Parameters!D$11/1000</f>
        <v>1.5</v>
      </c>
      <c r="S9" s="38">
        <f>$E9*Parameters!E$11/1000</f>
        <v>2.1</v>
      </c>
      <c r="T9" s="39">
        <f>$E9*Parameters!F$11/1000</f>
        <v>3</v>
      </c>
      <c r="U9" s="36"/>
      <c r="V9" s="37">
        <f>F9*Parameters!D$12/1000</f>
        <v>0</v>
      </c>
      <c r="W9" s="38">
        <f>G9*Parameters!E$12/1000</f>
        <v>13.6</v>
      </c>
      <c r="X9" s="39">
        <f>H9*Parameters!F$12/1000</f>
        <v>44</v>
      </c>
      <c r="Y9" s="36"/>
      <c r="Z9" s="49">
        <f t="shared" si="0"/>
        <v>24.565560000000001</v>
      </c>
      <c r="AA9" s="50">
        <f t="shared" si="1"/>
        <v>65.483167000000009</v>
      </c>
      <c r="AB9" s="51">
        <f t="shared" si="2"/>
        <v>155.62170199999997</v>
      </c>
    </row>
    <row r="10" spans="1:54" x14ac:dyDescent="0.2">
      <c r="A10">
        <v>6</v>
      </c>
      <c r="B10" t="s">
        <v>71</v>
      </c>
      <c r="C10" t="s">
        <v>16</v>
      </c>
      <c r="D10" s="13">
        <v>33190</v>
      </c>
      <c r="E10" s="13">
        <v>6</v>
      </c>
      <c r="F10" s="13">
        <v>0</v>
      </c>
      <c r="G10" s="13">
        <v>6</v>
      </c>
      <c r="H10" s="13">
        <v>14</v>
      </c>
      <c r="J10" s="46">
        <f>$D10*Parameters!D$6*Parameters!D$8*Parameters!D$10/1000</f>
        <v>29.870999999999999</v>
      </c>
      <c r="K10" s="47">
        <f>$D10*Parameters!E$6*Parameters!E$8*Parameters!E$10/1000</f>
        <v>63.857559999999999</v>
      </c>
      <c r="L10" s="48">
        <f>$D10*Parameters!F$6*Parameters!F$8*Parameters!F$10/1000</f>
        <v>138.73419999999999</v>
      </c>
      <c r="M10" s="36"/>
      <c r="N10" s="46">
        <f>$D10*Parameters!D$7*Parameters!D$9*Parameters!D$10/1000</f>
        <v>5.9741999999999997</v>
      </c>
      <c r="O10" s="47">
        <f>$D10*Parameters!E$7*Parameters!E$9*Parameters!E$10/1000</f>
        <v>13.508330000000003</v>
      </c>
      <c r="P10" s="48">
        <f>$D10*Parameters!F$7*Parameters!F$9*Parameters!F$10/1000</f>
        <v>30.070139999999995</v>
      </c>
      <c r="Q10" s="36"/>
      <c r="R10" s="37">
        <f>$E10*Parameters!D$11/1000</f>
        <v>0.6</v>
      </c>
      <c r="S10" s="38">
        <f>$E10*Parameters!E$11/1000</f>
        <v>0.84</v>
      </c>
      <c r="T10" s="39">
        <f>$E10*Parameters!F$11/1000</f>
        <v>1.2</v>
      </c>
      <c r="U10" s="36"/>
      <c r="V10" s="37">
        <f>F10*Parameters!D$12/1000</f>
        <v>0</v>
      </c>
      <c r="W10" s="38">
        <f>G10*Parameters!E$12/1000</f>
        <v>4.8</v>
      </c>
      <c r="X10" s="39">
        <f>H10*Parameters!F$12/1000</f>
        <v>14</v>
      </c>
      <c r="Y10" s="36"/>
      <c r="Z10" s="49">
        <f t="shared" si="0"/>
        <v>36.4452</v>
      </c>
      <c r="AA10" s="50">
        <f t="shared" si="1"/>
        <v>83.005890000000008</v>
      </c>
      <c r="AB10" s="51">
        <f t="shared" si="2"/>
        <v>184.00433999999996</v>
      </c>
    </row>
    <row r="11" spans="1:54" x14ac:dyDescent="0.2">
      <c r="A11">
        <v>26</v>
      </c>
      <c r="B11" t="s">
        <v>72</v>
      </c>
      <c r="C11" t="s">
        <v>17</v>
      </c>
      <c r="D11" s="13">
        <v>17270</v>
      </c>
      <c r="E11" s="13">
        <v>2</v>
      </c>
      <c r="F11" s="13">
        <v>0</v>
      </c>
      <c r="G11" s="13">
        <v>3</v>
      </c>
      <c r="H11" s="13">
        <v>6</v>
      </c>
      <c r="J11" s="46">
        <f>$D11*Parameters!D$6*Parameters!D$8*Parameters!D$10/1000</f>
        <v>15.542999999999999</v>
      </c>
      <c r="K11" s="47">
        <f>$D11*Parameters!E$6*Parameters!E$8*Parameters!E$10/1000</f>
        <v>33.22748</v>
      </c>
      <c r="L11" s="48">
        <f>$D11*Parameters!F$6*Parameters!F$8*Parameters!F$10/1000</f>
        <v>72.188599999999994</v>
      </c>
      <c r="M11" s="45"/>
      <c r="N11" s="46">
        <f>$D11*Parameters!D$7*Parameters!D$9*Parameters!D$10/1000</f>
        <v>3.1086</v>
      </c>
      <c r="O11" s="47">
        <f>$D11*Parameters!E$7*Parameters!E$9*Parameters!E$10/1000</f>
        <v>7.0288900000000005</v>
      </c>
      <c r="P11" s="48">
        <f>$D11*Parameters!F$7*Parameters!F$9*Parameters!F$10/1000</f>
        <v>15.64662</v>
      </c>
      <c r="Q11" s="36"/>
      <c r="R11" s="37">
        <f>$E11*Parameters!D$11/1000</f>
        <v>0.2</v>
      </c>
      <c r="S11" s="38">
        <f>$E11*Parameters!E$11/1000</f>
        <v>0.28000000000000003</v>
      </c>
      <c r="T11" s="39">
        <f>$E11*Parameters!F$11/1000</f>
        <v>0.4</v>
      </c>
      <c r="U11" s="36"/>
      <c r="V11" s="37">
        <f>F11*Parameters!D$12/1000</f>
        <v>0</v>
      </c>
      <c r="W11" s="38">
        <f>G11*Parameters!E$12/1000</f>
        <v>2.4</v>
      </c>
      <c r="X11" s="39">
        <f>H11*Parameters!F$12/1000</f>
        <v>6</v>
      </c>
      <c r="Y11" s="36"/>
      <c r="Z11" s="49">
        <f t="shared" si="0"/>
        <v>18.851599999999998</v>
      </c>
      <c r="AA11" s="50">
        <f t="shared" si="1"/>
        <v>42.936370000000004</v>
      </c>
      <c r="AB11" s="51">
        <f t="shared" si="2"/>
        <v>94.235219999999998</v>
      </c>
      <c r="AK11" s="7"/>
      <c r="AL11" s="6"/>
      <c r="AO11" s="7"/>
      <c r="AP11" s="6"/>
      <c r="AS11" s="7"/>
      <c r="AT11" s="6"/>
    </row>
    <row r="12" spans="1:54" x14ac:dyDescent="0.2">
      <c r="A12">
        <v>7</v>
      </c>
      <c r="B12" t="s">
        <v>73</v>
      </c>
      <c r="C12" t="s">
        <v>16</v>
      </c>
      <c r="D12" s="13">
        <v>16327</v>
      </c>
      <c r="E12" s="13">
        <v>2</v>
      </c>
      <c r="F12" s="13">
        <v>0</v>
      </c>
      <c r="G12" s="13">
        <v>3</v>
      </c>
      <c r="H12" s="13">
        <v>6</v>
      </c>
      <c r="J12" s="46">
        <f>$D12*Parameters!D$6*Parameters!D$8*Parameters!D$10/1000</f>
        <v>14.694300000000002</v>
      </c>
      <c r="K12" s="47">
        <f>$D12*Parameters!E$6*Parameters!E$8*Parameters!E$10/1000</f>
        <v>31.413148000000003</v>
      </c>
      <c r="L12" s="48">
        <f>$D12*Parameters!F$6*Parameters!F$8*Parameters!F$10/1000</f>
        <v>68.246859999999998</v>
      </c>
      <c r="M12" s="45"/>
      <c r="N12" s="46">
        <f>$D12*Parameters!D$7*Parameters!D$9*Parameters!D$10/1000</f>
        <v>2.93886</v>
      </c>
      <c r="O12" s="47">
        <f>$D12*Parameters!E$7*Parameters!E$9*Parameters!E$10/1000</f>
        <v>6.6450890000000005</v>
      </c>
      <c r="P12" s="48">
        <f>$D12*Parameters!F$7*Parameters!F$9*Parameters!F$10/1000</f>
        <v>14.792262000000001</v>
      </c>
      <c r="Q12" s="36"/>
      <c r="R12" s="37">
        <f>$E12*Parameters!D$11/1000</f>
        <v>0.2</v>
      </c>
      <c r="S12" s="38">
        <f>$E12*Parameters!E$11/1000</f>
        <v>0.28000000000000003</v>
      </c>
      <c r="T12" s="39">
        <f>$E12*Parameters!F$11/1000</f>
        <v>0.4</v>
      </c>
      <c r="U12" s="36"/>
      <c r="V12" s="37">
        <f>F12*Parameters!D$12/1000</f>
        <v>0</v>
      </c>
      <c r="W12" s="38">
        <f>G12*Parameters!E$12/1000</f>
        <v>2.4</v>
      </c>
      <c r="X12" s="39">
        <f>H12*Parameters!F$12/1000</f>
        <v>6</v>
      </c>
      <c r="Y12" s="36"/>
      <c r="Z12" s="49">
        <f t="shared" si="0"/>
        <v>17.833160000000003</v>
      </c>
      <c r="AA12" s="50">
        <f t="shared" si="1"/>
        <v>40.738237000000005</v>
      </c>
      <c r="AB12" s="51">
        <f t="shared" si="2"/>
        <v>89.439121999999998</v>
      </c>
      <c r="AK12" s="7"/>
      <c r="AL12" s="6"/>
      <c r="AO12" s="7"/>
      <c r="AP12" s="6"/>
      <c r="AS12" s="7"/>
      <c r="AT12" s="6"/>
    </row>
    <row r="13" spans="1:54" x14ac:dyDescent="0.2">
      <c r="A13">
        <v>27</v>
      </c>
      <c r="B13" t="s">
        <v>74</v>
      </c>
      <c r="C13" t="s">
        <v>17</v>
      </c>
      <c r="D13" s="13">
        <v>15823</v>
      </c>
      <c r="E13" s="13">
        <v>4</v>
      </c>
      <c r="F13" s="13">
        <v>0</v>
      </c>
      <c r="G13" s="13">
        <v>4</v>
      </c>
      <c r="H13" s="13">
        <v>10</v>
      </c>
      <c r="J13" s="46">
        <f>$D13*Parameters!D$6*Parameters!D$8*Parameters!D$10/1000</f>
        <v>14.2407</v>
      </c>
      <c r="K13" s="47">
        <f>$D13*Parameters!E$6*Parameters!E$8*Parameters!E$10/1000</f>
        <v>30.443452000000004</v>
      </c>
      <c r="L13" s="48">
        <f>$D13*Parameters!F$6*Parameters!F$8*Parameters!F$10/1000</f>
        <v>66.140140000000017</v>
      </c>
      <c r="M13" s="45"/>
      <c r="N13" s="46">
        <f>$D13*Parameters!D$7*Parameters!D$9*Parameters!D$10/1000</f>
        <v>2.8481400000000003</v>
      </c>
      <c r="O13" s="47">
        <f>$D13*Parameters!E$7*Parameters!E$9*Parameters!E$10/1000</f>
        <v>6.4399610000000003</v>
      </c>
      <c r="P13" s="48">
        <f>$D13*Parameters!F$7*Parameters!F$9*Parameters!F$10/1000</f>
        <v>14.335637999999999</v>
      </c>
      <c r="Q13" s="36"/>
      <c r="R13" s="37">
        <f>$E13*Parameters!D$11/1000</f>
        <v>0.4</v>
      </c>
      <c r="S13" s="38">
        <f>$E13*Parameters!E$11/1000</f>
        <v>0.56000000000000005</v>
      </c>
      <c r="T13" s="39">
        <f>$E13*Parameters!F$11/1000</f>
        <v>0.8</v>
      </c>
      <c r="U13" s="36"/>
      <c r="V13" s="37">
        <f>F13*Parameters!D$12/1000</f>
        <v>0</v>
      </c>
      <c r="W13" s="38">
        <f>G13*Parameters!E$12/1000</f>
        <v>3.2</v>
      </c>
      <c r="X13" s="39">
        <f>H13*Parameters!F$12/1000</f>
        <v>10</v>
      </c>
      <c r="Y13" s="36"/>
      <c r="Z13" s="49">
        <f t="shared" si="0"/>
        <v>17.48884</v>
      </c>
      <c r="AA13" s="50">
        <f t="shared" si="1"/>
        <v>40.64341300000001</v>
      </c>
      <c r="AB13" s="51">
        <f t="shared" si="2"/>
        <v>91.275778000000017</v>
      </c>
      <c r="AK13" s="7"/>
      <c r="AL13" s="6"/>
      <c r="AO13" s="7"/>
      <c r="AP13" s="6"/>
      <c r="AS13" s="7"/>
      <c r="AT13" s="6"/>
    </row>
    <row r="14" spans="1:54" x14ac:dyDescent="0.2">
      <c r="A14">
        <v>28</v>
      </c>
      <c r="B14" t="s">
        <v>75</v>
      </c>
      <c r="C14" t="s">
        <v>17</v>
      </c>
      <c r="D14" s="13">
        <v>11763</v>
      </c>
      <c r="E14" s="13">
        <v>10</v>
      </c>
      <c r="F14" s="13">
        <v>0</v>
      </c>
      <c r="G14" s="13">
        <v>10</v>
      </c>
      <c r="H14" s="13">
        <v>26</v>
      </c>
      <c r="J14" s="46">
        <f>$D14*Parameters!D$6*Parameters!D$8*Parameters!D$10/1000</f>
        <v>10.5867</v>
      </c>
      <c r="K14" s="47">
        <f>$D14*Parameters!E$6*Parameters!E$8*Parameters!E$10/1000</f>
        <v>22.632012000000003</v>
      </c>
      <c r="L14" s="48">
        <f>$D14*Parameters!F$6*Parameters!F$8*Parameters!F$10/1000</f>
        <v>49.169340000000005</v>
      </c>
      <c r="M14" s="45"/>
      <c r="N14" s="46">
        <f>$D14*Parameters!D$7*Parameters!D$9*Parameters!D$10/1000</f>
        <v>2.11734</v>
      </c>
      <c r="O14" s="47">
        <f>$D14*Parameters!E$7*Parameters!E$9*Parameters!E$10/1000</f>
        <v>4.787541</v>
      </c>
      <c r="P14" s="48">
        <f>$D14*Parameters!F$7*Parameters!F$9*Parameters!F$10/1000</f>
        <v>10.657277999999998</v>
      </c>
      <c r="Q14" s="36"/>
      <c r="R14" s="37">
        <f>$E14*Parameters!D$11/1000</f>
        <v>1</v>
      </c>
      <c r="S14" s="38">
        <f>$E14*Parameters!E$11/1000</f>
        <v>1.4</v>
      </c>
      <c r="T14" s="39">
        <f>$E14*Parameters!F$11/1000</f>
        <v>2</v>
      </c>
      <c r="U14" s="36"/>
      <c r="V14" s="37">
        <f>F14*Parameters!D$12/1000</f>
        <v>0</v>
      </c>
      <c r="W14" s="38">
        <f>G14*Parameters!E$12/1000</f>
        <v>8</v>
      </c>
      <c r="X14" s="39">
        <f>H14*Parameters!F$12/1000</f>
        <v>26</v>
      </c>
      <c r="Y14" s="36"/>
      <c r="Z14" s="49">
        <f t="shared" si="0"/>
        <v>13.704040000000001</v>
      </c>
      <c r="AA14" s="50">
        <f t="shared" si="1"/>
        <v>36.819552999999999</v>
      </c>
      <c r="AB14" s="51">
        <f t="shared" si="2"/>
        <v>87.826617999999996</v>
      </c>
      <c r="AK14" s="7"/>
      <c r="AL14" s="6"/>
      <c r="AO14" s="7"/>
      <c r="AP14" s="6"/>
      <c r="AS14" s="7"/>
      <c r="AT14" s="6"/>
    </row>
    <row r="15" spans="1:54" x14ac:dyDescent="0.2">
      <c r="A15">
        <v>8</v>
      </c>
      <c r="B15" t="s">
        <v>76</v>
      </c>
      <c r="C15" t="s">
        <v>16</v>
      </c>
      <c r="D15" s="13">
        <v>6277</v>
      </c>
      <c r="E15" s="13">
        <v>13</v>
      </c>
      <c r="F15" s="13">
        <v>0</v>
      </c>
      <c r="G15" s="13">
        <v>15</v>
      </c>
      <c r="H15" s="13">
        <v>40</v>
      </c>
      <c r="J15" s="46">
        <f>$D15*Parameters!D$6*Parameters!D$8*Parameters!D$10/1000</f>
        <v>5.6493000000000002</v>
      </c>
      <c r="K15" s="47">
        <f>$D15*Parameters!E$6*Parameters!E$8*Parameters!E$10/1000</f>
        <v>12.076948</v>
      </c>
      <c r="L15" s="48">
        <f>$D15*Parameters!F$6*Parameters!F$8*Parameters!F$10/1000</f>
        <v>26.237860000000001</v>
      </c>
      <c r="M15" s="45"/>
      <c r="N15" s="46">
        <f>$D15*Parameters!D$7*Parameters!D$9*Parameters!D$10/1000</f>
        <v>1.1298600000000001</v>
      </c>
      <c r="O15" s="47">
        <f>$D15*Parameters!E$7*Parameters!E$9*Parameters!E$10/1000</f>
        <v>2.5547390000000001</v>
      </c>
      <c r="P15" s="48">
        <f>$D15*Parameters!F$7*Parameters!F$9*Parameters!F$10/1000</f>
        <v>5.6869619999999994</v>
      </c>
      <c r="Q15" s="36"/>
      <c r="R15" s="37">
        <f>$E15*Parameters!D$11/1000</f>
        <v>1.3</v>
      </c>
      <c r="S15" s="38">
        <f>$E15*Parameters!E$11/1000</f>
        <v>1.82</v>
      </c>
      <c r="T15" s="39">
        <f>$E15*Parameters!F$11/1000</f>
        <v>2.6</v>
      </c>
      <c r="U15" s="36"/>
      <c r="V15" s="37">
        <f>F15*Parameters!D$12/1000</f>
        <v>0</v>
      </c>
      <c r="W15" s="38">
        <f>G15*Parameters!E$12/1000</f>
        <v>12</v>
      </c>
      <c r="X15" s="39">
        <f>H15*Parameters!F$12/1000</f>
        <v>40</v>
      </c>
      <c r="Y15" s="36"/>
      <c r="Z15" s="49">
        <f t="shared" si="0"/>
        <v>8.0791599999999999</v>
      </c>
      <c r="AA15" s="50">
        <f t="shared" si="1"/>
        <v>28.451687</v>
      </c>
      <c r="AB15" s="51">
        <f t="shared" si="2"/>
        <v>74.524822</v>
      </c>
      <c r="AK15" s="7"/>
      <c r="AL15" s="6"/>
      <c r="AO15" s="7"/>
      <c r="AP15" s="6"/>
      <c r="AS15" s="7"/>
      <c r="AT15" s="6"/>
    </row>
    <row r="16" spans="1:54" x14ac:dyDescent="0.2">
      <c r="A16">
        <v>29</v>
      </c>
      <c r="B16" t="s">
        <v>77</v>
      </c>
      <c r="C16" t="s">
        <v>17</v>
      </c>
      <c r="D16" s="13">
        <v>9980</v>
      </c>
      <c r="E16" s="13">
        <v>8</v>
      </c>
      <c r="F16" s="13">
        <v>0</v>
      </c>
      <c r="G16" s="13">
        <v>7</v>
      </c>
      <c r="H16" s="13">
        <v>18</v>
      </c>
      <c r="J16" s="46">
        <f>$D16*Parameters!D$6*Parameters!D$8*Parameters!D$10/1000</f>
        <v>8.9819999999999993</v>
      </c>
      <c r="K16" s="47">
        <f>$D16*Parameters!E$6*Parameters!E$8*Parameters!E$10/1000</f>
        <v>19.201520000000006</v>
      </c>
      <c r="L16" s="48">
        <f>$D16*Parameters!F$6*Parameters!F$8*Parameters!F$10/1000</f>
        <v>41.7164</v>
      </c>
      <c r="M16" s="45"/>
      <c r="N16" s="46">
        <f>$D16*Parameters!D$7*Parameters!D$9*Parameters!D$10/1000</f>
        <v>1.7964</v>
      </c>
      <c r="O16" s="47">
        <f>$D16*Parameters!E$7*Parameters!E$9*Parameters!E$10/1000</f>
        <v>4.0618600000000002</v>
      </c>
      <c r="P16" s="48">
        <f>$D16*Parameters!F$7*Parameters!F$9*Parameters!F$10/1000</f>
        <v>9.041879999999999</v>
      </c>
      <c r="Q16" s="36"/>
      <c r="R16" s="37">
        <f>$E16*Parameters!D$11/1000</f>
        <v>0.8</v>
      </c>
      <c r="S16" s="38">
        <f>$E16*Parameters!E$11/1000</f>
        <v>1.1200000000000001</v>
      </c>
      <c r="T16" s="39">
        <f>$E16*Parameters!F$11/1000</f>
        <v>1.6</v>
      </c>
      <c r="U16" s="36"/>
      <c r="V16" s="37">
        <f>F16*Parameters!D$12/1000</f>
        <v>0</v>
      </c>
      <c r="W16" s="38">
        <f>G16*Parameters!E$12/1000</f>
        <v>5.6</v>
      </c>
      <c r="X16" s="39">
        <f>H16*Parameters!F$12/1000</f>
        <v>18</v>
      </c>
      <c r="Y16" s="36"/>
      <c r="Z16" s="49">
        <f t="shared" si="0"/>
        <v>11.5784</v>
      </c>
      <c r="AA16" s="50">
        <f t="shared" si="1"/>
        <v>29.983380000000004</v>
      </c>
      <c r="AB16" s="51">
        <f t="shared" si="2"/>
        <v>70.358280000000008</v>
      </c>
      <c r="AK16" s="7"/>
      <c r="AL16" s="6"/>
      <c r="AO16" s="7"/>
      <c r="AP16" s="6"/>
      <c r="AS16" s="7"/>
      <c r="AT16" s="6"/>
    </row>
    <row r="17" spans="1:46" x14ac:dyDescent="0.2">
      <c r="A17">
        <v>30</v>
      </c>
      <c r="B17" t="s">
        <v>78</v>
      </c>
      <c r="C17" t="s">
        <v>17</v>
      </c>
      <c r="D17" s="13">
        <v>15803</v>
      </c>
      <c r="E17" s="13">
        <v>4</v>
      </c>
      <c r="F17" s="13">
        <v>0</v>
      </c>
      <c r="G17" s="13">
        <v>3</v>
      </c>
      <c r="H17" s="13">
        <v>8</v>
      </c>
      <c r="J17" s="46">
        <f>$D17*Parameters!D$6*Parameters!D$8*Parameters!D$10/1000</f>
        <v>14.222700000000001</v>
      </c>
      <c r="K17" s="47">
        <f>$D17*Parameters!E$6*Parameters!E$8*Parameters!E$10/1000</f>
        <v>30.404971999999997</v>
      </c>
      <c r="L17" s="48">
        <f>$D17*Parameters!F$6*Parameters!F$8*Parameters!F$10/1000</f>
        <v>66.056540000000012</v>
      </c>
      <c r="M17" s="45"/>
      <c r="N17" s="46">
        <f>$D17*Parameters!D$7*Parameters!D$9*Parameters!D$10/1000</f>
        <v>2.8445400000000003</v>
      </c>
      <c r="O17" s="47">
        <f>$D17*Parameters!E$7*Parameters!E$9*Parameters!E$10/1000</f>
        <v>6.4318210000000002</v>
      </c>
      <c r="P17" s="48">
        <f>$D17*Parameters!F$7*Parameters!F$9*Parameters!F$10/1000</f>
        <v>14.317517999999998</v>
      </c>
      <c r="Q17" s="36"/>
      <c r="R17" s="37">
        <f>$E17*Parameters!D$11/1000</f>
        <v>0.4</v>
      </c>
      <c r="S17" s="38">
        <f>$E17*Parameters!E$11/1000</f>
        <v>0.56000000000000005</v>
      </c>
      <c r="T17" s="39">
        <f>$E17*Parameters!F$11/1000</f>
        <v>0.8</v>
      </c>
      <c r="U17" s="36"/>
      <c r="V17" s="37">
        <f>F17*Parameters!D$12/1000</f>
        <v>0</v>
      </c>
      <c r="W17" s="38">
        <f>G17*Parameters!E$12/1000</f>
        <v>2.4</v>
      </c>
      <c r="X17" s="39">
        <f>H17*Parameters!F$12/1000</f>
        <v>8</v>
      </c>
      <c r="Y17" s="36"/>
      <c r="Z17" s="49">
        <f t="shared" si="0"/>
        <v>17.46724</v>
      </c>
      <c r="AA17" s="50">
        <f t="shared" si="1"/>
        <v>39.796793000000001</v>
      </c>
      <c r="AB17" s="51">
        <f t="shared" si="2"/>
        <v>89.174058000000002</v>
      </c>
      <c r="AK17" s="7"/>
      <c r="AL17" s="6"/>
      <c r="AO17" s="7"/>
      <c r="AP17" s="6"/>
      <c r="AS17" s="7"/>
      <c r="AT17" s="6"/>
    </row>
    <row r="18" spans="1:46" x14ac:dyDescent="0.2">
      <c r="A18">
        <v>31</v>
      </c>
      <c r="B18" t="s">
        <v>79</v>
      </c>
      <c r="C18" t="s">
        <v>17</v>
      </c>
      <c r="D18" s="13">
        <v>13513</v>
      </c>
      <c r="E18" s="13">
        <v>7</v>
      </c>
      <c r="F18" s="13">
        <v>0</v>
      </c>
      <c r="G18" s="13">
        <v>7</v>
      </c>
      <c r="H18" s="13">
        <v>18</v>
      </c>
      <c r="J18" s="46">
        <f>$D18*Parameters!D$6*Parameters!D$8*Parameters!D$10/1000</f>
        <v>12.161700000000002</v>
      </c>
      <c r="K18" s="47">
        <f>$D18*Parameters!E$6*Parameters!E$8*Parameters!E$10/1000</f>
        <v>25.999012000000004</v>
      </c>
      <c r="L18" s="48">
        <f>$D18*Parameters!F$6*Parameters!F$8*Parameters!F$10/1000</f>
        <v>56.484340000000003</v>
      </c>
      <c r="M18" s="36"/>
      <c r="N18" s="46">
        <f>$D18*Parameters!D$7*Parameters!D$9*Parameters!D$10/1000</f>
        <v>2.4323400000000004</v>
      </c>
      <c r="O18" s="47">
        <f>$D18*Parameters!E$7*Parameters!E$9*Parameters!E$10/1000</f>
        <v>5.4997910000000001</v>
      </c>
      <c r="P18" s="48">
        <f>$D18*Parameters!F$7*Parameters!F$9*Parameters!F$10/1000</f>
        <v>12.242777999999998</v>
      </c>
      <c r="Q18" s="36"/>
      <c r="R18" s="37">
        <f>$E18*Parameters!D$11/1000</f>
        <v>0.7</v>
      </c>
      <c r="S18" s="38">
        <f>$E18*Parameters!E$11/1000</f>
        <v>0.98</v>
      </c>
      <c r="T18" s="39">
        <f>$E18*Parameters!F$11/1000</f>
        <v>1.4</v>
      </c>
      <c r="U18" s="36"/>
      <c r="V18" s="37">
        <f>F18*Parameters!D$12/1000</f>
        <v>0</v>
      </c>
      <c r="W18" s="38">
        <f>G18*Parameters!E$12/1000</f>
        <v>5.6</v>
      </c>
      <c r="X18" s="39">
        <f>H18*Parameters!F$12/1000</f>
        <v>18</v>
      </c>
      <c r="Y18" s="36"/>
      <c r="Z18" s="49">
        <f t="shared" si="0"/>
        <v>15.294040000000001</v>
      </c>
      <c r="AA18" s="50">
        <f t="shared" si="1"/>
        <v>38.078803000000001</v>
      </c>
      <c r="AB18" s="51">
        <f t="shared" si="2"/>
        <v>88.12711800000001</v>
      </c>
      <c r="AK18" s="7"/>
      <c r="AL18" s="6"/>
      <c r="AO18" s="7"/>
      <c r="AP18" s="6"/>
      <c r="AS18" s="7"/>
      <c r="AT18" s="6"/>
    </row>
    <row r="19" spans="1:46" x14ac:dyDescent="0.2">
      <c r="A19">
        <v>32</v>
      </c>
      <c r="B19" t="s">
        <v>80</v>
      </c>
      <c r="C19" t="s">
        <v>17</v>
      </c>
      <c r="D19" s="13">
        <v>3800</v>
      </c>
      <c r="E19" s="13">
        <v>3</v>
      </c>
      <c r="F19" s="13">
        <v>0</v>
      </c>
      <c r="G19" s="13">
        <v>4</v>
      </c>
      <c r="H19" s="13">
        <v>10</v>
      </c>
      <c r="J19" s="46">
        <f>$D19*Parameters!D$6*Parameters!D$8*Parameters!D$10/1000</f>
        <v>3.42</v>
      </c>
      <c r="K19" s="47">
        <f>$D19*Parameters!E$6*Parameters!E$8*Parameters!E$10/1000</f>
        <v>7.3112000000000004</v>
      </c>
      <c r="L19" s="48">
        <f>$D19*Parameters!F$6*Parameters!F$8*Parameters!F$10/1000</f>
        <v>15.884</v>
      </c>
      <c r="M19" s="36"/>
      <c r="N19" s="46">
        <f>$D19*Parameters!D$7*Parameters!D$9*Parameters!D$10/1000</f>
        <v>0.68400000000000005</v>
      </c>
      <c r="O19" s="47">
        <f>$D19*Parameters!E$7*Parameters!E$9*Parameters!E$10/1000</f>
        <v>1.5466000000000002</v>
      </c>
      <c r="P19" s="48">
        <f>$D19*Parameters!F$7*Parameters!F$9*Parameters!F$10/1000</f>
        <v>3.4427999999999996</v>
      </c>
      <c r="Q19" s="36"/>
      <c r="R19" s="37">
        <f>$E19*Parameters!D$11/1000</f>
        <v>0.3</v>
      </c>
      <c r="S19" s="38">
        <f>$E19*Parameters!E$11/1000</f>
        <v>0.42</v>
      </c>
      <c r="T19" s="39">
        <f>$E19*Parameters!F$11/1000</f>
        <v>0.6</v>
      </c>
      <c r="U19" s="36"/>
      <c r="V19" s="37">
        <f>F19*Parameters!D$12/1000</f>
        <v>0</v>
      </c>
      <c r="W19" s="38">
        <f>G19*Parameters!E$12/1000</f>
        <v>3.2</v>
      </c>
      <c r="X19" s="39">
        <f>H19*Parameters!F$12/1000</f>
        <v>10</v>
      </c>
      <c r="Y19" s="36"/>
      <c r="Z19" s="49">
        <f t="shared" si="0"/>
        <v>4.4039999999999999</v>
      </c>
      <c r="AA19" s="50">
        <f t="shared" si="1"/>
        <v>12.477800000000002</v>
      </c>
      <c r="AB19" s="51">
        <f t="shared" si="2"/>
        <v>29.9268</v>
      </c>
      <c r="AK19" s="7"/>
      <c r="AL19" s="6"/>
      <c r="AO19" s="7"/>
      <c r="AP19" s="6"/>
      <c r="AS19" s="7"/>
      <c r="AT19" s="6"/>
    </row>
    <row r="20" spans="1:46" x14ac:dyDescent="0.2">
      <c r="A20">
        <v>33</v>
      </c>
      <c r="B20" t="s">
        <v>81</v>
      </c>
      <c r="C20" t="s">
        <v>17</v>
      </c>
      <c r="D20" s="13">
        <v>17607</v>
      </c>
      <c r="E20" s="13">
        <v>2</v>
      </c>
      <c r="F20" s="13">
        <v>0</v>
      </c>
      <c r="G20" s="13">
        <v>3</v>
      </c>
      <c r="H20" s="13">
        <v>8</v>
      </c>
      <c r="J20" s="46">
        <f>$D20*Parameters!D$6*Parameters!D$8*Parameters!D$10/1000</f>
        <v>15.846300000000001</v>
      </c>
      <c r="K20" s="47">
        <f>$D20*Parameters!E$6*Parameters!E$8*Parameters!E$10/1000</f>
        <v>33.875868000000004</v>
      </c>
      <c r="L20" s="48">
        <f>$D20*Parameters!F$6*Parameters!F$8*Parameters!F$10/1000</f>
        <v>73.597259999999991</v>
      </c>
      <c r="M20" s="36"/>
      <c r="N20" s="46">
        <f>$D20*Parameters!D$7*Parameters!D$9*Parameters!D$10/1000</f>
        <v>3.1692600000000004</v>
      </c>
      <c r="O20" s="47">
        <f>$D20*Parameters!E$7*Parameters!E$9*Parameters!E$10/1000</f>
        <v>7.1660490000000001</v>
      </c>
      <c r="P20" s="48">
        <f>$D20*Parameters!F$7*Parameters!F$9*Parameters!F$10/1000</f>
        <v>15.951942000000001</v>
      </c>
      <c r="Q20" s="36"/>
      <c r="R20" s="37">
        <f>$E20*Parameters!D$11/1000</f>
        <v>0.2</v>
      </c>
      <c r="S20" s="38">
        <f>$E20*Parameters!E$11/1000</f>
        <v>0.28000000000000003</v>
      </c>
      <c r="T20" s="39">
        <f>$E20*Parameters!F$11/1000</f>
        <v>0.4</v>
      </c>
      <c r="U20" s="36"/>
      <c r="V20" s="37">
        <f>F20*Parameters!D$12/1000</f>
        <v>0</v>
      </c>
      <c r="W20" s="38">
        <f>G20*Parameters!E$12/1000</f>
        <v>2.4</v>
      </c>
      <c r="X20" s="39">
        <f>H20*Parameters!F$12/1000</f>
        <v>8</v>
      </c>
      <c r="Y20" s="36"/>
      <c r="Z20" s="49">
        <f t="shared" si="0"/>
        <v>19.21556</v>
      </c>
      <c r="AA20" s="50">
        <f t="shared" si="1"/>
        <v>43.721917000000005</v>
      </c>
      <c r="AB20" s="51">
        <f t="shared" si="2"/>
        <v>97.949202</v>
      </c>
      <c r="AK20" s="7"/>
      <c r="AL20" s="6"/>
      <c r="AO20" s="7"/>
      <c r="AP20" s="6"/>
      <c r="AS20" s="7"/>
      <c r="AT20" s="6"/>
    </row>
    <row r="21" spans="1:46" x14ac:dyDescent="0.2">
      <c r="A21">
        <v>34</v>
      </c>
      <c r="B21" t="s">
        <v>82</v>
      </c>
      <c r="C21" t="s">
        <v>17</v>
      </c>
      <c r="D21" s="13">
        <v>7050</v>
      </c>
      <c r="E21" s="13">
        <v>7</v>
      </c>
      <c r="F21" s="13">
        <v>0</v>
      </c>
      <c r="G21" s="13">
        <v>7</v>
      </c>
      <c r="H21" s="13">
        <v>18</v>
      </c>
      <c r="J21" s="46">
        <f>$D21*Parameters!D$6*Parameters!D$8*Parameters!D$10/1000</f>
        <v>6.3449999999999998</v>
      </c>
      <c r="K21" s="47">
        <f>$D21*Parameters!E$6*Parameters!E$8*Parameters!E$10/1000</f>
        <v>13.564200000000001</v>
      </c>
      <c r="L21" s="48">
        <f>$D21*Parameters!F$6*Parameters!F$8*Parameters!F$10/1000</f>
        <v>29.469000000000005</v>
      </c>
      <c r="M21" s="36"/>
      <c r="N21" s="46">
        <f>$D21*Parameters!D$7*Parameters!D$9*Parameters!D$10/1000</f>
        <v>1.2689999999999999</v>
      </c>
      <c r="O21" s="47">
        <f>$D21*Parameters!E$7*Parameters!E$9*Parameters!E$10/1000</f>
        <v>2.8693500000000003</v>
      </c>
      <c r="P21" s="48">
        <f>$D21*Parameters!F$7*Parameters!F$9*Parameters!F$10/1000</f>
        <v>6.3872999999999998</v>
      </c>
      <c r="Q21" s="36"/>
      <c r="R21" s="37">
        <f>$E21*Parameters!D$11/1000</f>
        <v>0.7</v>
      </c>
      <c r="S21" s="38">
        <f>$E21*Parameters!E$11/1000</f>
        <v>0.98</v>
      </c>
      <c r="T21" s="39">
        <f>$E21*Parameters!F$11/1000</f>
        <v>1.4</v>
      </c>
      <c r="U21" s="36"/>
      <c r="V21" s="37">
        <f>F21*Parameters!D$12/1000</f>
        <v>0</v>
      </c>
      <c r="W21" s="38">
        <f>G21*Parameters!E$12/1000</f>
        <v>5.6</v>
      </c>
      <c r="X21" s="39">
        <f>H21*Parameters!F$12/1000</f>
        <v>18</v>
      </c>
      <c r="Y21" s="36"/>
      <c r="Z21" s="49">
        <f t="shared" si="0"/>
        <v>8.3140000000000001</v>
      </c>
      <c r="AA21" s="50">
        <f t="shared" si="1"/>
        <v>23.013550000000002</v>
      </c>
      <c r="AB21" s="51">
        <f t="shared" si="2"/>
        <v>55.256300000000003</v>
      </c>
      <c r="AK21" s="7"/>
      <c r="AL21" s="6"/>
      <c r="AO21" s="7"/>
      <c r="AP21" s="6"/>
      <c r="AS21" s="7"/>
      <c r="AT21" s="6"/>
    </row>
    <row r="22" spans="1:46" x14ac:dyDescent="0.2">
      <c r="A22">
        <v>35</v>
      </c>
      <c r="B22" t="s">
        <v>83</v>
      </c>
      <c r="C22" t="s">
        <v>17</v>
      </c>
      <c r="D22" s="13">
        <v>9820</v>
      </c>
      <c r="E22" s="13">
        <v>2</v>
      </c>
      <c r="F22" s="13">
        <v>0</v>
      </c>
      <c r="G22" s="13">
        <v>3</v>
      </c>
      <c r="H22" s="13">
        <v>6</v>
      </c>
      <c r="J22" s="46">
        <f>$D22*Parameters!D$6*Parameters!D$8*Parameters!D$10/1000</f>
        <v>8.8379999999999992</v>
      </c>
      <c r="K22" s="47">
        <f>$D22*Parameters!E$6*Parameters!E$8*Parameters!E$10/1000</f>
        <v>18.893680000000003</v>
      </c>
      <c r="L22" s="48">
        <f>$D22*Parameters!F$6*Parameters!F$8*Parameters!F$10/1000</f>
        <v>41.047599999999996</v>
      </c>
      <c r="M22" s="36"/>
      <c r="N22" s="46">
        <f>$D22*Parameters!D$7*Parameters!D$9*Parameters!D$10/1000</f>
        <v>1.7676000000000001</v>
      </c>
      <c r="O22" s="47">
        <f>$D22*Parameters!E$7*Parameters!E$9*Parameters!E$10/1000</f>
        <v>3.9967400000000004</v>
      </c>
      <c r="P22" s="48">
        <f>$D22*Parameters!F$7*Parameters!F$9*Parameters!F$10/1000</f>
        <v>8.8969199999999979</v>
      </c>
      <c r="Q22" s="36"/>
      <c r="R22" s="37">
        <f>$E22*Parameters!D$11/1000</f>
        <v>0.2</v>
      </c>
      <c r="S22" s="38">
        <f>$E22*Parameters!E$11/1000</f>
        <v>0.28000000000000003</v>
      </c>
      <c r="T22" s="39">
        <f>$E22*Parameters!F$11/1000</f>
        <v>0.4</v>
      </c>
      <c r="U22" s="36"/>
      <c r="V22" s="37">
        <f>F22*Parameters!D$12/1000</f>
        <v>0</v>
      </c>
      <c r="W22" s="38">
        <f>G22*Parameters!E$12/1000</f>
        <v>2.4</v>
      </c>
      <c r="X22" s="39">
        <f>H22*Parameters!F$12/1000</f>
        <v>6</v>
      </c>
      <c r="Y22" s="36"/>
      <c r="Z22" s="49">
        <f t="shared" si="0"/>
        <v>10.805599999999998</v>
      </c>
      <c r="AA22" s="50">
        <f t="shared" si="1"/>
        <v>25.570420000000002</v>
      </c>
      <c r="AB22" s="51">
        <f t="shared" si="2"/>
        <v>56.344519999999996</v>
      </c>
      <c r="AK22" s="7"/>
      <c r="AL22" s="6"/>
      <c r="AO22" s="7"/>
      <c r="AP22" s="6"/>
      <c r="AS22" s="7"/>
      <c r="AT22" s="6"/>
    </row>
    <row r="23" spans="1:46" x14ac:dyDescent="0.2">
      <c r="A23">
        <v>36</v>
      </c>
      <c r="B23" t="s">
        <v>84</v>
      </c>
      <c r="C23" t="s">
        <v>17</v>
      </c>
      <c r="D23" s="13">
        <v>11780</v>
      </c>
      <c r="E23" s="13">
        <v>6</v>
      </c>
      <c r="F23" s="13">
        <v>0</v>
      </c>
      <c r="G23" s="13">
        <v>9</v>
      </c>
      <c r="H23" s="13">
        <v>24</v>
      </c>
      <c r="J23" s="46">
        <f>$D23*Parameters!D$6*Parameters!D$8*Parameters!D$10/1000</f>
        <v>10.602</v>
      </c>
      <c r="K23" s="47">
        <f>$D23*Parameters!E$6*Parameters!E$8*Parameters!E$10/1000</f>
        <v>22.664720000000003</v>
      </c>
      <c r="L23" s="48">
        <f>$D23*Parameters!F$6*Parameters!F$8*Parameters!F$10/1000</f>
        <v>49.240400000000001</v>
      </c>
      <c r="M23" s="36"/>
      <c r="N23" s="46">
        <f>$D23*Parameters!D$7*Parameters!D$9*Parameters!D$10/1000</f>
        <v>2.1204000000000001</v>
      </c>
      <c r="O23" s="47">
        <f>$D23*Parameters!E$7*Parameters!E$9*Parameters!E$10/1000</f>
        <v>4.7944599999999999</v>
      </c>
      <c r="P23" s="48">
        <f>$D23*Parameters!F$7*Parameters!F$9*Parameters!F$10/1000</f>
        <v>10.672679999999998</v>
      </c>
      <c r="Q23" s="36"/>
      <c r="R23" s="37">
        <f>$E23*Parameters!D$11/1000</f>
        <v>0.6</v>
      </c>
      <c r="S23" s="38">
        <f>$E23*Parameters!E$11/1000</f>
        <v>0.84</v>
      </c>
      <c r="T23" s="39">
        <f>$E23*Parameters!F$11/1000</f>
        <v>1.2</v>
      </c>
      <c r="U23" s="36"/>
      <c r="V23" s="37">
        <f>F23*Parameters!D$12/1000</f>
        <v>0</v>
      </c>
      <c r="W23" s="38">
        <f>G23*Parameters!E$12/1000</f>
        <v>7.2</v>
      </c>
      <c r="X23" s="39">
        <f>H23*Parameters!F$12/1000</f>
        <v>24</v>
      </c>
      <c r="Y23" s="36"/>
      <c r="Z23" s="49">
        <f t="shared" si="0"/>
        <v>13.3224</v>
      </c>
      <c r="AA23" s="50">
        <f t="shared" si="1"/>
        <v>35.499180000000003</v>
      </c>
      <c r="AB23" s="51">
        <f t="shared" si="2"/>
        <v>85.113079999999997</v>
      </c>
      <c r="AK23" s="7"/>
      <c r="AL23" s="6"/>
      <c r="AO23" s="7"/>
      <c r="AP23" s="6"/>
      <c r="AS23" s="7"/>
      <c r="AT23" s="6"/>
    </row>
    <row r="24" spans="1:46" x14ac:dyDescent="0.2">
      <c r="A24">
        <v>37</v>
      </c>
      <c r="B24" t="s">
        <v>85</v>
      </c>
      <c r="C24" t="s">
        <v>17</v>
      </c>
      <c r="D24" s="13">
        <v>4387</v>
      </c>
      <c r="E24" s="13">
        <v>6</v>
      </c>
      <c r="F24" s="13">
        <v>0</v>
      </c>
      <c r="G24" s="13">
        <v>8</v>
      </c>
      <c r="H24" s="13">
        <v>20</v>
      </c>
      <c r="J24" s="46">
        <f>$D24*Parameters!D$6*Parameters!D$8*Parameters!D$10/1000</f>
        <v>3.9483000000000001</v>
      </c>
      <c r="K24" s="47">
        <f>$D24*Parameters!E$6*Parameters!E$8*Parameters!E$10/1000</f>
        <v>8.4405880000000018</v>
      </c>
      <c r="L24" s="48">
        <f>$D24*Parameters!F$6*Parameters!F$8*Parameters!F$10/1000</f>
        <v>18.337660000000003</v>
      </c>
      <c r="M24" s="36"/>
      <c r="N24" s="46">
        <f>$D24*Parameters!D$7*Parameters!D$9*Parameters!D$10/1000</f>
        <v>0.78966000000000003</v>
      </c>
      <c r="O24" s="47">
        <f>$D24*Parameters!E$7*Parameters!E$9*Parameters!E$10/1000</f>
        <v>1.785509</v>
      </c>
      <c r="P24" s="48">
        <f>$D24*Parameters!F$7*Parameters!F$9*Parameters!F$10/1000</f>
        <v>3.9746219999999992</v>
      </c>
      <c r="Q24" s="36"/>
      <c r="R24" s="37">
        <f>$E24*Parameters!D$11/1000</f>
        <v>0.6</v>
      </c>
      <c r="S24" s="38">
        <f>$E24*Parameters!E$11/1000</f>
        <v>0.84</v>
      </c>
      <c r="T24" s="39">
        <f>$E24*Parameters!F$11/1000</f>
        <v>1.2</v>
      </c>
      <c r="U24" s="36"/>
      <c r="V24" s="37">
        <f>F24*Parameters!D$12/1000</f>
        <v>0</v>
      </c>
      <c r="W24" s="38">
        <f>G24*Parameters!E$12/1000</f>
        <v>6.4</v>
      </c>
      <c r="X24" s="39">
        <f>H24*Parameters!F$12/1000</f>
        <v>20</v>
      </c>
      <c r="Y24" s="36"/>
      <c r="Z24" s="49">
        <f t="shared" si="0"/>
        <v>5.3379599999999998</v>
      </c>
      <c r="AA24" s="50">
        <f t="shared" si="1"/>
        <v>17.466097000000001</v>
      </c>
      <c r="AB24" s="51">
        <f t="shared" si="2"/>
        <v>43.512281999999999</v>
      </c>
      <c r="AK24" s="7"/>
      <c r="AL24" s="6"/>
      <c r="AO24" s="7"/>
      <c r="AP24" s="6"/>
      <c r="AS24" s="7"/>
      <c r="AT24" s="6"/>
    </row>
    <row r="25" spans="1:46" x14ac:dyDescent="0.2">
      <c r="A25">
        <v>38</v>
      </c>
      <c r="B25" t="s">
        <v>86</v>
      </c>
      <c r="C25" t="s">
        <v>17</v>
      </c>
      <c r="D25" s="13">
        <v>35403</v>
      </c>
      <c r="E25" s="13">
        <v>1</v>
      </c>
      <c r="F25" s="13">
        <v>0</v>
      </c>
      <c r="G25" s="13">
        <v>1</v>
      </c>
      <c r="H25" s="13">
        <v>2</v>
      </c>
      <c r="J25" s="46">
        <f>$D25*Parameters!D$6*Parameters!D$8*Parameters!D$10/1000</f>
        <v>31.8627</v>
      </c>
      <c r="K25" s="47">
        <f>$D25*Parameters!E$6*Parameters!E$8*Parameters!E$10/1000</f>
        <v>68.115372000000008</v>
      </c>
      <c r="L25" s="48">
        <f>$D25*Parameters!F$6*Parameters!F$8*Parameters!F$10/1000</f>
        <v>147.98454000000001</v>
      </c>
      <c r="M25" s="45"/>
      <c r="N25" s="46">
        <f>$D25*Parameters!D$7*Parameters!D$9*Parameters!D$10/1000</f>
        <v>6.3725400000000008</v>
      </c>
      <c r="O25" s="47">
        <f>$D25*Parameters!E$7*Parameters!E$9*Parameters!E$10/1000</f>
        <v>14.409021000000001</v>
      </c>
      <c r="P25" s="48">
        <f>$D25*Parameters!F$7*Parameters!F$9*Parameters!F$10/1000</f>
        <v>32.075117999999996</v>
      </c>
      <c r="Q25" s="36"/>
      <c r="R25" s="37">
        <f>$E25*Parameters!D$11/1000</f>
        <v>0.1</v>
      </c>
      <c r="S25" s="38">
        <f>$E25*Parameters!E$11/1000</f>
        <v>0.14000000000000001</v>
      </c>
      <c r="T25" s="39">
        <f>$E25*Parameters!F$11/1000</f>
        <v>0.2</v>
      </c>
      <c r="U25" s="36"/>
      <c r="V25" s="37">
        <f>F25*Parameters!D$12/1000</f>
        <v>0</v>
      </c>
      <c r="W25" s="38">
        <f>G25*Parameters!E$12/1000</f>
        <v>0.8</v>
      </c>
      <c r="X25" s="39">
        <f>H25*Parameters!F$12/1000</f>
        <v>2</v>
      </c>
      <c r="Y25" s="36"/>
      <c r="Z25" s="49">
        <f t="shared" si="0"/>
        <v>38.335240000000006</v>
      </c>
      <c r="AA25" s="50">
        <f t="shared" si="1"/>
        <v>83.464393000000001</v>
      </c>
      <c r="AB25" s="51">
        <f t="shared" si="2"/>
        <v>182.259658</v>
      </c>
      <c r="AK25" s="7"/>
      <c r="AL25" s="6"/>
      <c r="AO25" s="7"/>
      <c r="AP25" s="6"/>
      <c r="AS25" s="7"/>
      <c r="AT25" s="6"/>
    </row>
    <row r="26" spans="1:46" x14ac:dyDescent="0.2">
      <c r="A26">
        <v>39</v>
      </c>
      <c r="B26" t="s">
        <v>87</v>
      </c>
      <c r="C26" t="s">
        <v>17</v>
      </c>
      <c r="D26" s="13">
        <v>21403</v>
      </c>
      <c r="E26" s="13">
        <v>6</v>
      </c>
      <c r="F26" s="13">
        <v>0</v>
      </c>
      <c r="G26" s="13">
        <v>7</v>
      </c>
      <c r="H26" s="13">
        <v>18</v>
      </c>
      <c r="J26" s="46">
        <f>$D26*Parameters!D$6*Parameters!D$8*Parameters!D$10/1000</f>
        <v>19.262700000000002</v>
      </c>
      <c r="K26" s="47">
        <f>$D26*Parameters!E$6*Parameters!E$8*Parameters!E$10/1000</f>
        <v>41.179372000000001</v>
      </c>
      <c r="L26" s="48">
        <f>$D26*Parameters!F$6*Parameters!F$8*Parameters!F$10/1000</f>
        <v>89.464540000000014</v>
      </c>
      <c r="M26" s="45"/>
      <c r="N26" s="46">
        <f>$D26*Parameters!D$7*Parameters!D$9*Parameters!D$10/1000</f>
        <v>3.8525400000000003</v>
      </c>
      <c r="O26" s="47">
        <f>$D26*Parameters!E$7*Parameters!E$9*Parameters!E$10/1000</f>
        <v>8.7110210000000006</v>
      </c>
      <c r="P26" s="48">
        <f>$D26*Parameters!F$7*Parameters!F$9*Parameters!F$10/1000</f>
        <v>19.391118000000002</v>
      </c>
      <c r="Q26" s="36"/>
      <c r="R26" s="37">
        <f>$E26*Parameters!D$11/1000</f>
        <v>0.6</v>
      </c>
      <c r="S26" s="38">
        <f>$E26*Parameters!E$11/1000</f>
        <v>0.84</v>
      </c>
      <c r="T26" s="39">
        <f>$E26*Parameters!F$11/1000</f>
        <v>1.2</v>
      </c>
      <c r="U26" s="36"/>
      <c r="V26" s="37">
        <f>F26*Parameters!D$12/1000</f>
        <v>0</v>
      </c>
      <c r="W26" s="38">
        <f>G26*Parameters!E$12/1000</f>
        <v>5.6</v>
      </c>
      <c r="X26" s="39">
        <f>H26*Parameters!F$12/1000</f>
        <v>18</v>
      </c>
      <c r="Y26" s="36"/>
      <c r="Z26" s="49">
        <f t="shared" si="0"/>
        <v>23.715240000000005</v>
      </c>
      <c r="AA26" s="50">
        <f t="shared" si="1"/>
        <v>56.330393000000008</v>
      </c>
      <c r="AB26" s="51">
        <f t="shared" si="2"/>
        <v>128.05565800000002</v>
      </c>
      <c r="AL26" s="6"/>
      <c r="AO26" s="7"/>
      <c r="AP26" s="6"/>
      <c r="AS26" s="7"/>
      <c r="AT26" s="6"/>
    </row>
    <row r="27" spans="1:46" x14ac:dyDescent="0.2">
      <c r="A27">
        <v>40</v>
      </c>
      <c r="B27" t="s">
        <v>88</v>
      </c>
      <c r="C27" t="s">
        <v>17</v>
      </c>
      <c r="D27" s="13">
        <v>3630</v>
      </c>
      <c r="E27" s="13">
        <v>4</v>
      </c>
      <c r="F27" s="13">
        <v>0</v>
      </c>
      <c r="G27" s="13">
        <v>6</v>
      </c>
      <c r="H27" s="13">
        <v>14</v>
      </c>
      <c r="J27" s="46">
        <f>$D27*Parameters!D$6*Parameters!D$8*Parameters!D$10/1000</f>
        <v>3.2669999999999999</v>
      </c>
      <c r="K27" s="47">
        <f>$D27*Parameters!E$6*Parameters!E$8*Parameters!E$10/1000</f>
        <v>6.9841200000000008</v>
      </c>
      <c r="L27" s="48">
        <f>$D27*Parameters!F$6*Parameters!F$8*Parameters!F$10/1000</f>
        <v>15.173400000000001</v>
      </c>
      <c r="M27" s="45"/>
      <c r="N27" s="46">
        <f>$D27*Parameters!D$7*Parameters!D$9*Parameters!D$10/1000</f>
        <v>0.65339999999999998</v>
      </c>
      <c r="O27" s="47">
        <f>$D27*Parameters!E$7*Parameters!E$9*Parameters!E$10/1000</f>
        <v>1.4774100000000001</v>
      </c>
      <c r="P27" s="48">
        <f>$D27*Parameters!F$7*Parameters!F$9*Parameters!F$10/1000</f>
        <v>3.2887799999999996</v>
      </c>
      <c r="Q27" s="36"/>
      <c r="R27" s="37">
        <f>$E27*Parameters!D$11/1000</f>
        <v>0.4</v>
      </c>
      <c r="S27" s="38">
        <f>$E27*Parameters!E$11/1000</f>
        <v>0.56000000000000005</v>
      </c>
      <c r="T27" s="39">
        <f>$E27*Parameters!F$11/1000</f>
        <v>0.8</v>
      </c>
      <c r="U27" s="36"/>
      <c r="V27" s="37">
        <f>F27*Parameters!D$12/1000</f>
        <v>0</v>
      </c>
      <c r="W27" s="38">
        <f>G27*Parameters!E$12/1000</f>
        <v>4.8</v>
      </c>
      <c r="X27" s="39">
        <f>H27*Parameters!F$12/1000</f>
        <v>14</v>
      </c>
      <c r="Y27" s="36"/>
      <c r="Z27" s="49">
        <f t="shared" si="0"/>
        <v>4.3204000000000002</v>
      </c>
      <c r="AA27" s="50">
        <f t="shared" si="1"/>
        <v>13.821530000000003</v>
      </c>
      <c r="AB27" s="51">
        <f t="shared" si="2"/>
        <v>33.262180000000001</v>
      </c>
      <c r="AL27" s="6"/>
      <c r="AO27" s="7"/>
      <c r="AP27" s="6"/>
      <c r="AS27" s="7"/>
      <c r="AT27" s="6"/>
    </row>
    <row r="28" spans="1:46" x14ac:dyDescent="0.2">
      <c r="A28">
        <v>41</v>
      </c>
      <c r="B28" t="s">
        <v>89</v>
      </c>
      <c r="C28" t="s">
        <v>17</v>
      </c>
      <c r="D28" s="13">
        <v>26017</v>
      </c>
      <c r="E28" s="13">
        <v>8</v>
      </c>
      <c r="F28" s="13">
        <v>0</v>
      </c>
      <c r="G28" s="13">
        <v>6</v>
      </c>
      <c r="H28" s="13">
        <v>16</v>
      </c>
      <c r="J28" s="46">
        <f>$D28*Parameters!D$6*Parameters!D$8*Parameters!D$10/1000</f>
        <v>23.415299999999998</v>
      </c>
      <c r="K28" s="47">
        <f>$D28*Parameters!E$6*Parameters!E$8*Parameters!E$10/1000</f>
        <v>50.056708000000008</v>
      </c>
      <c r="L28" s="48">
        <f>$D28*Parameters!F$6*Parameters!F$8*Parameters!F$10/1000</f>
        <v>108.75106</v>
      </c>
      <c r="M28" s="45"/>
      <c r="N28" s="46">
        <f>$D28*Parameters!D$7*Parameters!D$9*Parameters!D$10/1000</f>
        <v>4.6830600000000002</v>
      </c>
      <c r="O28" s="47">
        <f>$D28*Parameters!E$7*Parameters!E$9*Parameters!E$10/1000</f>
        <v>10.588919000000001</v>
      </c>
      <c r="P28" s="48">
        <f>$D28*Parameters!F$7*Parameters!F$9*Parameters!F$10/1000</f>
        <v>23.571401999999999</v>
      </c>
      <c r="Q28" s="36"/>
      <c r="R28" s="37">
        <f>$E28*Parameters!D$11/1000</f>
        <v>0.8</v>
      </c>
      <c r="S28" s="38">
        <f>$E28*Parameters!E$11/1000</f>
        <v>1.1200000000000001</v>
      </c>
      <c r="T28" s="39">
        <f>$E28*Parameters!F$11/1000</f>
        <v>1.6</v>
      </c>
      <c r="U28" s="36"/>
      <c r="V28" s="37">
        <f>F28*Parameters!D$12/1000</f>
        <v>0</v>
      </c>
      <c r="W28" s="38">
        <f>G28*Parameters!E$12/1000</f>
        <v>4.8</v>
      </c>
      <c r="X28" s="39">
        <f>H28*Parameters!F$12/1000</f>
        <v>16</v>
      </c>
      <c r="Y28" s="36"/>
      <c r="Z28" s="49">
        <f t="shared" si="0"/>
        <v>28.89836</v>
      </c>
      <c r="AA28" s="50">
        <f t="shared" si="1"/>
        <v>66.565627000000006</v>
      </c>
      <c r="AB28" s="51">
        <f t="shared" si="2"/>
        <v>149.922462</v>
      </c>
      <c r="AL28" s="6"/>
      <c r="AO28" s="7"/>
      <c r="AP28" s="6"/>
      <c r="AS28" s="7"/>
      <c r="AT28" s="6"/>
    </row>
    <row r="29" spans="1:46" x14ac:dyDescent="0.2">
      <c r="A29">
        <v>42</v>
      </c>
      <c r="B29" t="s">
        <v>90</v>
      </c>
      <c r="C29" t="s">
        <v>17</v>
      </c>
      <c r="D29" s="13">
        <v>31457</v>
      </c>
      <c r="E29" s="13">
        <v>9</v>
      </c>
      <c r="F29" s="13">
        <v>0</v>
      </c>
      <c r="G29" s="13">
        <v>9</v>
      </c>
      <c r="H29" s="13">
        <v>24</v>
      </c>
      <c r="J29" s="46">
        <f>$D29*Parameters!D$6*Parameters!D$8*Parameters!D$10/1000</f>
        <v>28.311299999999999</v>
      </c>
      <c r="K29" s="47">
        <f>$D29*Parameters!E$6*Parameters!E$8*Parameters!E$10/1000</f>
        <v>60.523268000000009</v>
      </c>
      <c r="L29" s="48">
        <f>$D29*Parameters!F$6*Parameters!F$8*Parameters!F$10/1000</f>
        <v>131.49026000000001</v>
      </c>
      <c r="M29" s="45"/>
      <c r="N29" s="46">
        <f>$D29*Parameters!D$7*Parameters!D$9*Parameters!D$10/1000</f>
        <v>5.6622599999999998</v>
      </c>
      <c r="O29" s="47">
        <f>$D29*Parameters!E$7*Parameters!E$9*Parameters!E$10/1000</f>
        <v>12.802999</v>
      </c>
      <c r="P29" s="48">
        <f>$D29*Parameters!F$7*Parameters!F$9*Parameters!F$10/1000</f>
        <v>28.500041999999997</v>
      </c>
      <c r="Q29" s="36"/>
      <c r="R29" s="37">
        <f>$E29*Parameters!D$11/1000</f>
        <v>0.9</v>
      </c>
      <c r="S29" s="38">
        <f>$E29*Parameters!E$11/1000</f>
        <v>1.26</v>
      </c>
      <c r="T29" s="39">
        <f>$E29*Parameters!F$11/1000</f>
        <v>1.8</v>
      </c>
      <c r="U29" s="36"/>
      <c r="V29" s="37">
        <f>F29*Parameters!D$12/1000</f>
        <v>0</v>
      </c>
      <c r="W29" s="38">
        <f>G29*Parameters!E$12/1000</f>
        <v>7.2</v>
      </c>
      <c r="X29" s="39">
        <f>H29*Parameters!F$12/1000</f>
        <v>24</v>
      </c>
      <c r="Y29" s="36"/>
      <c r="Z29" s="49">
        <f t="shared" si="0"/>
        <v>34.873559999999998</v>
      </c>
      <c r="AA29" s="50">
        <f t="shared" si="1"/>
        <v>81.786267000000009</v>
      </c>
      <c r="AB29" s="51">
        <f t="shared" si="2"/>
        <v>185.79030200000003</v>
      </c>
      <c r="AL29" s="6"/>
      <c r="AO29" s="7"/>
      <c r="AP29" s="6"/>
      <c r="AS29" s="7"/>
      <c r="AT29" s="6"/>
    </row>
    <row r="30" spans="1:46" x14ac:dyDescent="0.2">
      <c r="A30">
        <v>43</v>
      </c>
      <c r="B30" t="s">
        <v>91</v>
      </c>
      <c r="C30" t="s">
        <v>17</v>
      </c>
      <c r="D30" s="13">
        <v>7803</v>
      </c>
      <c r="E30" s="13">
        <v>4</v>
      </c>
      <c r="F30" s="13">
        <v>0</v>
      </c>
      <c r="G30" s="13">
        <v>7</v>
      </c>
      <c r="H30" s="13">
        <v>18</v>
      </c>
      <c r="J30" s="46">
        <f>$D30*Parameters!D$6*Parameters!D$8*Parameters!D$10/1000</f>
        <v>7.0226999999999995</v>
      </c>
      <c r="K30" s="47">
        <f>$D30*Parameters!E$6*Parameters!E$8*Parameters!E$10/1000</f>
        <v>15.012972</v>
      </c>
      <c r="L30" s="48">
        <f>$D30*Parameters!F$6*Parameters!F$8*Parameters!F$10/1000</f>
        <v>32.616540000000001</v>
      </c>
      <c r="M30" s="45"/>
      <c r="N30" s="46">
        <f>$D30*Parameters!D$7*Parameters!D$9*Parameters!D$10/1000</f>
        <v>1.4045400000000001</v>
      </c>
      <c r="O30" s="47">
        <f>$D30*Parameters!E$7*Parameters!E$9*Parameters!E$10/1000</f>
        <v>3.1758210000000004</v>
      </c>
      <c r="P30" s="48">
        <f>$D30*Parameters!F$7*Parameters!F$9*Parameters!F$10/1000</f>
        <v>7.0695180000000004</v>
      </c>
      <c r="Q30" s="36"/>
      <c r="R30" s="37">
        <f>$E30*Parameters!D$11/1000</f>
        <v>0.4</v>
      </c>
      <c r="S30" s="38">
        <f>$E30*Parameters!E$11/1000</f>
        <v>0.56000000000000005</v>
      </c>
      <c r="T30" s="39">
        <f>$E30*Parameters!F$11/1000</f>
        <v>0.8</v>
      </c>
      <c r="U30" s="36"/>
      <c r="V30" s="37">
        <f>F30*Parameters!D$12/1000</f>
        <v>0</v>
      </c>
      <c r="W30" s="38">
        <f>G30*Parameters!E$12/1000</f>
        <v>5.6</v>
      </c>
      <c r="X30" s="39">
        <f>H30*Parameters!F$12/1000</f>
        <v>18</v>
      </c>
      <c r="Y30" s="36"/>
      <c r="Z30" s="49">
        <f t="shared" si="0"/>
        <v>8.8272399999999998</v>
      </c>
      <c r="AA30" s="50">
        <f t="shared" si="1"/>
        <v>24.348793000000001</v>
      </c>
      <c r="AB30" s="51">
        <f t="shared" si="2"/>
        <v>58.486058</v>
      </c>
      <c r="AL30" s="6"/>
      <c r="AO30" s="7"/>
      <c r="AP30" s="6"/>
      <c r="AS30" s="7"/>
      <c r="AT30" s="6"/>
    </row>
    <row r="31" spans="1:46" x14ac:dyDescent="0.2">
      <c r="A31">
        <v>44</v>
      </c>
      <c r="B31" t="s">
        <v>92</v>
      </c>
      <c r="C31" t="s">
        <v>17</v>
      </c>
      <c r="D31" s="13">
        <v>27930</v>
      </c>
      <c r="E31" s="13">
        <v>2</v>
      </c>
      <c r="F31" s="13">
        <v>0</v>
      </c>
      <c r="G31" s="13">
        <v>3</v>
      </c>
      <c r="H31" s="13">
        <v>8</v>
      </c>
      <c r="J31" s="46">
        <f>$D31*Parameters!D$6*Parameters!D$8*Parameters!D$10/1000</f>
        <v>25.137</v>
      </c>
      <c r="K31" s="47">
        <f>$D31*Parameters!E$6*Parameters!E$8*Parameters!E$10/1000</f>
        <v>53.737320000000004</v>
      </c>
      <c r="L31" s="48">
        <f>$D31*Parameters!F$6*Parameters!F$8*Parameters!F$10/1000</f>
        <v>116.74740000000001</v>
      </c>
      <c r="M31" s="45"/>
      <c r="N31" s="46">
        <f>$D31*Parameters!D$7*Parameters!D$9*Parameters!D$10/1000</f>
        <v>5.027400000000001</v>
      </c>
      <c r="O31" s="47">
        <f>$D31*Parameters!E$7*Parameters!E$9*Parameters!E$10/1000</f>
        <v>11.367510000000003</v>
      </c>
      <c r="P31" s="48">
        <f>$D31*Parameters!F$7*Parameters!F$9*Parameters!F$10/1000</f>
        <v>25.304579999999998</v>
      </c>
      <c r="Q31" s="36"/>
      <c r="R31" s="37">
        <f>$E31*Parameters!D$11/1000</f>
        <v>0.2</v>
      </c>
      <c r="S31" s="38">
        <f>$E31*Parameters!E$11/1000</f>
        <v>0.28000000000000003</v>
      </c>
      <c r="T31" s="39">
        <f>$E31*Parameters!F$11/1000</f>
        <v>0.4</v>
      </c>
      <c r="U31" s="36"/>
      <c r="V31" s="37">
        <f>F31*Parameters!D$12/1000</f>
        <v>0</v>
      </c>
      <c r="W31" s="38">
        <f>G31*Parameters!E$12/1000</f>
        <v>2.4</v>
      </c>
      <c r="X31" s="39">
        <f>H31*Parameters!F$12/1000</f>
        <v>8</v>
      </c>
      <c r="Y31" s="36"/>
      <c r="Z31" s="49">
        <f t="shared" si="0"/>
        <v>30.3644</v>
      </c>
      <c r="AA31" s="50">
        <f t="shared" si="1"/>
        <v>67.784830000000014</v>
      </c>
      <c r="AB31" s="51">
        <f t="shared" si="2"/>
        <v>150.45198000000002</v>
      </c>
      <c r="AL31" s="6"/>
      <c r="AO31" s="7"/>
      <c r="AP31" s="6"/>
      <c r="AS31" s="7"/>
      <c r="AT31" s="6"/>
    </row>
    <row r="32" spans="1:46" x14ac:dyDescent="0.2">
      <c r="A32">
        <v>45</v>
      </c>
      <c r="B32" t="s">
        <v>93</v>
      </c>
      <c r="C32" t="s">
        <v>17</v>
      </c>
      <c r="D32" s="13">
        <v>30383</v>
      </c>
      <c r="E32" s="13">
        <v>2</v>
      </c>
      <c r="F32" s="13">
        <v>0</v>
      </c>
      <c r="G32" s="13">
        <v>2</v>
      </c>
      <c r="H32" s="13">
        <v>4</v>
      </c>
      <c r="J32" s="46">
        <f>$D32*Parameters!D$6*Parameters!D$8*Parameters!D$10/1000</f>
        <v>27.3447</v>
      </c>
      <c r="K32" s="47">
        <f>$D32*Parameters!E$6*Parameters!E$8*Parameters!E$10/1000</f>
        <v>58.456891999999996</v>
      </c>
      <c r="L32" s="48">
        <f>$D32*Parameters!F$6*Parameters!F$8*Parameters!F$10/1000</f>
        <v>127.00094</v>
      </c>
      <c r="M32" s="45"/>
      <c r="N32" s="46">
        <f>$D32*Parameters!D$7*Parameters!D$9*Parameters!D$10/1000</f>
        <v>5.4689400000000008</v>
      </c>
      <c r="O32" s="47">
        <f>$D32*Parameters!E$7*Parameters!E$9*Parameters!E$10/1000</f>
        <v>12.365881000000002</v>
      </c>
      <c r="P32" s="48">
        <f>$D32*Parameters!F$7*Parameters!F$9*Parameters!F$10/1000</f>
        <v>27.526997999999999</v>
      </c>
      <c r="Q32" s="36"/>
      <c r="R32" s="37">
        <f>$E32*Parameters!D$11/1000</f>
        <v>0.2</v>
      </c>
      <c r="S32" s="38">
        <f>$E32*Parameters!E$11/1000</f>
        <v>0.28000000000000003</v>
      </c>
      <c r="T32" s="39">
        <f>$E32*Parameters!F$11/1000</f>
        <v>0.4</v>
      </c>
      <c r="U32" s="36"/>
      <c r="V32" s="37">
        <f>F32*Parameters!D$12/1000</f>
        <v>0</v>
      </c>
      <c r="W32" s="38">
        <f>G32*Parameters!E$12/1000</f>
        <v>1.6</v>
      </c>
      <c r="X32" s="39">
        <f>H32*Parameters!F$12/1000</f>
        <v>4</v>
      </c>
      <c r="Y32" s="36"/>
      <c r="Z32" s="49">
        <f t="shared" si="0"/>
        <v>33.013640000000002</v>
      </c>
      <c r="AA32" s="50">
        <f t="shared" si="1"/>
        <v>72.702772999999993</v>
      </c>
      <c r="AB32" s="51">
        <f t="shared" si="2"/>
        <v>158.92793800000001</v>
      </c>
      <c r="AL32" s="6"/>
      <c r="AO32" s="7"/>
      <c r="AP32" s="6"/>
      <c r="AS32" s="7"/>
      <c r="AT32" s="6"/>
    </row>
    <row r="33" spans="1:46" x14ac:dyDescent="0.2">
      <c r="A33">
        <v>46</v>
      </c>
      <c r="B33" t="s">
        <v>94</v>
      </c>
      <c r="C33" t="s">
        <v>17</v>
      </c>
      <c r="D33" s="13">
        <v>26277</v>
      </c>
      <c r="E33" s="13">
        <v>2</v>
      </c>
      <c r="F33" s="13">
        <v>0</v>
      </c>
      <c r="G33" s="13">
        <v>2</v>
      </c>
      <c r="H33" s="13">
        <v>4</v>
      </c>
      <c r="J33" s="46">
        <f>$D33*Parameters!D$6*Parameters!D$8*Parameters!D$10/1000</f>
        <v>23.6493</v>
      </c>
      <c r="K33" s="47">
        <f>$D33*Parameters!E$6*Parameters!E$8*Parameters!E$10/1000</f>
        <v>50.556948000000006</v>
      </c>
      <c r="L33" s="48">
        <f>$D33*Parameters!F$6*Parameters!F$8*Parameters!F$10/1000</f>
        <v>109.83786000000001</v>
      </c>
      <c r="M33" s="45"/>
      <c r="N33" s="46">
        <f>$D33*Parameters!D$7*Parameters!D$9*Parameters!D$10/1000</f>
        <v>4.7298600000000004</v>
      </c>
      <c r="O33" s="47">
        <f>$D33*Parameters!E$7*Parameters!E$9*Parameters!E$10/1000</f>
        <v>10.694739</v>
      </c>
      <c r="P33" s="48">
        <f>$D33*Parameters!F$7*Parameters!F$9*Parameters!F$10/1000</f>
        <v>23.806961999999999</v>
      </c>
      <c r="Q33" s="36"/>
      <c r="R33" s="37">
        <f>$E33*Parameters!D$11/1000</f>
        <v>0.2</v>
      </c>
      <c r="S33" s="38">
        <f>$E33*Parameters!E$11/1000</f>
        <v>0.28000000000000003</v>
      </c>
      <c r="T33" s="39">
        <f>$E33*Parameters!F$11/1000</f>
        <v>0.4</v>
      </c>
      <c r="U33" s="36"/>
      <c r="V33" s="37">
        <f>F33*Parameters!D$12/1000</f>
        <v>0</v>
      </c>
      <c r="W33" s="38">
        <f>G33*Parameters!E$12/1000</f>
        <v>1.6</v>
      </c>
      <c r="X33" s="39">
        <f>H33*Parameters!F$12/1000</f>
        <v>4</v>
      </c>
      <c r="Y33" s="36"/>
      <c r="Z33" s="49">
        <f t="shared" si="0"/>
        <v>28.579159999999998</v>
      </c>
      <c r="AA33" s="50">
        <f t="shared" si="1"/>
        <v>63.131687000000007</v>
      </c>
      <c r="AB33" s="51">
        <f t="shared" si="2"/>
        <v>138.04482200000001</v>
      </c>
      <c r="AK33" s="7"/>
      <c r="AL33" s="6"/>
      <c r="AO33" s="7"/>
      <c r="AP33" s="6"/>
      <c r="AS33" s="7"/>
      <c r="AT33" s="6"/>
    </row>
    <row r="34" spans="1:46" x14ac:dyDescent="0.2">
      <c r="A34">
        <v>47</v>
      </c>
      <c r="B34" t="s">
        <v>95</v>
      </c>
      <c r="C34" t="s">
        <v>17</v>
      </c>
      <c r="D34" s="13">
        <v>22910</v>
      </c>
      <c r="E34" s="13">
        <v>8</v>
      </c>
      <c r="F34" s="13">
        <v>0</v>
      </c>
      <c r="G34" s="13">
        <v>11</v>
      </c>
      <c r="H34" s="13">
        <v>28</v>
      </c>
      <c r="J34" s="46">
        <f>$D34*Parameters!D$6*Parameters!D$8*Parameters!D$10/1000</f>
        <v>20.619</v>
      </c>
      <c r="K34" s="47">
        <f>$D34*Parameters!E$6*Parameters!E$8*Parameters!E$10/1000</f>
        <v>44.078840000000007</v>
      </c>
      <c r="L34" s="48">
        <f>$D34*Parameters!F$6*Parameters!F$8*Parameters!F$10/1000</f>
        <v>95.763800000000003</v>
      </c>
      <c r="M34" s="45"/>
      <c r="N34" s="46">
        <f>$D34*Parameters!D$7*Parameters!D$9*Parameters!D$10/1000</f>
        <v>4.1238000000000001</v>
      </c>
      <c r="O34" s="47">
        <f>$D34*Parameters!E$7*Parameters!E$9*Parameters!E$10/1000</f>
        <v>9.32437</v>
      </c>
      <c r="P34" s="48">
        <f>$D34*Parameters!F$7*Parameters!F$9*Parameters!F$10/1000</f>
        <v>20.756460000000001</v>
      </c>
      <c r="Q34" s="36"/>
      <c r="R34" s="37">
        <f>$E34*Parameters!D$11/1000</f>
        <v>0.8</v>
      </c>
      <c r="S34" s="38">
        <f>$E34*Parameters!E$11/1000</f>
        <v>1.1200000000000001</v>
      </c>
      <c r="T34" s="39">
        <f>$E34*Parameters!F$11/1000</f>
        <v>1.6</v>
      </c>
      <c r="U34" s="36"/>
      <c r="V34" s="37">
        <f>F34*Parameters!D$12/1000</f>
        <v>0</v>
      </c>
      <c r="W34" s="38">
        <f>G34*Parameters!E$12/1000</f>
        <v>8.8000000000000007</v>
      </c>
      <c r="X34" s="39">
        <f>H34*Parameters!F$12/1000</f>
        <v>28</v>
      </c>
      <c r="Y34" s="36"/>
      <c r="Z34" s="49">
        <f t="shared" ref="Z34:Z65" si="3">J34+N34+R34+V34</f>
        <v>25.5428</v>
      </c>
      <c r="AA34" s="50">
        <f t="shared" ref="AA34:AA65" si="4">K34+O34+S34+W34</f>
        <v>63.323210000000003</v>
      </c>
      <c r="AB34" s="51">
        <f t="shared" ref="AB34:AB65" si="5">L34+P34+T34+X34</f>
        <v>146.12026</v>
      </c>
      <c r="AK34" s="7"/>
      <c r="AL34" s="6"/>
      <c r="AO34" s="7"/>
      <c r="AP34" s="6"/>
      <c r="AS34" s="7"/>
      <c r="AT34" s="6"/>
    </row>
    <row r="35" spans="1:46" x14ac:dyDescent="0.2">
      <c r="A35">
        <v>48</v>
      </c>
      <c r="B35" t="s">
        <v>96</v>
      </c>
      <c r="C35" t="s">
        <v>17</v>
      </c>
      <c r="D35" s="13">
        <v>42570</v>
      </c>
      <c r="E35" s="13">
        <v>5</v>
      </c>
      <c r="F35" s="13">
        <v>0</v>
      </c>
      <c r="G35" s="13">
        <v>6</v>
      </c>
      <c r="H35" s="13">
        <v>16</v>
      </c>
      <c r="J35" s="46">
        <f>$D35*Parameters!D$6*Parameters!D$8*Parameters!D$10/1000</f>
        <v>38.313000000000002</v>
      </c>
      <c r="K35" s="47">
        <f>$D35*Parameters!E$6*Parameters!E$8*Parameters!E$10/1000</f>
        <v>81.904680000000013</v>
      </c>
      <c r="L35" s="48">
        <f>$D35*Parameters!F$6*Parameters!F$8*Parameters!F$10/1000</f>
        <v>177.9426</v>
      </c>
      <c r="M35" s="45"/>
      <c r="N35" s="46">
        <f>$D35*Parameters!D$7*Parameters!D$9*Parameters!D$10/1000</f>
        <v>7.6626000000000003</v>
      </c>
      <c r="O35" s="47">
        <f>$D35*Parameters!E$7*Parameters!E$9*Parameters!E$10/1000</f>
        <v>17.325990000000001</v>
      </c>
      <c r="P35" s="48">
        <f>$D35*Parameters!F$7*Parameters!F$9*Parameters!F$10/1000</f>
        <v>38.568419999999996</v>
      </c>
      <c r="Q35" s="36"/>
      <c r="R35" s="37">
        <f>$E35*Parameters!D$11/1000</f>
        <v>0.5</v>
      </c>
      <c r="S35" s="38">
        <f>$E35*Parameters!E$11/1000</f>
        <v>0.7</v>
      </c>
      <c r="T35" s="39">
        <f>$E35*Parameters!F$11/1000</f>
        <v>1</v>
      </c>
      <c r="U35" s="36"/>
      <c r="V35" s="37">
        <f>F35*Parameters!D$12/1000</f>
        <v>0</v>
      </c>
      <c r="W35" s="38">
        <f>G35*Parameters!E$12/1000</f>
        <v>4.8</v>
      </c>
      <c r="X35" s="39">
        <f>H35*Parameters!F$12/1000</f>
        <v>16</v>
      </c>
      <c r="Y35" s="36"/>
      <c r="Z35" s="49">
        <f t="shared" si="3"/>
        <v>46.4756</v>
      </c>
      <c r="AA35" s="50">
        <f t="shared" si="4"/>
        <v>104.73067000000002</v>
      </c>
      <c r="AB35" s="51">
        <f t="shared" si="5"/>
        <v>233.51102</v>
      </c>
      <c r="AK35" s="7"/>
      <c r="AL35" s="6"/>
      <c r="AO35" s="7"/>
      <c r="AP35" s="6"/>
      <c r="AS35" s="7"/>
      <c r="AT35" s="6"/>
    </row>
    <row r="36" spans="1:46" x14ac:dyDescent="0.2">
      <c r="A36">
        <v>49</v>
      </c>
      <c r="B36" t="s">
        <v>97</v>
      </c>
      <c r="C36" t="s">
        <v>17</v>
      </c>
      <c r="D36" s="13">
        <v>27570</v>
      </c>
      <c r="E36" s="13">
        <v>1</v>
      </c>
      <c r="F36" s="13">
        <v>0</v>
      </c>
      <c r="G36" s="13">
        <v>1</v>
      </c>
      <c r="H36" s="13">
        <v>2</v>
      </c>
      <c r="J36" s="46">
        <f>$D36*Parameters!D$6*Parameters!D$8*Parameters!D$10/1000</f>
        <v>24.812999999999999</v>
      </c>
      <c r="K36" s="47">
        <f>$D36*Parameters!E$6*Parameters!E$8*Parameters!E$10/1000</f>
        <v>53.04468</v>
      </c>
      <c r="L36" s="48">
        <f>$D36*Parameters!F$6*Parameters!F$8*Parameters!F$10/1000</f>
        <v>115.24260000000001</v>
      </c>
      <c r="M36" s="45"/>
      <c r="N36" s="46">
        <f>$D36*Parameters!D$7*Parameters!D$9*Parameters!D$10/1000</f>
        <v>4.9626000000000001</v>
      </c>
      <c r="O36" s="47">
        <f>$D36*Parameters!E$7*Parameters!E$9*Parameters!E$10/1000</f>
        <v>11.22099</v>
      </c>
      <c r="P36" s="48">
        <f>$D36*Parameters!F$7*Parameters!F$9*Parameters!F$10/1000</f>
        <v>24.978420000000003</v>
      </c>
      <c r="Q36" s="36"/>
      <c r="R36" s="37">
        <f>$E36*Parameters!D$11/1000</f>
        <v>0.1</v>
      </c>
      <c r="S36" s="38">
        <f>$E36*Parameters!E$11/1000</f>
        <v>0.14000000000000001</v>
      </c>
      <c r="T36" s="39">
        <f>$E36*Parameters!F$11/1000</f>
        <v>0.2</v>
      </c>
      <c r="U36" s="36"/>
      <c r="V36" s="37">
        <f>F36*Parameters!D$12/1000</f>
        <v>0</v>
      </c>
      <c r="W36" s="38">
        <f>G36*Parameters!E$12/1000</f>
        <v>0.8</v>
      </c>
      <c r="X36" s="39">
        <f>H36*Parameters!F$12/1000</f>
        <v>2</v>
      </c>
      <c r="Y36" s="36"/>
      <c r="Z36" s="49">
        <f t="shared" si="3"/>
        <v>29.875599999999999</v>
      </c>
      <c r="AA36" s="50">
        <f t="shared" si="4"/>
        <v>65.205669999999998</v>
      </c>
      <c r="AB36" s="51">
        <f t="shared" si="5"/>
        <v>142.42102</v>
      </c>
      <c r="AK36" s="7"/>
      <c r="AL36" s="6"/>
      <c r="AO36" s="7"/>
      <c r="AP36" s="6"/>
      <c r="AS36" s="7"/>
      <c r="AT36" s="6"/>
    </row>
    <row r="37" spans="1:46" x14ac:dyDescent="0.2">
      <c r="A37">
        <v>50</v>
      </c>
      <c r="B37" t="s">
        <v>98</v>
      </c>
      <c r="C37" t="s">
        <v>17</v>
      </c>
      <c r="D37" s="13">
        <v>14303</v>
      </c>
      <c r="E37" s="13">
        <v>7</v>
      </c>
      <c r="F37" s="13">
        <v>0</v>
      </c>
      <c r="G37" s="13">
        <v>6</v>
      </c>
      <c r="H37" s="13">
        <v>16</v>
      </c>
      <c r="J37" s="46">
        <f>$D37*Parameters!D$6*Parameters!D$8*Parameters!D$10/1000</f>
        <v>12.8727</v>
      </c>
      <c r="K37" s="47">
        <f>$D37*Parameters!E$6*Parameters!E$8*Parameters!E$10/1000</f>
        <v>27.518972000000002</v>
      </c>
      <c r="L37" s="48">
        <f>$D37*Parameters!F$6*Parameters!F$8*Parameters!F$10/1000</f>
        <v>59.786540000000002</v>
      </c>
      <c r="M37" s="45"/>
      <c r="N37" s="46">
        <f>$D37*Parameters!D$7*Parameters!D$9*Parameters!D$10/1000</f>
        <v>2.5745400000000003</v>
      </c>
      <c r="O37" s="47">
        <f>$D37*Parameters!E$7*Parameters!E$9*Parameters!E$10/1000</f>
        <v>5.8213210000000002</v>
      </c>
      <c r="P37" s="48">
        <f>$D37*Parameters!F$7*Parameters!F$9*Parameters!F$10/1000</f>
        <v>12.958517999999998</v>
      </c>
      <c r="Q37" s="36"/>
      <c r="R37" s="37">
        <f>$E37*Parameters!D$11/1000</f>
        <v>0.7</v>
      </c>
      <c r="S37" s="38">
        <f>$E37*Parameters!E$11/1000</f>
        <v>0.98</v>
      </c>
      <c r="T37" s="39">
        <f>$E37*Parameters!F$11/1000</f>
        <v>1.4</v>
      </c>
      <c r="U37" s="36"/>
      <c r="V37" s="37">
        <f>F37*Parameters!D$12/1000</f>
        <v>0</v>
      </c>
      <c r="W37" s="38">
        <f>G37*Parameters!E$12/1000</f>
        <v>4.8</v>
      </c>
      <c r="X37" s="39">
        <f>H37*Parameters!F$12/1000</f>
        <v>16</v>
      </c>
      <c r="Y37" s="36"/>
      <c r="Z37" s="49">
        <f t="shared" si="3"/>
        <v>16.14724</v>
      </c>
      <c r="AA37" s="50">
        <f t="shared" si="4"/>
        <v>39.120292999999997</v>
      </c>
      <c r="AB37" s="51">
        <f t="shared" si="5"/>
        <v>90.145058000000006</v>
      </c>
      <c r="AK37" s="7"/>
      <c r="AL37" s="6"/>
      <c r="AO37" s="7"/>
      <c r="AP37" s="6"/>
      <c r="AS37" s="7"/>
      <c r="AT37" s="6"/>
    </row>
    <row r="38" spans="1:46" x14ac:dyDescent="0.2">
      <c r="A38">
        <v>51</v>
      </c>
      <c r="B38" t="s">
        <v>99</v>
      </c>
      <c r="C38" t="s">
        <v>17</v>
      </c>
      <c r="D38" s="13">
        <v>12410</v>
      </c>
      <c r="E38" s="13">
        <v>3</v>
      </c>
      <c r="F38" s="13">
        <v>0</v>
      </c>
      <c r="G38" s="13">
        <v>3</v>
      </c>
      <c r="H38" s="13">
        <v>6</v>
      </c>
      <c r="J38" s="46">
        <f>$D38*Parameters!D$6*Parameters!D$8*Parameters!D$10/1000</f>
        <v>11.169</v>
      </c>
      <c r="K38" s="47">
        <f>$D38*Parameters!E$6*Parameters!E$8*Parameters!E$10/1000</f>
        <v>23.876840000000001</v>
      </c>
      <c r="L38" s="48">
        <f>$D38*Parameters!F$6*Parameters!F$8*Parameters!F$10/1000</f>
        <v>51.873800000000003</v>
      </c>
      <c r="M38" s="45"/>
      <c r="N38" s="46">
        <f>$D38*Parameters!D$7*Parameters!D$9*Parameters!D$10/1000</f>
        <v>2.2338</v>
      </c>
      <c r="O38" s="47">
        <f>$D38*Parameters!E$7*Parameters!E$9*Parameters!E$10/1000</f>
        <v>5.0508699999999997</v>
      </c>
      <c r="P38" s="48">
        <f>$D38*Parameters!F$7*Parameters!F$9*Parameters!F$10/1000</f>
        <v>11.243460000000001</v>
      </c>
      <c r="Q38" s="36"/>
      <c r="R38" s="37">
        <f>$E38*Parameters!D$11/1000</f>
        <v>0.3</v>
      </c>
      <c r="S38" s="38">
        <f>$E38*Parameters!E$11/1000</f>
        <v>0.42</v>
      </c>
      <c r="T38" s="39">
        <f>$E38*Parameters!F$11/1000</f>
        <v>0.6</v>
      </c>
      <c r="U38" s="36"/>
      <c r="V38" s="37">
        <f>F38*Parameters!D$12/1000</f>
        <v>0</v>
      </c>
      <c r="W38" s="38">
        <f>G38*Parameters!E$12/1000</f>
        <v>2.4</v>
      </c>
      <c r="X38" s="39">
        <f>H38*Parameters!F$12/1000</f>
        <v>6</v>
      </c>
      <c r="Y38" s="36"/>
      <c r="Z38" s="49">
        <f t="shared" si="3"/>
        <v>13.702800000000002</v>
      </c>
      <c r="AA38" s="50">
        <f t="shared" si="4"/>
        <v>31.747710000000001</v>
      </c>
      <c r="AB38" s="51">
        <f t="shared" si="5"/>
        <v>69.71726000000001</v>
      </c>
      <c r="AK38" s="7"/>
      <c r="AL38" s="6"/>
      <c r="AO38" s="7"/>
      <c r="AP38" s="6"/>
      <c r="AT38" s="6"/>
    </row>
    <row r="39" spans="1:46" x14ac:dyDescent="0.2">
      <c r="A39">
        <v>52</v>
      </c>
      <c r="B39" t="s">
        <v>100</v>
      </c>
      <c r="C39" t="s">
        <v>17</v>
      </c>
      <c r="D39" s="87">
        <v>10880</v>
      </c>
      <c r="E39" s="13">
        <v>4</v>
      </c>
      <c r="F39" s="13">
        <v>0</v>
      </c>
      <c r="G39" s="13">
        <v>3</v>
      </c>
      <c r="H39" s="13">
        <v>8</v>
      </c>
      <c r="J39" s="46">
        <f>$D39*Parameters!D$6*Parameters!D$8*Parameters!D$10/1000</f>
        <v>9.7919999999999998</v>
      </c>
      <c r="K39" s="47">
        <f>$D39*Parameters!E$6*Parameters!E$8*Parameters!E$10/1000</f>
        <v>20.933120000000002</v>
      </c>
      <c r="L39" s="48">
        <f>$D39*Parameters!F$6*Parameters!F$8*Parameters!F$10/1000</f>
        <v>45.478400000000001</v>
      </c>
      <c r="M39" s="45"/>
      <c r="N39" s="46">
        <f>$D39*Parameters!D$7*Parameters!D$9*Parameters!D$10/1000</f>
        <v>1.9584000000000001</v>
      </c>
      <c r="O39" s="47">
        <f>$D39*Parameters!E$7*Parameters!E$9*Parameters!E$10/1000</f>
        <v>4.4281600000000001</v>
      </c>
      <c r="P39" s="48">
        <f>$D39*Parameters!F$7*Parameters!F$9*Parameters!F$10/1000</f>
        <v>9.8572799999999994</v>
      </c>
      <c r="Q39" s="36"/>
      <c r="R39" s="37">
        <f>$E39*Parameters!D$11/1000</f>
        <v>0.4</v>
      </c>
      <c r="S39" s="38">
        <f>$E39*Parameters!E$11/1000</f>
        <v>0.56000000000000005</v>
      </c>
      <c r="T39" s="39">
        <f>$E39*Parameters!F$11/1000</f>
        <v>0.8</v>
      </c>
      <c r="U39" s="36"/>
      <c r="V39" s="37">
        <f>F39*Parameters!D$12/1000</f>
        <v>0</v>
      </c>
      <c r="W39" s="38">
        <f>G39*Parameters!E$12/1000</f>
        <v>2.4</v>
      </c>
      <c r="X39" s="39">
        <f>H39*Parameters!F$12/1000</f>
        <v>8</v>
      </c>
      <c r="Y39" s="36"/>
      <c r="Z39" s="49">
        <f t="shared" si="3"/>
        <v>12.150399999999999</v>
      </c>
      <c r="AA39" s="50">
        <f t="shared" si="4"/>
        <v>28.321279999999998</v>
      </c>
      <c r="AB39" s="51">
        <f t="shared" si="5"/>
        <v>64.135679999999994</v>
      </c>
      <c r="AK39" s="7"/>
      <c r="AL39" s="6"/>
      <c r="AO39" s="7"/>
      <c r="AP39" s="6"/>
      <c r="AT39" s="6"/>
    </row>
    <row r="40" spans="1:46" x14ac:dyDescent="0.2">
      <c r="A40">
        <v>53</v>
      </c>
      <c r="B40" t="s">
        <v>101</v>
      </c>
      <c r="C40" t="s">
        <v>17</v>
      </c>
      <c r="D40" s="13">
        <v>5820</v>
      </c>
      <c r="E40" s="13">
        <v>3</v>
      </c>
      <c r="F40" s="13">
        <v>0</v>
      </c>
      <c r="G40" s="13">
        <v>3</v>
      </c>
      <c r="H40" s="13">
        <v>8</v>
      </c>
      <c r="J40" s="46">
        <f>$D40*Parameters!D$6*Parameters!D$8*Parameters!D$10/1000</f>
        <v>5.2380000000000004</v>
      </c>
      <c r="K40" s="47">
        <f>$D40*Parameters!E$6*Parameters!E$8*Parameters!E$10/1000</f>
        <v>11.19768</v>
      </c>
      <c r="L40" s="48">
        <f>$D40*Parameters!F$6*Parameters!F$8*Parameters!F$10/1000</f>
        <v>24.327600000000004</v>
      </c>
      <c r="M40" s="45"/>
      <c r="N40" s="46">
        <f>$D40*Parameters!D$7*Parameters!D$9*Parameters!D$10/1000</f>
        <v>1.0476000000000001</v>
      </c>
      <c r="O40" s="47">
        <f>$D40*Parameters!E$7*Parameters!E$9*Parameters!E$10/1000</f>
        <v>2.3687400000000003</v>
      </c>
      <c r="P40" s="48">
        <f>$D40*Parameters!F$7*Parameters!F$9*Parameters!F$10/1000</f>
        <v>5.2729200000000001</v>
      </c>
      <c r="Q40" s="36"/>
      <c r="R40" s="37">
        <f>$E40*Parameters!D$11/1000</f>
        <v>0.3</v>
      </c>
      <c r="S40" s="38">
        <f>$E40*Parameters!E$11/1000</f>
        <v>0.42</v>
      </c>
      <c r="T40" s="39">
        <f>$E40*Parameters!F$11/1000</f>
        <v>0.6</v>
      </c>
      <c r="U40" s="36"/>
      <c r="V40" s="37">
        <f>F40*Parameters!D$12/1000</f>
        <v>0</v>
      </c>
      <c r="W40" s="38">
        <f>G40*Parameters!E$12/1000</f>
        <v>2.4</v>
      </c>
      <c r="X40" s="39">
        <f>H40*Parameters!F$12/1000</f>
        <v>8</v>
      </c>
      <c r="Y40" s="36"/>
      <c r="Z40" s="49">
        <f t="shared" si="3"/>
        <v>6.5856000000000003</v>
      </c>
      <c r="AA40" s="50">
        <f t="shared" si="4"/>
        <v>16.386420000000001</v>
      </c>
      <c r="AB40" s="51">
        <f t="shared" si="5"/>
        <v>38.200520000000004</v>
      </c>
      <c r="AK40" s="7"/>
      <c r="AL40" s="6"/>
      <c r="AO40" s="7"/>
      <c r="AP40" s="6"/>
      <c r="AT40" s="6"/>
    </row>
    <row r="41" spans="1:46" x14ac:dyDescent="0.2">
      <c r="A41">
        <v>54</v>
      </c>
      <c r="B41" t="s">
        <v>102</v>
      </c>
      <c r="C41" t="s">
        <v>17</v>
      </c>
      <c r="D41" s="13">
        <v>13000</v>
      </c>
      <c r="E41" s="13">
        <v>8</v>
      </c>
      <c r="F41" s="13">
        <v>0</v>
      </c>
      <c r="G41" s="13">
        <v>6</v>
      </c>
      <c r="H41" s="13">
        <v>16</v>
      </c>
      <c r="J41" s="46">
        <f>$D41*Parameters!D$6*Parameters!D$8*Parameters!D$10/1000</f>
        <v>11.7</v>
      </c>
      <c r="K41" s="47">
        <f>$D41*Parameters!E$6*Parameters!E$8*Parameters!E$10/1000</f>
        <v>25.012</v>
      </c>
      <c r="L41" s="48">
        <f>$D41*Parameters!F$6*Parameters!F$8*Parameters!F$10/1000</f>
        <v>54.340000000000011</v>
      </c>
      <c r="M41" s="45"/>
      <c r="N41" s="46">
        <f>$D41*Parameters!D$7*Parameters!D$9*Parameters!D$10/1000</f>
        <v>2.34</v>
      </c>
      <c r="O41" s="47">
        <f>$D41*Parameters!E$7*Parameters!E$9*Parameters!E$10/1000</f>
        <v>5.2910000000000004</v>
      </c>
      <c r="P41" s="48">
        <f>$D41*Parameters!F$7*Parameters!F$9*Parameters!F$10/1000</f>
        <v>11.778</v>
      </c>
      <c r="Q41" s="36"/>
      <c r="R41" s="37">
        <f>$E41*Parameters!D$11/1000</f>
        <v>0.8</v>
      </c>
      <c r="S41" s="38">
        <f>$E41*Parameters!E$11/1000</f>
        <v>1.1200000000000001</v>
      </c>
      <c r="T41" s="39">
        <f>$E41*Parameters!F$11/1000</f>
        <v>1.6</v>
      </c>
      <c r="U41" s="36"/>
      <c r="V41" s="37">
        <f>F41*Parameters!D$12/1000</f>
        <v>0</v>
      </c>
      <c r="W41" s="38">
        <f>G41*Parameters!E$12/1000</f>
        <v>4.8</v>
      </c>
      <c r="X41" s="39">
        <f>H41*Parameters!F$12/1000</f>
        <v>16</v>
      </c>
      <c r="Y41" s="36"/>
      <c r="Z41" s="49">
        <f t="shared" si="3"/>
        <v>14.84</v>
      </c>
      <c r="AA41" s="50">
        <f t="shared" si="4"/>
        <v>36.222999999999999</v>
      </c>
      <c r="AB41" s="51">
        <f t="shared" si="5"/>
        <v>83.718000000000004</v>
      </c>
      <c r="AK41" s="7"/>
      <c r="AL41" s="6"/>
      <c r="AO41" s="7"/>
      <c r="AP41" s="6"/>
      <c r="AT41" s="6"/>
    </row>
    <row r="42" spans="1:46" x14ac:dyDescent="0.2">
      <c r="A42">
        <v>55</v>
      </c>
      <c r="B42" t="s">
        <v>103</v>
      </c>
      <c r="C42" t="s">
        <v>17</v>
      </c>
      <c r="D42" s="13">
        <v>9610</v>
      </c>
      <c r="E42" s="13">
        <v>1</v>
      </c>
      <c r="F42" s="13">
        <v>0</v>
      </c>
      <c r="G42" s="13">
        <v>1</v>
      </c>
      <c r="H42" s="13">
        <v>2</v>
      </c>
      <c r="J42" s="46">
        <f>$D42*Parameters!D$6*Parameters!D$8*Parameters!D$10/1000</f>
        <v>8.6489999999999991</v>
      </c>
      <c r="K42" s="47">
        <f>$D42*Parameters!E$6*Parameters!E$8*Parameters!E$10/1000</f>
        <v>18.489639999999998</v>
      </c>
      <c r="L42" s="48">
        <f>$D42*Parameters!F$6*Parameters!F$8*Parameters!F$10/1000</f>
        <v>40.169799999999995</v>
      </c>
      <c r="M42" s="45"/>
      <c r="N42" s="46">
        <f>$D42*Parameters!D$7*Parameters!D$9*Parameters!D$10/1000</f>
        <v>1.7298</v>
      </c>
      <c r="O42" s="47">
        <f>$D42*Parameters!E$7*Parameters!E$9*Parameters!E$10/1000</f>
        <v>3.91127</v>
      </c>
      <c r="P42" s="48">
        <f>$D42*Parameters!F$7*Parameters!F$9*Parameters!F$10/1000</f>
        <v>8.7066599999999994</v>
      </c>
      <c r="Q42" s="36"/>
      <c r="R42" s="37">
        <f>$E42*Parameters!D$11/1000</f>
        <v>0.1</v>
      </c>
      <c r="S42" s="38">
        <f>$E42*Parameters!E$11/1000</f>
        <v>0.14000000000000001</v>
      </c>
      <c r="T42" s="39">
        <f>$E42*Parameters!F$11/1000</f>
        <v>0.2</v>
      </c>
      <c r="U42" s="36"/>
      <c r="V42" s="37">
        <f>F42*Parameters!D$12/1000</f>
        <v>0</v>
      </c>
      <c r="W42" s="38">
        <f>G42*Parameters!E$12/1000</f>
        <v>0.8</v>
      </c>
      <c r="X42" s="39">
        <f>H42*Parameters!F$12/1000</f>
        <v>2</v>
      </c>
      <c r="Y42" s="36"/>
      <c r="Z42" s="49">
        <f t="shared" si="3"/>
        <v>10.478799999999998</v>
      </c>
      <c r="AA42" s="50">
        <f t="shared" si="4"/>
        <v>23.340909999999997</v>
      </c>
      <c r="AB42" s="51">
        <f t="shared" si="5"/>
        <v>51.076459999999997</v>
      </c>
      <c r="AK42" s="7"/>
      <c r="AL42" s="6"/>
      <c r="AO42" s="7"/>
      <c r="AP42" s="6"/>
      <c r="AT42" s="6"/>
    </row>
    <row r="43" spans="1:46" x14ac:dyDescent="0.2">
      <c r="A43">
        <v>56</v>
      </c>
      <c r="B43" t="s">
        <v>104</v>
      </c>
      <c r="C43" t="s">
        <v>17</v>
      </c>
      <c r="D43" s="13">
        <v>16920</v>
      </c>
      <c r="E43" s="13">
        <v>15</v>
      </c>
      <c r="F43" s="13">
        <v>0</v>
      </c>
      <c r="G43" s="13">
        <v>18</v>
      </c>
      <c r="H43" s="13">
        <v>46</v>
      </c>
      <c r="J43" s="46">
        <f>$D43*Parameters!D$6*Parameters!D$8*Parameters!D$10/1000</f>
        <v>15.228</v>
      </c>
      <c r="K43" s="47">
        <f>$D43*Parameters!E$6*Parameters!E$8*Parameters!E$10/1000</f>
        <v>32.554079999999999</v>
      </c>
      <c r="L43" s="48">
        <f>$D43*Parameters!F$6*Parameters!F$8*Parameters!F$10/1000</f>
        <v>70.725599999999986</v>
      </c>
      <c r="M43" s="45"/>
      <c r="N43" s="46">
        <f>$D43*Parameters!D$7*Parameters!D$9*Parameters!D$10/1000</f>
        <v>3.0455999999999999</v>
      </c>
      <c r="O43" s="47">
        <f>$D43*Parameters!E$7*Parameters!E$9*Parameters!E$10/1000</f>
        <v>6.8864400000000003</v>
      </c>
      <c r="P43" s="48">
        <f>$D43*Parameters!F$7*Parameters!F$9*Parameters!F$10/1000</f>
        <v>15.329519999999999</v>
      </c>
      <c r="Q43" s="36"/>
      <c r="R43" s="37">
        <f>$E43*Parameters!D$11/1000</f>
        <v>1.5</v>
      </c>
      <c r="S43" s="38">
        <f>$E43*Parameters!E$11/1000</f>
        <v>2.1</v>
      </c>
      <c r="T43" s="39">
        <f>$E43*Parameters!F$11/1000</f>
        <v>3</v>
      </c>
      <c r="U43" s="36"/>
      <c r="V43" s="37">
        <f>F43*Parameters!D$12/1000</f>
        <v>0</v>
      </c>
      <c r="W43" s="38">
        <f>G43*Parameters!E$12/1000</f>
        <v>14.4</v>
      </c>
      <c r="X43" s="39">
        <f>H43*Parameters!F$12/1000</f>
        <v>46</v>
      </c>
      <c r="Y43" s="36"/>
      <c r="Z43" s="49">
        <f t="shared" si="3"/>
        <v>19.773599999999998</v>
      </c>
      <c r="AA43" s="50">
        <f t="shared" si="4"/>
        <v>55.940519999999999</v>
      </c>
      <c r="AB43" s="51">
        <f t="shared" si="5"/>
        <v>135.05511999999999</v>
      </c>
      <c r="AK43" s="7"/>
      <c r="AL43" s="6"/>
      <c r="AO43" s="7"/>
      <c r="AP43" s="6"/>
      <c r="AT43" s="6"/>
    </row>
    <row r="44" spans="1:46" x14ac:dyDescent="0.2">
      <c r="A44">
        <v>57</v>
      </c>
      <c r="B44" t="s">
        <v>105</v>
      </c>
      <c r="C44" t="s">
        <v>17</v>
      </c>
      <c r="D44" s="13">
        <v>19770</v>
      </c>
      <c r="E44" s="13">
        <v>3</v>
      </c>
      <c r="F44" s="13">
        <v>0</v>
      </c>
      <c r="G44" s="13">
        <v>3</v>
      </c>
      <c r="H44" s="13">
        <v>8</v>
      </c>
      <c r="J44" s="46">
        <f>$D44*Parameters!D$6*Parameters!D$8*Parameters!D$10/1000</f>
        <v>17.792999999999999</v>
      </c>
      <c r="K44" s="47">
        <f>$D44*Parameters!E$6*Parameters!E$8*Parameters!E$10/1000</f>
        <v>38.037480000000002</v>
      </c>
      <c r="L44" s="48">
        <f>$D44*Parameters!F$6*Parameters!F$8*Parameters!F$10/1000</f>
        <v>82.638599999999997</v>
      </c>
      <c r="M44" s="45"/>
      <c r="N44" s="46">
        <f>$D44*Parameters!D$7*Parameters!D$9*Parameters!D$10/1000</f>
        <v>3.5585999999999998</v>
      </c>
      <c r="O44" s="47">
        <f>$D44*Parameters!E$7*Parameters!E$9*Parameters!E$10/1000</f>
        <v>8.0463899999999988</v>
      </c>
      <c r="P44" s="48">
        <f>$D44*Parameters!F$7*Parameters!F$9*Parameters!F$10/1000</f>
        <v>17.911619999999999</v>
      </c>
      <c r="Q44" s="36"/>
      <c r="R44" s="37">
        <f>$E44*Parameters!D$11/1000</f>
        <v>0.3</v>
      </c>
      <c r="S44" s="38">
        <f>$E44*Parameters!E$11/1000</f>
        <v>0.42</v>
      </c>
      <c r="T44" s="39">
        <f>$E44*Parameters!F$11/1000</f>
        <v>0.6</v>
      </c>
      <c r="U44" s="36"/>
      <c r="V44" s="37">
        <f>F44*Parameters!D$12/1000</f>
        <v>0</v>
      </c>
      <c r="W44" s="38">
        <f>G44*Parameters!E$12/1000</f>
        <v>2.4</v>
      </c>
      <c r="X44" s="39">
        <f>H44*Parameters!F$12/1000</f>
        <v>8</v>
      </c>
      <c r="Y44" s="36"/>
      <c r="Z44" s="49">
        <f t="shared" si="3"/>
        <v>21.651599999999998</v>
      </c>
      <c r="AA44" s="50">
        <f t="shared" si="4"/>
        <v>48.903870000000005</v>
      </c>
      <c r="AB44" s="51">
        <f t="shared" si="5"/>
        <v>109.15021999999999</v>
      </c>
    </row>
    <row r="45" spans="1:46" x14ac:dyDescent="0.2">
      <c r="A45">
        <v>58</v>
      </c>
      <c r="B45" t="s">
        <v>106</v>
      </c>
      <c r="C45" t="s">
        <v>17</v>
      </c>
      <c r="D45" s="13">
        <v>12060</v>
      </c>
      <c r="E45" s="13">
        <v>4</v>
      </c>
      <c r="F45" s="13">
        <v>0</v>
      </c>
      <c r="G45" s="13">
        <v>3</v>
      </c>
      <c r="H45" s="13">
        <v>8</v>
      </c>
      <c r="J45" s="46">
        <f>$D45*Parameters!D$6*Parameters!D$8*Parameters!D$10/1000</f>
        <v>10.853999999999999</v>
      </c>
      <c r="K45" s="47">
        <f>$D45*Parameters!E$6*Parameters!E$8*Parameters!E$10/1000</f>
        <v>23.203439999999997</v>
      </c>
      <c r="L45" s="48">
        <f>$D45*Parameters!F$6*Parameters!F$8*Parameters!F$10/1000</f>
        <v>50.410800000000002</v>
      </c>
      <c r="M45" s="45"/>
      <c r="N45" s="46">
        <f>$D45*Parameters!D$7*Parameters!D$9*Parameters!D$10/1000</f>
        <v>2.1708000000000003</v>
      </c>
      <c r="O45" s="47">
        <f>$D45*Parameters!E$7*Parameters!E$9*Parameters!E$10/1000</f>
        <v>4.9084200000000004</v>
      </c>
      <c r="P45" s="48">
        <f>$D45*Parameters!F$7*Parameters!F$9*Parameters!F$10/1000</f>
        <v>10.926360000000001</v>
      </c>
      <c r="Q45" s="36"/>
      <c r="R45" s="37">
        <f>$E45*Parameters!D$11/1000</f>
        <v>0.4</v>
      </c>
      <c r="S45" s="38">
        <f>$E45*Parameters!E$11/1000</f>
        <v>0.56000000000000005</v>
      </c>
      <c r="T45" s="39">
        <f>$E45*Parameters!F$11/1000</f>
        <v>0.8</v>
      </c>
      <c r="U45" s="36"/>
      <c r="V45" s="37">
        <f>F45*Parameters!D$12/1000</f>
        <v>0</v>
      </c>
      <c r="W45" s="38">
        <f>G45*Parameters!E$12/1000</f>
        <v>2.4</v>
      </c>
      <c r="X45" s="39">
        <f>H45*Parameters!F$12/1000</f>
        <v>8</v>
      </c>
      <c r="Y45" s="36"/>
      <c r="Z45" s="49">
        <f t="shared" si="3"/>
        <v>13.424799999999999</v>
      </c>
      <c r="AA45" s="50">
        <f t="shared" si="4"/>
        <v>31.071859999999994</v>
      </c>
      <c r="AB45" s="51">
        <f t="shared" si="5"/>
        <v>70.137159999999994</v>
      </c>
    </row>
    <row r="46" spans="1:46" x14ac:dyDescent="0.2">
      <c r="A46">
        <v>59</v>
      </c>
      <c r="B46" t="s">
        <v>107</v>
      </c>
      <c r="C46" t="s">
        <v>17</v>
      </c>
      <c r="D46" s="13">
        <v>17040</v>
      </c>
      <c r="E46" s="13">
        <v>4</v>
      </c>
      <c r="F46" s="13">
        <v>0</v>
      </c>
      <c r="G46" s="13">
        <v>6</v>
      </c>
      <c r="H46" s="13">
        <v>14</v>
      </c>
      <c r="J46" s="46">
        <f>$D46*Parameters!D$6*Parameters!D$8*Parameters!D$10/1000</f>
        <v>15.336</v>
      </c>
      <c r="K46" s="47">
        <f>$D46*Parameters!E$6*Parameters!E$8*Parameters!E$10/1000</f>
        <v>32.784960000000005</v>
      </c>
      <c r="L46" s="48">
        <f>$D46*Parameters!F$6*Parameters!F$8*Parameters!F$10/1000</f>
        <v>71.227199999999996</v>
      </c>
      <c r="M46" s="45"/>
      <c r="N46" s="46">
        <f>$D46*Parameters!D$7*Parameters!D$9*Parameters!D$10/1000</f>
        <v>3.0672000000000001</v>
      </c>
      <c r="O46" s="47">
        <f>$D46*Parameters!E$7*Parameters!E$9*Parameters!E$10/1000</f>
        <v>6.9352800000000006</v>
      </c>
      <c r="P46" s="48">
        <f>$D46*Parameters!F$7*Parameters!F$9*Parameters!F$10/1000</f>
        <v>15.43824</v>
      </c>
      <c r="Q46" s="36"/>
      <c r="R46" s="37">
        <f>$E46*Parameters!D$11/1000</f>
        <v>0.4</v>
      </c>
      <c r="S46" s="38">
        <f>$E46*Parameters!E$11/1000</f>
        <v>0.56000000000000005</v>
      </c>
      <c r="T46" s="39">
        <f>$E46*Parameters!F$11/1000</f>
        <v>0.8</v>
      </c>
      <c r="U46" s="36"/>
      <c r="V46" s="37">
        <f>F46*Parameters!D$12/1000</f>
        <v>0</v>
      </c>
      <c r="W46" s="38">
        <f>G46*Parameters!E$12/1000</f>
        <v>4.8</v>
      </c>
      <c r="X46" s="39">
        <f>H46*Parameters!F$12/1000</f>
        <v>14</v>
      </c>
      <c r="Y46" s="36"/>
      <c r="Z46" s="49">
        <f t="shared" si="3"/>
        <v>18.8032</v>
      </c>
      <c r="AA46" s="50">
        <f t="shared" si="4"/>
        <v>45.080240000000003</v>
      </c>
      <c r="AB46" s="51">
        <f t="shared" si="5"/>
        <v>101.46543999999999</v>
      </c>
    </row>
    <row r="47" spans="1:46" x14ac:dyDescent="0.2">
      <c r="A47">
        <v>60</v>
      </c>
      <c r="B47" t="s">
        <v>108</v>
      </c>
      <c r="C47" t="s">
        <v>17</v>
      </c>
      <c r="D47" s="13">
        <v>10640</v>
      </c>
      <c r="E47" s="13">
        <v>3</v>
      </c>
      <c r="F47" s="13">
        <v>0</v>
      </c>
      <c r="G47" s="13">
        <v>3</v>
      </c>
      <c r="H47" s="13">
        <v>6</v>
      </c>
      <c r="J47" s="46">
        <f>$D47*Parameters!D$6*Parameters!D$8*Parameters!D$10/1000</f>
        <v>9.5760000000000005</v>
      </c>
      <c r="K47" s="47">
        <f>$D47*Parameters!E$6*Parameters!E$8*Parameters!E$10/1000</f>
        <v>20.471360000000001</v>
      </c>
      <c r="L47" s="48">
        <f>$D47*Parameters!F$6*Parameters!F$8*Parameters!F$10/1000</f>
        <v>44.475200000000001</v>
      </c>
      <c r="M47" s="45"/>
      <c r="N47" s="46">
        <f>$D47*Parameters!D$7*Parameters!D$9*Parameters!D$10/1000</f>
        <v>1.9152</v>
      </c>
      <c r="O47" s="47">
        <f>$D47*Parameters!E$7*Parameters!E$9*Parameters!E$10/1000</f>
        <v>4.3304800000000006</v>
      </c>
      <c r="P47" s="48">
        <f>$D47*Parameters!F$7*Parameters!F$9*Parameters!F$10/1000</f>
        <v>9.6398399999999995</v>
      </c>
      <c r="Q47" s="36"/>
      <c r="R47" s="37">
        <f>$E47*Parameters!D$11/1000</f>
        <v>0.3</v>
      </c>
      <c r="S47" s="38">
        <f>$E47*Parameters!E$11/1000</f>
        <v>0.42</v>
      </c>
      <c r="T47" s="39">
        <f>$E47*Parameters!F$11/1000</f>
        <v>0.6</v>
      </c>
      <c r="U47" s="36"/>
      <c r="V47" s="37">
        <f>F47*Parameters!D$12/1000</f>
        <v>0</v>
      </c>
      <c r="W47" s="38">
        <f>G47*Parameters!E$12/1000</f>
        <v>2.4</v>
      </c>
      <c r="X47" s="39">
        <f>H47*Parameters!F$12/1000</f>
        <v>6</v>
      </c>
      <c r="Y47" s="36"/>
      <c r="Z47" s="49">
        <f t="shared" si="3"/>
        <v>11.791200000000002</v>
      </c>
      <c r="AA47" s="50">
        <f t="shared" si="4"/>
        <v>27.621840000000002</v>
      </c>
      <c r="AB47" s="51">
        <f t="shared" si="5"/>
        <v>60.715040000000002</v>
      </c>
    </row>
    <row r="48" spans="1:46" x14ac:dyDescent="0.2">
      <c r="A48">
        <v>61</v>
      </c>
      <c r="B48" t="s">
        <v>109</v>
      </c>
      <c r="C48" t="s">
        <v>17</v>
      </c>
      <c r="D48" s="13">
        <v>28770</v>
      </c>
      <c r="E48" s="13">
        <v>2</v>
      </c>
      <c r="F48" s="13">
        <v>0</v>
      </c>
      <c r="G48" s="13">
        <v>2</v>
      </c>
      <c r="H48" s="13">
        <v>4</v>
      </c>
      <c r="J48" s="46">
        <f>$D48*Parameters!D$6*Parameters!D$8*Parameters!D$10/1000</f>
        <v>25.893000000000001</v>
      </c>
      <c r="K48" s="47">
        <f>$D48*Parameters!E$6*Parameters!E$8*Parameters!E$10/1000</f>
        <v>55.353480000000005</v>
      </c>
      <c r="L48" s="48">
        <f>$D48*Parameters!F$6*Parameters!F$8*Parameters!F$10/1000</f>
        <v>120.2586</v>
      </c>
      <c r="M48" s="45"/>
      <c r="N48" s="46">
        <f>$D48*Parameters!D$7*Parameters!D$9*Parameters!D$10/1000</f>
        <v>5.1786000000000003</v>
      </c>
      <c r="O48" s="47">
        <f>$D48*Parameters!E$7*Parameters!E$9*Parameters!E$10/1000</f>
        <v>11.709389999999999</v>
      </c>
      <c r="P48" s="48">
        <f>$D48*Parameters!F$7*Parameters!F$9*Parameters!F$10/1000</f>
        <v>26.065619999999999</v>
      </c>
      <c r="Q48" s="36"/>
      <c r="R48" s="37">
        <f>$E48*Parameters!D$11/1000</f>
        <v>0.2</v>
      </c>
      <c r="S48" s="38">
        <f>$E48*Parameters!E$11/1000</f>
        <v>0.28000000000000003</v>
      </c>
      <c r="T48" s="39">
        <f>$E48*Parameters!F$11/1000</f>
        <v>0.4</v>
      </c>
      <c r="U48" s="36"/>
      <c r="V48" s="37">
        <f>F48*Parameters!D$12/1000</f>
        <v>0</v>
      </c>
      <c r="W48" s="38">
        <f>G48*Parameters!E$12/1000</f>
        <v>1.6</v>
      </c>
      <c r="X48" s="39">
        <f>H48*Parameters!F$12/1000</f>
        <v>4</v>
      </c>
      <c r="Y48" s="36"/>
      <c r="Z48" s="49">
        <f t="shared" si="3"/>
        <v>31.271599999999999</v>
      </c>
      <c r="AA48" s="50">
        <f t="shared" si="4"/>
        <v>68.942869999999999</v>
      </c>
      <c r="AB48" s="51">
        <f t="shared" si="5"/>
        <v>150.72422</v>
      </c>
    </row>
    <row r="49" spans="1:37" x14ac:dyDescent="0.2">
      <c r="A49">
        <v>62</v>
      </c>
      <c r="B49" t="s">
        <v>110</v>
      </c>
      <c r="C49" t="s">
        <v>17</v>
      </c>
      <c r="D49" s="13">
        <v>8310</v>
      </c>
      <c r="E49" s="13">
        <v>1</v>
      </c>
      <c r="F49" s="13">
        <v>0</v>
      </c>
      <c r="G49" s="13">
        <v>2</v>
      </c>
      <c r="H49" s="13">
        <v>4</v>
      </c>
      <c r="J49" s="46">
        <f>$D49*Parameters!D$6*Parameters!D$8*Parameters!D$10/1000</f>
        <v>7.4790000000000001</v>
      </c>
      <c r="K49" s="47">
        <f>$D49*Parameters!E$6*Parameters!E$8*Parameters!E$10/1000</f>
        <v>15.988440000000001</v>
      </c>
      <c r="L49" s="48">
        <f>$D49*Parameters!F$6*Parameters!F$8*Parameters!F$10/1000</f>
        <v>34.735799999999998</v>
      </c>
      <c r="M49" s="45"/>
      <c r="N49" s="46">
        <f>$D49*Parameters!D$7*Parameters!D$9*Parameters!D$10/1000</f>
        <v>1.4958</v>
      </c>
      <c r="O49" s="47">
        <f>$D49*Parameters!E$7*Parameters!E$9*Parameters!E$10/1000</f>
        <v>3.3821699999999999</v>
      </c>
      <c r="P49" s="48">
        <f>$D49*Parameters!F$7*Parameters!F$9*Parameters!F$10/1000</f>
        <v>7.5288599999999999</v>
      </c>
      <c r="Q49" s="36"/>
      <c r="R49" s="37">
        <f>$E49*Parameters!D$11/1000</f>
        <v>0.1</v>
      </c>
      <c r="S49" s="38">
        <f>$E49*Parameters!E$11/1000</f>
        <v>0.14000000000000001</v>
      </c>
      <c r="T49" s="39">
        <f>$E49*Parameters!F$11/1000</f>
        <v>0.2</v>
      </c>
      <c r="U49" s="36"/>
      <c r="V49" s="37">
        <f>F49*Parameters!D$12/1000</f>
        <v>0</v>
      </c>
      <c r="W49" s="38">
        <f>G49*Parameters!E$12/1000</f>
        <v>1.6</v>
      </c>
      <c r="X49" s="39">
        <f>H49*Parameters!F$12/1000</f>
        <v>4</v>
      </c>
      <c r="Y49" s="36"/>
      <c r="Z49" s="49">
        <f t="shared" si="3"/>
        <v>9.0747999999999998</v>
      </c>
      <c r="AA49" s="50">
        <f t="shared" si="4"/>
        <v>21.110610000000001</v>
      </c>
      <c r="AB49" s="51">
        <f t="shared" si="5"/>
        <v>46.464660000000002</v>
      </c>
    </row>
    <row r="50" spans="1:37" x14ac:dyDescent="0.2">
      <c r="A50">
        <v>63</v>
      </c>
      <c r="B50" t="s">
        <v>111</v>
      </c>
      <c r="C50" t="s">
        <v>17</v>
      </c>
      <c r="D50" s="13">
        <v>33610</v>
      </c>
      <c r="E50" s="13">
        <v>6</v>
      </c>
      <c r="F50" s="13">
        <v>0</v>
      </c>
      <c r="G50" s="13">
        <v>10</v>
      </c>
      <c r="H50" s="13">
        <v>26</v>
      </c>
      <c r="J50" s="46">
        <f>$D50*Parameters!D$6*Parameters!D$8*Parameters!D$10/1000</f>
        <v>30.248999999999999</v>
      </c>
      <c r="K50" s="47">
        <f>$D50*Parameters!E$6*Parameters!E$8*Parameters!E$10/1000</f>
        <v>64.66564000000001</v>
      </c>
      <c r="L50" s="48">
        <f>$D50*Parameters!F$6*Parameters!F$8*Parameters!F$10/1000</f>
        <v>140.4898</v>
      </c>
      <c r="M50" s="45"/>
      <c r="N50" s="46">
        <f>$D50*Parameters!D$7*Parameters!D$9*Parameters!D$10/1000</f>
        <v>6.0498000000000003</v>
      </c>
      <c r="O50" s="47">
        <f>$D50*Parameters!E$7*Parameters!E$9*Parameters!E$10/1000</f>
        <v>13.679270000000001</v>
      </c>
      <c r="P50" s="48">
        <f>$D50*Parameters!F$7*Parameters!F$9*Parameters!F$10/1000</f>
        <v>30.450659999999996</v>
      </c>
      <c r="Q50" s="36"/>
      <c r="R50" s="37">
        <f>$E50*Parameters!D$11/1000</f>
        <v>0.6</v>
      </c>
      <c r="S50" s="38">
        <f>$E50*Parameters!E$11/1000</f>
        <v>0.84</v>
      </c>
      <c r="T50" s="39">
        <f>$E50*Parameters!F$11/1000</f>
        <v>1.2</v>
      </c>
      <c r="U50" s="36"/>
      <c r="V50" s="37">
        <f>F50*Parameters!D$12/1000</f>
        <v>0</v>
      </c>
      <c r="W50" s="38">
        <f>G50*Parameters!E$12/1000</f>
        <v>8</v>
      </c>
      <c r="X50" s="39">
        <f>H50*Parameters!F$12/1000</f>
        <v>26</v>
      </c>
      <c r="Y50" s="36"/>
      <c r="Z50" s="49">
        <f t="shared" si="3"/>
        <v>36.898800000000001</v>
      </c>
      <c r="AA50" s="50">
        <f t="shared" si="4"/>
        <v>87.184910000000016</v>
      </c>
      <c r="AB50" s="51">
        <f t="shared" si="5"/>
        <v>198.14045999999999</v>
      </c>
    </row>
    <row r="51" spans="1:37" x14ac:dyDescent="0.2">
      <c r="A51">
        <v>64</v>
      </c>
      <c r="B51" t="s">
        <v>112</v>
      </c>
      <c r="C51" t="s">
        <v>17</v>
      </c>
      <c r="D51" s="13">
        <v>31410</v>
      </c>
      <c r="E51" s="13">
        <v>3</v>
      </c>
      <c r="F51" s="13">
        <v>0</v>
      </c>
      <c r="G51" s="13">
        <v>3</v>
      </c>
      <c r="H51" s="13">
        <v>8</v>
      </c>
      <c r="J51" s="46">
        <f>$D51*Parameters!D$6*Parameters!D$8*Parameters!D$10/1000</f>
        <v>28.268999999999998</v>
      </c>
      <c r="K51" s="47">
        <f>$D51*Parameters!E$6*Parameters!E$8*Parameters!E$10/1000</f>
        <v>60.432840000000006</v>
      </c>
      <c r="L51" s="48">
        <f>$D51*Parameters!F$6*Parameters!F$8*Parameters!F$10/1000</f>
        <v>131.29379999999998</v>
      </c>
      <c r="M51" s="45"/>
      <c r="N51" s="46">
        <f>$D51*Parameters!D$7*Parameters!D$9*Parameters!D$10/1000</f>
        <v>5.6538000000000004</v>
      </c>
      <c r="O51" s="47">
        <f>$D51*Parameters!E$7*Parameters!E$9*Parameters!E$10/1000</f>
        <v>12.78387</v>
      </c>
      <c r="P51" s="48">
        <f>$D51*Parameters!F$7*Parameters!F$9*Parameters!F$10/1000</f>
        <v>28.457459999999998</v>
      </c>
      <c r="Q51" s="36"/>
      <c r="R51" s="37">
        <f>$E51*Parameters!D$11/1000</f>
        <v>0.3</v>
      </c>
      <c r="S51" s="38">
        <f>$E51*Parameters!E$11/1000</f>
        <v>0.42</v>
      </c>
      <c r="T51" s="39">
        <f>$E51*Parameters!F$11/1000</f>
        <v>0.6</v>
      </c>
      <c r="U51" s="36"/>
      <c r="V51" s="37">
        <f>F51*Parameters!D$12/1000</f>
        <v>0</v>
      </c>
      <c r="W51" s="38">
        <f>G51*Parameters!E$12/1000</f>
        <v>2.4</v>
      </c>
      <c r="X51" s="39">
        <f>H51*Parameters!F$12/1000</f>
        <v>8</v>
      </c>
      <c r="Y51" s="36"/>
      <c r="Z51" s="49">
        <f t="shared" si="3"/>
        <v>34.222799999999992</v>
      </c>
      <c r="AA51" s="50">
        <f t="shared" si="4"/>
        <v>76.036710000000014</v>
      </c>
      <c r="AB51" s="51">
        <f t="shared" si="5"/>
        <v>168.35125999999997</v>
      </c>
    </row>
    <row r="52" spans="1:37" x14ac:dyDescent="0.2">
      <c r="A52">
        <v>65</v>
      </c>
      <c r="B52" t="s">
        <v>113</v>
      </c>
      <c r="C52" t="s">
        <v>17</v>
      </c>
      <c r="D52" s="13">
        <v>20970</v>
      </c>
      <c r="E52" s="13">
        <v>9</v>
      </c>
      <c r="F52" s="13">
        <v>0</v>
      </c>
      <c r="G52" s="13">
        <v>9</v>
      </c>
      <c r="H52" s="13">
        <v>24</v>
      </c>
      <c r="J52" s="46">
        <f>$D52*Parameters!D$6*Parameters!D$8*Parameters!D$10/1000</f>
        <v>18.873000000000001</v>
      </c>
      <c r="K52" s="47">
        <f>$D52*Parameters!E$6*Parameters!E$8*Parameters!E$10/1000</f>
        <v>40.34628</v>
      </c>
      <c r="L52" s="48">
        <f>$D52*Parameters!F$6*Parameters!F$8*Parameters!F$10/1000</f>
        <v>87.654600000000002</v>
      </c>
      <c r="M52" s="45"/>
      <c r="N52" s="46">
        <f>$D52*Parameters!D$7*Parameters!D$9*Parameters!D$10/1000</f>
        <v>3.7746</v>
      </c>
      <c r="O52" s="47">
        <f>$D52*Parameters!E$7*Parameters!E$9*Parameters!E$10/1000</f>
        <v>8.5347899999999992</v>
      </c>
      <c r="P52" s="48">
        <f>$D52*Parameters!F$7*Parameters!F$9*Parameters!F$10/1000</f>
        <v>18.998819999999998</v>
      </c>
      <c r="Q52" s="36"/>
      <c r="R52" s="37">
        <f>$E52*Parameters!D$11/1000</f>
        <v>0.9</v>
      </c>
      <c r="S52" s="38">
        <f>$E52*Parameters!E$11/1000</f>
        <v>1.26</v>
      </c>
      <c r="T52" s="39">
        <f>$E52*Parameters!F$11/1000</f>
        <v>1.8</v>
      </c>
      <c r="U52" s="36"/>
      <c r="V52" s="37">
        <f>F52*Parameters!D$12/1000</f>
        <v>0</v>
      </c>
      <c r="W52" s="38">
        <f>G52*Parameters!E$12/1000</f>
        <v>7.2</v>
      </c>
      <c r="X52" s="39">
        <f>H52*Parameters!F$12/1000</f>
        <v>24</v>
      </c>
      <c r="Y52" s="36"/>
      <c r="Z52" s="49">
        <f t="shared" si="3"/>
        <v>23.547599999999999</v>
      </c>
      <c r="AA52" s="50">
        <f t="shared" si="4"/>
        <v>57.341070000000002</v>
      </c>
      <c r="AB52" s="51">
        <f t="shared" si="5"/>
        <v>132.45341999999999</v>
      </c>
      <c r="AK52" s="7"/>
    </row>
    <row r="53" spans="1:37" x14ac:dyDescent="0.2">
      <c r="A53">
        <v>66</v>
      </c>
      <c r="B53" t="s">
        <v>114</v>
      </c>
      <c r="C53" t="s">
        <v>17</v>
      </c>
      <c r="D53" s="13">
        <v>15710</v>
      </c>
      <c r="E53" s="13">
        <v>10</v>
      </c>
      <c r="F53" s="13">
        <v>0</v>
      </c>
      <c r="G53" s="13">
        <v>12</v>
      </c>
      <c r="H53" s="13">
        <v>32</v>
      </c>
      <c r="J53" s="46">
        <f>$D53*Parameters!D$6*Parameters!D$8*Parameters!D$10/1000</f>
        <v>14.138999999999999</v>
      </c>
      <c r="K53" s="47">
        <f>$D53*Parameters!E$6*Parameters!E$8*Parameters!E$10/1000</f>
        <v>30.226040000000005</v>
      </c>
      <c r="L53" s="48">
        <f>$D53*Parameters!F$6*Parameters!F$8*Parameters!F$10/1000</f>
        <v>65.6678</v>
      </c>
      <c r="M53" s="45"/>
      <c r="N53" s="46">
        <f>$D53*Parameters!D$7*Parameters!D$9*Parameters!D$10/1000</f>
        <v>2.8278000000000003</v>
      </c>
      <c r="O53" s="47">
        <f>$D53*Parameters!E$7*Parameters!E$9*Parameters!E$10/1000</f>
        <v>6.3939700000000004</v>
      </c>
      <c r="P53" s="48">
        <f>$D53*Parameters!F$7*Parameters!F$9*Parameters!F$10/1000</f>
        <v>14.233259999999998</v>
      </c>
      <c r="Q53" s="36"/>
      <c r="R53" s="37">
        <f>$E53*Parameters!D$11/1000</f>
        <v>1</v>
      </c>
      <c r="S53" s="38">
        <f>$E53*Parameters!E$11/1000</f>
        <v>1.4</v>
      </c>
      <c r="T53" s="39">
        <f>$E53*Parameters!F$11/1000</f>
        <v>2</v>
      </c>
      <c r="U53" s="36"/>
      <c r="V53" s="37">
        <f>F53*Parameters!D$12/1000</f>
        <v>0</v>
      </c>
      <c r="W53" s="38">
        <f>G53*Parameters!E$12/1000</f>
        <v>9.6</v>
      </c>
      <c r="X53" s="39">
        <f>H53*Parameters!F$12/1000</f>
        <v>32</v>
      </c>
      <c r="Y53" s="36"/>
      <c r="Z53" s="49">
        <f t="shared" si="3"/>
        <v>17.966799999999999</v>
      </c>
      <c r="AA53" s="50">
        <f t="shared" si="4"/>
        <v>47.620010000000008</v>
      </c>
      <c r="AB53" s="51">
        <f t="shared" si="5"/>
        <v>113.90106</v>
      </c>
      <c r="AK53" s="7"/>
    </row>
    <row r="54" spans="1:37" x14ac:dyDescent="0.2">
      <c r="A54">
        <v>67</v>
      </c>
      <c r="B54" t="s">
        <v>115</v>
      </c>
      <c r="C54" t="s">
        <v>17</v>
      </c>
      <c r="D54" s="13">
        <v>29090</v>
      </c>
      <c r="E54" s="13">
        <v>3</v>
      </c>
      <c r="F54" s="13">
        <v>0</v>
      </c>
      <c r="G54" s="13">
        <v>3</v>
      </c>
      <c r="H54" s="13">
        <v>8</v>
      </c>
      <c r="J54" s="46">
        <f>$D54*Parameters!D$6*Parameters!D$8*Parameters!D$10/1000</f>
        <v>26.181000000000001</v>
      </c>
      <c r="K54" s="47">
        <f>$D54*Parameters!E$6*Parameters!E$8*Parameters!E$10/1000</f>
        <v>55.969160000000002</v>
      </c>
      <c r="L54" s="48">
        <f>$D54*Parameters!F$6*Parameters!F$8*Parameters!F$10/1000</f>
        <v>121.59620000000001</v>
      </c>
      <c r="M54" s="45"/>
      <c r="N54" s="46">
        <f>$D54*Parameters!D$7*Parameters!D$9*Parameters!D$10/1000</f>
        <v>5.2362000000000002</v>
      </c>
      <c r="O54" s="47">
        <f>$D54*Parameters!E$7*Parameters!E$9*Parameters!E$10/1000</f>
        <v>11.839630000000001</v>
      </c>
      <c r="P54" s="48">
        <f>$D54*Parameters!F$7*Parameters!F$9*Parameters!F$10/1000</f>
        <v>26.355539999999998</v>
      </c>
      <c r="Q54" s="36"/>
      <c r="R54" s="37">
        <f>$E54*Parameters!D$11/1000</f>
        <v>0.3</v>
      </c>
      <c r="S54" s="38">
        <f>$E54*Parameters!E$11/1000</f>
        <v>0.42</v>
      </c>
      <c r="T54" s="39">
        <f>$E54*Parameters!F$11/1000</f>
        <v>0.6</v>
      </c>
      <c r="U54" s="36"/>
      <c r="V54" s="37">
        <f>F54*Parameters!D$12/1000</f>
        <v>0</v>
      </c>
      <c r="W54" s="38">
        <f>G54*Parameters!E$12/1000</f>
        <v>2.4</v>
      </c>
      <c r="X54" s="39">
        <f>H54*Parameters!F$12/1000</f>
        <v>8</v>
      </c>
      <c r="Y54" s="36"/>
      <c r="Z54" s="49">
        <f t="shared" si="3"/>
        <v>31.717200000000002</v>
      </c>
      <c r="AA54" s="50">
        <f t="shared" si="4"/>
        <v>70.628790000000009</v>
      </c>
      <c r="AB54" s="51">
        <f t="shared" si="5"/>
        <v>156.55174</v>
      </c>
      <c r="AK54" s="7"/>
    </row>
    <row r="55" spans="1:37" x14ac:dyDescent="0.2">
      <c r="A55">
        <v>68</v>
      </c>
      <c r="B55" t="s">
        <v>116</v>
      </c>
      <c r="C55" t="s">
        <v>17</v>
      </c>
      <c r="D55" s="13">
        <v>42150</v>
      </c>
      <c r="E55" s="13">
        <v>1</v>
      </c>
      <c r="F55" s="13">
        <v>0</v>
      </c>
      <c r="G55" s="13">
        <v>1</v>
      </c>
      <c r="H55" s="13">
        <v>2</v>
      </c>
      <c r="J55" s="46">
        <f>$D55*Parameters!D$6*Parameters!D$8*Parameters!D$10/1000</f>
        <v>37.935000000000002</v>
      </c>
      <c r="K55" s="47">
        <f>$D55*Parameters!E$6*Parameters!E$8*Parameters!E$10/1000</f>
        <v>81.096600000000009</v>
      </c>
      <c r="L55" s="48">
        <f>$D55*Parameters!F$6*Parameters!F$8*Parameters!F$10/1000</f>
        <v>176.18700000000004</v>
      </c>
      <c r="M55" s="45"/>
      <c r="N55" s="46">
        <f>$D55*Parameters!D$7*Parameters!D$9*Parameters!D$10/1000</f>
        <v>7.5869999999999997</v>
      </c>
      <c r="O55" s="47">
        <f>$D55*Parameters!E$7*Parameters!E$9*Parameters!E$10/1000</f>
        <v>17.155049999999999</v>
      </c>
      <c r="P55" s="48">
        <f>$D55*Parameters!F$7*Parameters!F$9*Parameters!F$10/1000</f>
        <v>38.187899999999999</v>
      </c>
      <c r="Q55" s="36"/>
      <c r="R55" s="37">
        <f>$E55*Parameters!D$11/1000</f>
        <v>0.1</v>
      </c>
      <c r="S55" s="38">
        <f>$E55*Parameters!E$11/1000</f>
        <v>0.14000000000000001</v>
      </c>
      <c r="T55" s="39">
        <f>$E55*Parameters!F$11/1000</f>
        <v>0.2</v>
      </c>
      <c r="U55" s="36"/>
      <c r="V55" s="37">
        <f>F55*Parameters!D$12/1000</f>
        <v>0</v>
      </c>
      <c r="W55" s="38">
        <f>G55*Parameters!E$12/1000</f>
        <v>0.8</v>
      </c>
      <c r="X55" s="39">
        <f>H55*Parameters!F$12/1000</f>
        <v>2</v>
      </c>
      <c r="Y55" s="36"/>
      <c r="Z55" s="49">
        <f t="shared" si="3"/>
        <v>45.622000000000007</v>
      </c>
      <c r="AA55" s="50">
        <f t="shared" si="4"/>
        <v>99.19165000000001</v>
      </c>
      <c r="AB55" s="51">
        <f t="shared" si="5"/>
        <v>216.57490000000001</v>
      </c>
    </row>
    <row r="56" spans="1:37" x14ac:dyDescent="0.2">
      <c r="A56">
        <v>69</v>
      </c>
      <c r="B56" t="s">
        <v>117</v>
      </c>
      <c r="C56" t="s">
        <v>17</v>
      </c>
      <c r="D56" s="13">
        <v>21930</v>
      </c>
      <c r="E56" s="13">
        <v>3</v>
      </c>
      <c r="F56" s="13">
        <v>0</v>
      </c>
      <c r="G56" s="13">
        <v>3</v>
      </c>
      <c r="H56" s="13">
        <v>8</v>
      </c>
      <c r="J56" s="46">
        <f>$D56*Parameters!D$6*Parameters!D$8*Parameters!D$10/1000</f>
        <v>19.736999999999998</v>
      </c>
      <c r="K56" s="47">
        <f>$D56*Parameters!E$6*Parameters!E$8*Parameters!E$10/1000</f>
        <v>42.193320000000007</v>
      </c>
      <c r="L56" s="48">
        <f>$D56*Parameters!F$6*Parameters!F$8*Parameters!F$10/1000</f>
        <v>91.667400000000015</v>
      </c>
      <c r="M56" s="45"/>
      <c r="N56" s="46">
        <f>$D56*Parameters!D$7*Parameters!D$9*Parameters!D$10/1000</f>
        <v>3.9474</v>
      </c>
      <c r="O56" s="47">
        <f>$D56*Parameters!E$7*Parameters!E$9*Parameters!E$10/1000</f>
        <v>8.9255100000000009</v>
      </c>
      <c r="P56" s="48">
        <f>$D56*Parameters!F$7*Parameters!F$9*Parameters!F$10/1000</f>
        <v>19.868579999999998</v>
      </c>
      <c r="Q56" s="36"/>
      <c r="R56" s="37">
        <f>$E56*Parameters!D$11/1000</f>
        <v>0.3</v>
      </c>
      <c r="S56" s="38">
        <f>$E56*Parameters!E$11/1000</f>
        <v>0.42</v>
      </c>
      <c r="T56" s="39">
        <f>$E56*Parameters!F$11/1000</f>
        <v>0.6</v>
      </c>
      <c r="U56" s="36"/>
      <c r="V56" s="37">
        <f>F56*Parameters!D$12/1000</f>
        <v>0</v>
      </c>
      <c r="W56" s="38">
        <f>G56*Parameters!E$12/1000</f>
        <v>2.4</v>
      </c>
      <c r="X56" s="39">
        <f>H56*Parameters!F$12/1000</f>
        <v>8</v>
      </c>
      <c r="Y56" s="36"/>
      <c r="Z56" s="49">
        <f t="shared" si="3"/>
        <v>23.984399999999997</v>
      </c>
      <c r="AA56" s="50">
        <f t="shared" si="4"/>
        <v>53.93883000000001</v>
      </c>
      <c r="AB56" s="51">
        <f t="shared" si="5"/>
        <v>120.13598</v>
      </c>
    </row>
    <row r="57" spans="1:37" x14ac:dyDescent="0.2">
      <c r="A57">
        <v>70</v>
      </c>
      <c r="B57" t="s">
        <v>118</v>
      </c>
      <c r="C57" t="s">
        <v>17</v>
      </c>
      <c r="D57" s="13">
        <v>11050</v>
      </c>
      <c r="E57" s="13">
        <v>5</v>
      </c>
      <c r="F57" s="13">
        <v>0</v>
      </c>
      <c r="G57" s="13">
        <v>5</v>
      </c>
      <c r="H57" s="13">
        <v>12</v>
      </c>
      <c r="J57" s="46">
        <f>$D57*Parameters!D$6*Parameters!D$8*Parameters!D$10/1000</f>
        <v>9.9450000000000003</v>
      </c>
      <c r="K57" s="47">
        <f>$D57*Parameters!E$6*Parameters!E$8*Parameters!E$10/1000</f>
        <v>21.260200000000001</v>
      </c>
      <c r="L57" s="48">
        <f>$D57*Parameters!F$6*Parameters!F$8*Parameters!F$10/1000</f>
        <v>46.189000000000007</v>
      </c>
      <c r="M57" s="45"/>
      <c r="N57" s="46">
        <f>$D57*Parameters!D$7*Parameters!D$9*Parameters!D$10/1000</f>
        <v>1.9890000000000001</v>
      </c>
      <c r="O57" s="47">
        <f>$D57*Parameters!E$7*Parameters!E$9*Parameters!E$10/1000</f>
        <v>4.49735</v>
      </c>
      <c r="P57" s="48">
        <f>$D57*Parameters!F$7*Parameters!F$9*Parameters!F$10/1000</f>
        <v>10.011299999999999</v>
      </c>
      <c r="Q57" s="36"/>
      <c r="R57" s="37">
        <f>$E57*Parameters!D$11/1000</f>
        <v>0.5</v>
      </c>
      <c r="S57" s="38">
        <f>$E57*Parameters!E$11/1000</f>
        <v>0.7</v>
      </c>
      <c r="T57" s="39">
        <f>$E57*Parameters!F$11/1000</f>
        <v>1</v>
      </c>
      <c r="U57" s="36"/>
      <c r="V57" s="37">
        <f>F57*Parameters!D$12/1000</f>
        <v>0</v>
      </c>
      <c r="W57" s="38">
        <f>G57*Parameters!E$12/1000</f>
        <v>4</v>
      </c>
      <c r="X57" s="39">
        <f>H57*Parameters!F$12/1000</f>
        <v>12</v>
      </c>
      <c r="Y57" s="36"/>
      <c r="Z57" s="49">
        <f t="shared" si="3"/>
        <v>12.434000000000001</v>
      </c>
      <c r="AA57" s="50">
        <f t="shared" si="4"/>
        <v>30.457550000000001</v>
      </c>
      <c r="AB57" s="51">
        <f t="shared" si="5"/>
        <v>69.200299999999999</v>
      </c>
    </row>
    <row r="58" spans="1:37" x14ac:dyDescent="0.2">
      <c r="A58">
        <v>71</v>
      </c>
      <c r="B58" t="s">
        <v>119</v>
      </c>
      <c r="C58" t="s">
        <v>17</v>
      </c>
      <c r="D58" s="13">
        <v>10570</v>
      </c>
      <c r="E58" s="13">
        <v>3</v>
      </c>
      <c r="F58" s="13">
        <v>0</v>
      </c>
      <c r="G58" s="13">
        <v>3</v>
      </c>
      <c r="H58" s="13">
        <v>6</v>
      </c>
      <c r="J58" s="46">
        <f>$D58*Parameters!D$6*Parameters!D$8*Parameters!D$10/1000</f>
        <v>9.5129999999999999</v>
      </c>
      <c r="K58" s="47">
        <f>$D58*Parameters!E$6*Parameters!E$8*Parameters!E$10/1000</f>
        <v>20.336680000000005</v>
      </c>
      <c r="L58" s="48">
        <f>$D58*Parameters!F$6*Parameters!F$8*Parameters!F$10/1000</f>
        <v>44.182600000000008</v>
      </c>
      <c r="M58" s="45"/>
      <c r="N58" s="46">
        <f>$D58*Parameters!D$7*Parameters!D$9*Parameters!D$10/1000</f>
        <v>1.9026000000000001</v>
      </c>
      <c r="O58" s="47">
        <f>$D58*Parameters!E$7*Parameters!E$9*Parameters!E$10/1000</f>
        <v>4.3019900000000009</v>
      </c>
      <c r="P58" s="48">
        <f>$D58*Parameters!F$7*Parameters!F$9*Parameters!F$10/1000</f>
        <v>9.5764199999999988</v>
      </c>
      <c r="Q58" s="36"/>
      <c r="R58" s="37">
        <f>$E58*Parameters!D$11/1000</f>
        <v>0.3</v>
      </c>
      <c r="S58" s="38">
        <f>$E58*Parameters!E$11/1000</f>
        <v>0.42</v>
      </c>
      <c r="T58" s="39">
        <f>$E58*Parameters!F$11/1000</f>
        <v>0.6</v>
      </c>
      <c r="U58" s="36"/>
      <c r="V58" s="37">
        <f>F58*Parameters!D$12/1000</f>
        <v>0</v>
      </c>
      <c r="W58" s="38">
        <f>G58*Parameters!E$12/1000</f>
        <v>2.4</v>
      </c>
      <c r="X58" s="39">
        <f>H58*Parameters!F$12/1000</f>
        <v>6</v>
      </c>
      <c r="Y58" s="36"/>
      <c r="Z58" s="49">
        <f t="shared" si="3"/>
        <v>11.7156</v>
      </c>
      <c r="AA58" s="50">
        <f t="shared" si="4"/>
        <v>27.458670000000005</v>
      </c>
      <c r="AB58" s="51">
        <f t="shared" si="5"/>
        <v>60.359020000000008</v>
      </c>
      <c r="AK58" s="7"/>
    </row>
    <row r="59" spans="1:37" x14ac:dyDescent="0.2">
      <c r="A59">
        <v>72</v>
      </c>
      <c r="B59" t="s">
        <v>120</v>
      </c>
      <c r="C59" t="s">
        <v>17</v>
      </c>
      <c r="D59" s="13">
        <v>32040</v>
      </c>
      <c r="E59" s="13">
        <v>7</v>
      </c>
      <c r="F59" s="13">
        <v>0</v>
      </c>
      <c r="G59" s="13">
        <v>9</v>
      </c>
      <c r="H59" s="13">
        <v>24</v>
      </c>
      <c r="J59" s="46">
        <f>$D59*Parameters!D$6*Parameters!D$8*Parameters!D$10/1000</f>
        <v>28.835999999999999</v>
      </c>
      <c r="K59" s="47">
        <f>$D59*Parameters!E$6*Parameters!E$8*Parameters!E$10/1000</f>
        <v>61.644959999999998</v>
      </c>
      <c r="L59" s="48">
        <f>$D59*Parameters!F$6*Parameters!F$8*Parameters!F$10/1000</f>
        <v>133.92719999999997</v>
      </c>
      <c r="M59" s="45"/>
      <c r="N59" s="46">
        <f>$D59*Parameters!D$7*Parameters!D$9*Parameters!D$10/1000</f>
        <v>5.7671999999999999</v>
      </c>
      <c r="O59" s="47">
        <f>$D59*Parameters!E$7*Parameters!E$9*Parameters!E$10/1000</f>
        <v>13.040280000000001</v>
      </c>
      <c r="P59" s="48">
        <f>$D59*Parameters!F$7*Parameters!F$9*Parameters!F$10/1000</f>
        <v>29.028239999999997</v>
      </c>
      <c r="Q59" s="36"/>
      <c r="R59" s="37">
        <f>$E59*Parameters!D$11/1000</f>
        <v>0.7</v>
      </c>
      <c r="S59" s="38">
        <f>$E59*Parameters!E$11/1000</f>
        <v>0.98</v>
      </c>
      <c r="T59" s="39">
        <f>$E59*Parameters!F$11/1000</f>
        <v>1.4</v>
      </c>
      <c r="U59" s="36"/>
      <c r="V59" s="37">
        <f>F59*Parameters!D$12/1000</f>
        <v>0</v>
      </c>
      <c r="W59" s="38">
        <f>G59*Parameters!E$12/1000</f>
        <v>7.2</v>
      </c>
      <c r="X59" s="39">
        <f>H59*Parameters!F$12/1000</f>
        <v>24</v>
      </c>
      <c r="Y59" s="36"/>
      <c r="Z59" s="49">
        <f t="shared" si="3"/>
        <v>35.303200000000004</v>
      </c>
      <c r="AA59" s="50">
        <f t="shared" si="4"/>
        <v>82.86524</v>
      </c>
      <c r="AB59" s="51">
        <f t="shared" si="5"/>
        <v>188.35543999999996</v>
      </c>
      <c r="AK59" s="7"/>
    </row>
    <row r="60" spans="1:37" x14ac:dyDescent="0.2">
      <c r="A60">
        <v>73</v>
      </c>
      <c r="B60" t="s">
        <v>121</v>
      </c>
      <c r="C60" t="s">
        <v>17</v>
      </c>
      <c r="D60" s="13">
        <v>23830</v>
      </c>
      <c r="E60" s="13">
        <v>8</v>
      </c>
      <c r="F60" s="13">
        <v>0</v>
      </c>
      <c r="G60" s="13">
        <v>10</v>
      </c>
      <c r="H60" s="13">
        <v>26</v>
      </c>
      <c r="J60" s="46">
        <f>$D60*Parameters!D$6*Parameters!D$8*Parameters!D$10/1000</f>
        <v>21.446999999999999</v>
      </c>
      <c r="K60" s="47">
        <f>$D60*Parameters!E$6*Parameters!E$8*Parameters!E$10/1000</f>
        <v>45.848920000000007</v>
      </c>
      <c r="L60" s="48">
        <f>$D60*Parameters!F$6*Parameters!F$8*Parameters!F$10/1000</f>
        <v>99.609400000000008</v>
      </c>
      <c r="M60" s="45"/>
      <c r="N60" s="46">
        <f>$D60*Parameters!D$7*Parameters!D$9*Parameters!D$10/1000</f>
        <v>4.2894000000000005</v>
      </c>
      <c r="O60" s="47">
        <f>$D60*Parameters!E$7*Parameters!E$9*Parameters!E$10/1000</f>
        <v>9.6988100000000017</v>
      </c>
      <c r="P60" s="48">
        <f>$D60*Parameters!F$7*Parameters!F$9*Parameters!F$10/1000</f>
        <v>21.589980000000001</v>
      </c>
      <c r="Q60" s="36"/>
      <c r="R60" s="37">
        <f>$E60*Parameters!D$11/1000</f>
        <v>0.8</v>
      </c>
      <c r="S60" s="38">
        <f>$E60*Parameters!E$11/1000</f>
        <v>1.1200000000000001</v>
      </c>
      <c r="T60" s="39">
        <f>$E60*Parameters!F$11/1000</f>
        <v>1.6</v>
      </c>
      <c r="U60" s="36"/>
      <c r="V60" s="37">
        <f>F60*Parameters!D$12/1000</f>
        <v>0</v>
      </c>
      <c r="W60" s="38">
        <f>G60*Parameters!E$12/1000</f>
        <v>8</v>
      </c>
      <c r="X60" s="39">
        <f>H60*Parameters!F$12/1000</f>
        <v>26</v>
      </c>
      <c r="Y60" s="36"/>
      <c r="Z60" s="49">
        <f t="shared" si="3"/>
        <v>26.5364</v>
      </c>
      <c r="AA60" s="50">
        <f t="shared" si="4"/>
        <v>64.667730000000006</v>
      </c>
      <c r="AB60" s="51">
        <f t="shared" si="5"/>
        <v>148.79937999999999</v>
      </c>
      <c r="AK60" s="7"/>
    </row>
    <row r="61" spans="1:37" x14ac:dyDescent="0.2">
      <c r="A61">
        <v>74</v>
      </c>
      <c r="B61" t="s">
        <v>122</v>
      </c>
      <c r="C61" t="s">
        <v>17</v>
      </c>
      <c r="D61" s="13">
        <v>17250</v>
      </c>
      <c r="E61" s="13">
        <v>1</v>
      </c>
      <c r="F61" s="13">
        <v>0</v>
      </c>
      <c r="G61" s="13">
        <v>1</v>
      </c>
      <c r="H61" s="13">
        <v>2</v>
      </c>
      <c r="J61" s="46">
        <f>$D61*Parameters!D$6*Parameters!D$8*Parameters!D$10/1000</f>
        <v>15.525</v>
      </c>
      <c r="K61" s="47">
        <f>$D61*Parameters!E$6*Parameters!E$8*Parameters!E$10/1000</f>
        <v>33.189</v>
      </c>
      <c r="L61" s="48">
        <f>$D61*Parameters!F$6*Parameters!F$8*Parameters!F$10/1000</f>
        <v>72.105000000000004</v>
      </c>
      <c r="M61" s="45"/>
      <c r="N61" s="46">
        <f>$D61*Parameters!D$7*Parameters!D$9*Parameters!D$10/1000</f>
        <v>3.105</v>
      </c>
      <c r="O61" s="47">
        <f>$D61*Parameters!E$7*Parameters!E$9*Parameters!E$10/1000</f>
        <v>7.0207499999999996</v>
      </c>
      <c r="P61" s="48">
        <f>$D61*Parameters!F$7*Parameters!F$9*Parameters!F$10/1000</f>
        <v>15.628500000000001</v>
      </c>
      <c r="Q61" s="36"/>
      <c r="R61" s="37">
        <f>$E61*Parameters!D$11/1000</f>
        <v>0.1</v>
      </c>
      <c r="S61" s="38">
        <f>$E61*Parameters!E$11/1000</f>
        <v>0.14000000000000001</v>
      </c>
      <c r="T61" s="39">
        <f>$E61*Parameters!F$11/1000</f>
        <v>0.2</v>
      </c>
      <c r="U61" s="36"/>
      <c r="V61" s="37">
        <f>F61*Parameters!D$12/1000</f>
        <v>0</v>
      </c>
      <c r="W61" s="38">
        <f>G61*Parameters!E$12/1000</f>
        <v>0.8</v>
      </c>
      <c r="X61" s="39">
        <f>H61*Parameters!F$12/1000</f>
        <v>2</v>
      </c>
      <c r="Y61" s="36"/>
      <c r="Z61" s="49">
        <f t="shared" si="3"/>
        <v>18.73</v>
      </c>
      <c r="AA61" s="50">
        <f t="shared" si="4"/>
        <v>41.149749999999997</v>
      </c>
      <c r="AB61" s="51">
        <f t="shared" si="5"/>
        <v>89.933500000000009</v>
      </c>
      <c r="AK61" s="7"/>
    </row>
    <row r="62" spans="1:37" x14ac:dyDescent="0.2">
      <c r="A62">
        <v>75</v>
      </c>
      <c r="B62" t="s">
        <v>123</v>
      </c>
      <c r="C62" t="s">
        <v>17</v>
      </c>
      <c r="D62" s="13">
        <v>17150</v>
      </c>
      <c r="E62" s="13">
        <v>3</v>
      </c>
      <c r="F62" s="13">
        <v>0</v>
      </c>
      <c r="G62" s="13">
        <v>3</v>
      </c>
      <c r="H62" s="13">
        <v>8</v>
      </c>
      <c r="J62" s="46">
        <f>$D62*Parameters!D$6*Parameters!D$8*Parameters!D$10/1000</f>
        <v>15.435</v>
      </c>
      <c r="K62" s="47">
        <f>$D62*Parameters!E$6*Parameters!E$8*Parameters!E$10/1000</f>
        <v>32.996600000000001</v>
      </c>
      <c r="L62" s="48">
        <f>$D62*Parameters!F$6*Parameters!F$8*Parameters!F$10/1000</f>
        <v>71.686999999999998</v>
      </c>
      <c r="M62" s="45"/>
      <c r="N62" s="46">
        <f>$D62*Parameters!D$7*Parameters!D$9*Parameters!D$10/1000</f>
        <v>3.0870000000000002</v>
      </c>
      <c r="O62" s="47">
        <f>$D62*Parameters!E$7*Parameters!E$9*Parameters!E$10/1000</f>
        <v>6.9800500000000003</v>
      </c>
      <c r="P62" s="48">
        <f>$D62*Parameters!F$7*Parameters!F$9*Parameters!F$10/1000</f>
        <v>15.5379</v>
      </c>
      <c r="Q62" s="36"/>
      <c r="R62" s="37">
        <f>$E62*Parameters!D$11/1000</f>
        <v>0.3</v>
      </c>
      <c r="S62" s="38">
        <f>$E62*Parameters!E$11/1000</f>
        <v>0.42</v>
      </c>
      <c r="T62" s="39">
        <f>$E62*Parameters!F$11/1000</f>
        <v>0.6</v>
      </c>
      <c r="U62" s="36"/>
      <c r="V62" s="37">
        <f>F62*Parameters!D$12/1000</f>
        <v>0</v>
      </c>
      <c r="W62" s="38">
        <f>G62*Parameters!E$12/1000</f>
        <v>2.4</v>
      </c>
      <c r="X62" s="39">
        <f>H62*Parameters!F$12/1000</f>
        <v>8</v>
      </c>
      <c r="Y62" s="36"/>
      <c r="Z62" s="49">
        <f t="shared" si="3"/>
        <v>18.822000000000003</v>
      </c>
      <c r="AA62" s="50">
        <f t="shared" si="4"/>
        <v>42.79665</v>
      </c>
      <c r="AB62" s="51">
        <f t="shared" si="5"/>
        <v>95.824899999999985</v>
      </c>
    </row>
    <row r="63" spans="1:37" x14ac:dyDescent="0.2">
      <c r="A63">
        <v>76</v>
      </c>
      <c r="B63" t="s">
        <v>124</v>
      </c>
      <c r="C63" t="s">
        <v>17</v>
      </c>
      <c r="D63" s="13">
        <v>11750</v>
      </c>
      <c r="E63" s="13">
        <v>3</v>
      </c>
      <c r="F63" s="13">
        <v>0</v>
      </c>
      <c r="G63" s="13">
        <v>4</v>
      </c>
      <c r="H63" s="13">
        <v>10</v>
      </c>
      <c r="J63" s="46">
        <f>$D63*Parameters!D$6*Parameters!D$8*Parameters!D$10/1000</f>
        <v>10.574999999999999</v>
      </c>
      <c r="K63" s="47">
        <f>$D63*Parameters!E$6*Parameters!E$8*Parameters!E$10/1000</f>
        <v>22.606999999999999</v>
      </c>
      <c r="L63" s="48">
        <f>$D63*Parameters!F$6*Parameters!F$8*Parameters!F$10/1000</f>
        <v>49.115000000000009</v>
      </c>
      <c r="M63" s="45"/>
      <c r="N63" s="46">
        <f>$D63*Parameters!D$7*Parameters!D$9*Parameters!D$10/1000</f>
        <v>2.1150000000000002</v>
      </c>
      <c r="O63" s="47">
        <f>$D63*Parameters!E$7*Parameters!E$9*Parameters!E$10/1000</f>
        <v>4.7822500000000003</v>
      </c>
      <c r="P63" s="48">
        <f>$D63*Parameters!F$7*Parameters!F$9*Parameters!F$10/1000</f>
        <v>10.6455</v>
      </c>
      <c r="Q63" s="36"/>
      <c r="R63" s="37">
        <f>$E63*Parameters!D$11/1000</f>
        <v>0.3</v>
      </c>
      <c r="S63" s="38">
        <f>$E63*Parameters!E$11/1000</f>
        <v>0.42</v>
      </c>
      <c r="T63" s="39">
        <f>$E63*Parameters!F$11/1000</f>
        <v>0.6</v>
      </c>
      <c r="U63" s="36"/>
      <c r="V63" s="37">
        <f>F63*Parameters!D$12/1000</f>
        <v>0</v>
      </c>
      <c r="W63" s="38">
        <f>G63*Parameters!E$12/1000</f>
        <v>3.2</v>
      </c>
      <c r="X63" s="39">
        <f>H63*Parameters!F$12/1000</f>
        <v>10</v>
      </c>
      <c r="Y63" s="36"/>
      <c r="Z63" s="49">
        <f t="shared" si="3"/>
        <v>12.99</v>
      </c>
      <c r="AA63" s="50">
        <f t="shared" si="4"/>
        <v>31.009250000000002</v>
      </c>
      <c r="AB63" s="51">
        <f t="shared" si="5"/>
        <v>70.360500000000002</v>
      </c>
    </row>
    <row r="64" spans="1:37" x14ac:dyDescent="0.2">
      <c r="A64">
        <v>77</v>
      </c>
      <c r="B64" t="s">
        <v>125</v>
      </c>
      <c r="C64" t="s">
        <v>17</v>
      </c>
      <c r="D64" s="13">
        <v>30670</v>
      </c>
      <c r="E64" s="13">
        <v>2</v>
      </c>
      <c r="F64" s="13">
        <v>0</v>
      </c>
      <c r="G64" s="13">
        <v>2</v>
      </c>
      <c r="H64" s="13">
        <v>4</v>
      </c>
      <c r="J64" s="46">
        <f>$D64*Parameters!D$6*Parameters!D$8*Parameters!D$10/1000</f>
        <v>27.603000000000002</v>
      </c>
      <c r="K64" s="47">
        <f>$D64*Parameters!E$6*Parameters!E$8*Parameters!E$10/1000</f>
        <v>59.009080000000004</v>
      </c>
      <c r="L64" s="48">
        <f>$D64*Parameters!F$6*Parameters!F$8*Parameters!F$10/1000</f>
        <v>128.20059999999998</v>
      </c>
      <c r="M64" s="45"/>
      <c r="N64" s="46">
        <f>$D64*Parameters!D$7*Parameters!D$9*Parameters!D$10/1000</f>
        <v>5.5206</v>
      </c>
      <c r="O64" s="47">
        <f>$D64*Parameters!E$7*Parameters!E$9*Parameters!E$10/1000</f>
        <v>12.48269</v>
      </c>
      <c r="P64" s="48">
        <f>$D64*Parameters!F$7*Parameters!F$9*Parameters!F$10/1000</f>
        <v>27.787020000000002</v>
      </c>
      <c r="Q64" s="36"/>
      <c r="R64" s="37">
        <f>$E64*Parameters!D$11/1000</f>
        <v>0.2</v>
      </c>
      <c r="S64" s="38">
        <f>$E64*Parameters!E$11/1000</f>
        <v>0.28000000000000003</v>
      </c>
      <c r="T64" s="39">
        <f>$E64*Parameters!F$11/1000</f>
        <v>0.4</v>
      </c>
      <c r="U64" s="36"/>
      <c r="V64" s="37">
        <f>F64*Parameters!D$12/1000</f>
        <v>0</v>
      </c>
      <c r="W64" s="38">
        <f>G64*Parameters!E$12/1000</f>
        <v>1.6</v>
      </c>
      <c r="X64" s="39">
        <f>H64*Parameters!F$12/1000</f>
        <v>4</v>
      </c>
      <c r="Y64" s="36"/>
      <c r="Z64" s="49">
        <f t="shared" si="3"/>
        <v>33.323600000000006</v>
      </c>
      <c r="AA64" s="50">
        <f t="shared" si="4"/>
        <v>73.371769999999998</v>
      </c>
      <c r="AB64" s="51">
        <f t="shared" si="5"/>
        <v>160.38762</v>
      </c>
      <c r="AK64" s="7"/>
    </row>
    <row r="65" spans="1:37" x14ac:dyDescent="0.2">
      <c r="A65">
        <v>78</v>
      </c>
      <c r="B65" t="s">
        <v>126</v>
      </c>
      <c r="C65" t="s">
        <v>17</v>
      </c>
      <c r="D65" s="13">
        <v>9210</v>
      </c>
      <c r="E65" s="13">
        <v>14</v>
      </c>
      <c r="F65" s="13">
        <v>0</v>
      </c>
      <c r="G65" s="13">
        <v>16</v>
      </c>
      <c r="H65" s="13">
        <v>42</v>
      </c>
      <c r="J65" s="46">
        <f>$D65*Parameters!D$6*Parameters!D$8*Parameters!D$10/1000</f>
        <v>8.2889999999999997</v>
      </c>
      <c r="K65" s="47">
        <f>$D65*Parameters!E$6*Parameters!E$8*Parameters!E$10/1000</f>
        <v>17.720040000000001</v>
      </c>
      <c r="L65" s="48">
        <f>$D65*Parameters!F$6*Parameters!F$8*Parameters!F$10/1000</f>
        <v>38.497799999999998</v>
      </c>
      <c r="M65" s="45"/>
      <c r="N65" s="46">
        <f>$D65*Parameters!D$7*Parameters!D$9*Parameters!D$10/1000</f>
        <v>1.6577999999999999</v>
      </c>
      <c r="O65" s="47">
        <f>$D65*Parameters!E$7*Parameters!E$9*Parameters!E$10/1000</f>
        <v>3.7484700000000002</v>
      </c>
      <c r="P65" s="48">
        <f>$D65*Parameters!F$7*Parameters!F$9*Parameters!F$10/1000</f>
        <v>8.3442600000000002</v>
      </c>
      <c r="Q65" s="36"/>
      <c r="R65" s="37">
        <f>$E65*Parameters!D$11/1000</f>
        <v>1.4</v>
      </c>
      <c r="S65" s="38">
        <f>$E65*Parameters!E$11/1000</f>
        <v>1.96</v>
      </c>
      <c r="T65" s="39">
        <f>$E65*Parameters!F$11/1000</f>
        <v>2.8</v>
      </c>
      <c r="U65" s="36"/>
      <c r="V65" s="37">
        <f>F65*Parameters!D$12/1000</f>
        <v>0</v>
      </c>
      <c r="W65" s="38">
        <f>G65*Parameters!E$12/1000</f>
        <v>12.8</v>
      </c>
      <c r="X65" s="39">
        <f>H65*Parameters!F$12/1000</f>
        <v>42</v>
      </c>
      <c r="Y65" s="36"/>
      <c r="Z65" s="49">
        <f t="shared" si="3"/>
        <v>11.3468</v>
      </c>
      <c r="AA65" s="50">
        <f t="shared" si="4"/>
        <v>36.22851</v>
      </c>
      <c r="AB65" s="51">
        <f t="shared" si="5"/>
        <v>91.642059999999987</v>
      </c>
    </row>
    <row r="66" spans="1:37" x14ac:dyDescent="0.2">
      <c r="A66">
        <v>79</v>
      </c>
      <c r="B66" t="s">
        <v>127</v>
      </c>
      <c r="C66" t="s">
        <v>17</v>
      </c>
      <c r="D66" s="13">
        <v>18960</v>
      </c>
      <c r="E66" s="13">
        <v>1</v>
      </c>
      <c r="F66" s="13">
        <v>0</v>
      </c>
      <c r="G66" s="13">
        <v>1</v>
      </c>
      <c r="H66" s="13">
        <v>2</v>
      </c>
      <c r="J66" s="46">
        <f>$D66*Parameters!D$6*Parameters!D$8*Parameters!D$10/1000</f>
        <v>17.064</v>
      </c>
      <c r="K66" s="47">
        <f>$D66*Parameters!E$6*Parameters!E$8*Parameters!E$10/1000</f>
        <v>36.479039999999998</v>
      </c>
      <c r="L66" s="48">
        <f>$D66*Parameters!F$6*Parameters!F$8*Parameters!F$10/1000</f>
        <v>79.252800000000008</v>
      </c>
      <c r="M66" s="45"/>
      <c r="N66" s="46">
        <f>$D66*Parameters!D$7*Parameters!D$9*Parameters!D$10/1000</f>
        <v>3.4128000000000003</v>
      </c>
      <c r="O66" s="47">
        <f>$D66*Parameters!E$7*Parameters!E$9*Parameters!E$10/1000</f>
        <v>7.7167200000000005</v>
      </c>
      <c r="P66" s="48">
        <f>$D66*Parameters!F$7*Parameters!F$9*Parameters!F$10/1000</f>
        <v>17.177759999999999</v>
      </c>
      <c r="Q66" s="36"/>
      <c r="R66" s="37">
        <f>$E66*Parameters!D$11/1000</f>
        <v>0.1</v>
      </c>
      <c r="S66" s="38">
        <f>$E66*Parameters!E$11/1000</f>
        <v>0.14000000000000001</v>
      </c>
      <c r="T66" s="39">
        <f>$E66*Parameters!F$11/1000</f>
        <v>0.2</v>
      </c>
      <c r="U66" s="36"/>
      <c r="V66" s="37">
        <f>F66*Parameters!D$12/1000</f>
        <v>0</v>
      </c>
      <c r="W66" s="38">
        <f>G66*Parameters!E$12/1000</f>
        <v>0.8</v>
      </c>
      <c r="X66" s="39">
        <f>H66*Parameters!F$12/1000</f>
        <v>2</v>
      </c>
      <c r="Y66" s="36"/>
      <c r="Z66" s="49">
        <f t="shared" ref="Z66:Z97" si="6">J66+N66+R66+V66</f>
        <v>20.576800000000002</v>
      </c>
      <c r="AA66" s="50">
        <f t="shared" ref="AA66:AA97" si="7">K66+O66+S66+W66</f>
        <v>45.135759999999998</v>
      </c>
      <c r="AB66" s="51">
        <f t="shared" ref="AB66:AB97" si="8">L66+P66+T66+X66</f>
        <v>98.630560000000017</v>
      </c>
    </row>
    <row r="67" spans="1:37" x14ac:dyDescent="0.2">
      <c r="A67">
        <v>80</v>
      </c>
      <c r="B67" t="s">
        <v>128</v>
      </c>
      <c r="C67" t="s">
        <v>17</v>
      </c>
      <c r="D67" s="13">
        <v>6540</v>
      </c>
      <c r="E67" s="13">
        <v>1</v>
      </c>
      <c r="F67" s="13">
        <v>0</v>
      </c>
      <c r="G67" s="13">
        <v>1</v>
      </c>
      <c r="H67" s="13">
        <v>2</v>
      </c>
      <c r="J67" s="46">
        <f>$D67*Parameters!D$6*Parameters!D$8*Parameters!D$10/1000</f>
        <v>5.8860000000000001</v>
      </c>
      <c r="K67" s="47">
        <f>$D67*Parameters!E$6*Parameters!E$8*Parameters!E$10/1000</f>
        <v>12.582960000000002</v>
      </c>
      <c r="L67" s="48">
        <f>$D67*Parameters!F$6*Parameters!F$8*Parameters!F$10/1000</f>
        <v>27.337199999999999</v>
      </c>
      <c r="M67" s="45"/>
      <c r="N67" s="46">
        <f>$D67*Parameters!D$7*Parameters!D$9*Parameters!D$10/1000</f>
        <v>1.1772</v>
      </c>
      <c r="O67" s="47">
        <f>$D67*Parameters!E$7*Parameters!E$9*Parameters!E$10/1000</f>
        <v>2.6617800000000003</v>
      </c>
      <c r="P67" s="48">
        <f>$D67*Parameters!F$7*Parameters!F$9*Parameters!F$10/1000</f>
        <v>5.9252399999999996</v>
      </c>
      <c r="Q67" s="36"/>
      <c r="R67" s="37">
        <f>$E67*Parameters!D$11/1000</f>
        <v>0.1</v>
      </c>
      <c r="S67" s="38">
        <f>$E67*Parameters!E$11/1000</f>
        <v>0.14000000000000001</v>
      </c>
      <c r="T67" s="39">
        <f>$E67*Parameters!F$11/1000</f>
        <v>0.2</v>
      </c>
      <c r="U67" s="36"/>
      <c r="V67" s="37">
        <f>F67*Parameters!D$12/1000</f>
        <v>0</v>
      </c>
      <c r="W67" s="38">
        <f>G67*Parameters!E$12/1000</f>
        <v>0.8</v>
      </c>
      <c r="X67" s="39">
        <f>H67*Parameters!F$12/1000</f>
        <v>2</v>
      </c>
      <c r="Y67" s="36"/>
      <c r="Z67" s="49">
        <f t="shared" si="6"/>
        <v>7.1631999999999998</v>
      </c>
      <c r="AA67" s="50">
        <f t="shared" si="7"/>
        <v>16.184740000000001</v>
      </c>
      <c r="AB67" s="51">
        <f t="shared" si="8"/>
        <v>35.462440000000001</v>
      </c>
      <c r="AK67" s="7"/>
    </row>
    <row r="68" spans="1:37" x14ac:dyDescent="0.2">
      <c r="A68">
        <v>81</v>
      </c>
      <c r="B68" t="s">
        <v>129</v>
      </c>
      <c r="C68" t="s">
        <v>17</v>
      </c>
      <c r="D68" s="13">
        <v>12940</v>
      </c>
      <c r="E68" s="13">
        <v>6</v>
      </c>
      <c r="F68" s="13">
        <v>0</v>
      </c>
      <c r="G68" s="13">
        <v>7</v>
      </c>
      <c r="H68" s="13">
        <v>18</v>
      </c>
      <c r="J68" s="46">
        <f>$D68*Parameters!D$6*Parameters!D$8*Parameters!D$10/1000</f>
        <v>11.646000000000001</v>
      </c>
      <c r="K68" s="47">
        <f>$D68*Parameters!E$6*Parameters!E$8*Parameters!E$10/1000</f>
        <v>24.896560000000001</v>
      </c>
      <c r="L68" s="48">
        <f>$D68*Parameters!F$6*Parameters!F$8*Parameters!F$10/1000</f>
        <v>54.089200000000005</v>
      </c>
      <c r="M68" s="45"/>
      <c r="N68" s="46">
        <f>$D68*Parameters!D$7*Parameters!D$9*Parameters!D$10/1000</f>
        <v>2.3292000000000002</v>
      </c>
      <c r="O68" s="47">
        <f>$D68*Parameters!E$7*Parameters!E$9*Parameters!E$10/1000</f>
        <v>5.2665800000000011</v>
      </c>
      <c r="P68" s="48">
        <f>$D68*Parameters!F$7*Parameters!F$9*Parameters!F$10/1000</f>
        <v>11.72364</v>
      </c>
      <c r="Q68" s="36"/>
      <c r="R68" s="37">
        <f>$E68*Parameters!D$11/1000</f>
        <v>0.6</v>
      </c>
      <c r="S68" s="38">
        <f>$E68*Parameters!E$11/1000</f>
        <v>0.84</v>
      </c>
      <c r="T68" s="39">
        <f>$E68*Parameters!F$11/1000</f>
        <v>1.2</v>
      </c>
      <c r="U68" s="36"/>
      <c r="V68" s="37">
        <f>F68*Parameters!D$12/1000</f>
        <v>0</v>
      </c>
      <c r="W68" s="38">
        <f>G68*Parameters!E$12/1000</f>
        <v>5.6</v>
      </c>
      <c r="X68" s="39">
        <f>H68*Parameters!F$12/1000</f>
        <v>18</v>
      </c>
      <c r="Y68" s="36"/>
      <c r="Z68" s="49">
        <f t="shared" si="6"/>
        <v>14.575200000000001</v>
      </c>
      <c r="AA68" s="50">
        <f t="shared" si="7"/>
        <v>36.603140000000003</v>
      </c>
      <c r="AB68" s="51">
        <f t="shared" si="8"/>
        <v>85.012840000000011</v>
      </c>
      <c r="AK68" s="7"/>
    </row>
    <row r="69" spans="1:37" x14ac:dyDescent="0.2">
      <c r="A69">
        <v>82</v>
      </c>
      <c r="B69" t="s">
        <v>130</v>
      </c>
      <c r="C69" t="s">
        <v>17</v>
      </c>
      <c r="D69" s="13">
        <v>23250</v>
      </c>
      <c r="E69" s="13">
        <v>3</v>
      </c>
      <c r="F69" s="13">
        <v>0</v>
      </c>
      <c r="G69" s="13">
        <v>6</v>
      </c>
      <c r="H69" s="13">
        <v>14</v>
      </c>
      <c r="J69" s="46">
        <f>$D69*Parameters!D$6*Parameters!D$8*Parameters!D$10/1000</f>
        <v>20.925000000000001</v>
      </c>
      <c r="K69" s="47">
        <f>$D69*Parameters!E$6*Parameters!E$8*Parameters!E$10/1000</f>
        <v>44.732999999999997</v>
      </c>
      <c r="L69" s="48">
        <f>$D69*Parameters!F$6*Parameters!F$8*Parameters!F$10/1000</f>
        <v>97.185000000000016</v>
      </c>
      <c r="M69" s="45"/>
      <c r="N69" s="46">
        <f>$D69*Parameters!D$7*Parameters!D$9*Parameters!D$10/1000</f>
        <v>4.1849999999999996</v>
      </c>
      <c r="O69" s="47">
        <f>$D69*Parameters!E$7*Parameters!E$9*Parameters!E$10/1000</f>
        <v>9.4627499999999998</v>
      </c>
      <c r="P69" s="48">
        <f>$D69*Parameters!F$7*Parameters!F$9*Parameters!F$10/1000</f>
        <v>21.064499999999999</v>
      </c>
      <c r="Q69" s="36"/>
      <c r="R69" s="37">
        <f>$E69*Parameters!D$11/1000</f>
        <v>0.3</v>
      </c>
      <c r="S69" s="38">
        <f>$E69*Parameters!E$11/1000</f>
        <v>0.42</v>
      </c>
      <c r="T69" s="39">
        <f>$E69*Parameters!F$11/1000</f>
        <v>0.6</v>
      </c>
      <c r="U69" s="36"/>
      <c r="V69" s="37">
        <f>F69*Parameters!D$12/1000</f>
        <v>0</v>
      </c>
      <c r="W69" s="38">
        <f>G69*Parameters!E$12/1000</f>
        <v>4.8</v>
      </c>
      <c r="X69" s="39">
        <f>H69*Parameters!F$12/1000</f>
        <v>14</v>
      </c>
      <c r="Y69" s="36"/>
      <c r="Z69" s="49">
        <f t="shared" si="6"/>
        <v>25.41</v>
      </c>
      <c r="AA69" s="50">
        <f t="shared" si="7"/>
        <v>59.415749999999996</v>
      </c>
      <c r="AB69" s="51">
        <f t="shared" si="8"/>
        <v>132.84950000000001</v>
      </c>
      <c r="AK69" s="7"/>
    </row>
    <row r="70" spans="1:37" x14ac:dyDescent="0.2">
      <c r="A70">
        <v>83</v>
      </c>
      <c r="B70" t="s">
        <v>131</v>
      </c>
      <c r="C70" t="s">
        <v>17</v>
      </c>
      <c r="D70" s="13">
        <v>14950</v>
      </c>
      <c r="E70" s="13">
        <v>6</v>
      </c>
      <c r="F70" s="13">
        <v>0</v>
      </c>
      <c r="G70" s="13">
        <v>6</v>
      </c>
      <c r="H70" s="13">
        <v>16</v>
      </c>
      <c r="J70" s="46">
        <f>$D70*Parameters!D$6*Parameters!D$8*Parameters!D$10/1000</f>
        <v>13.455</v>
      </c>
      <c r="K70" s="47">
        <f>$D70*Parameters!E$6*Parameters!E$8*Parameters!E$10/1000</f>
        <v>28.763800000000003</v>
      </c>
      <c r="L70" s="48">
        <f>$D70*Parameters!F$6*Parameters!F$8*Parameters!F$10/1000</f>
        <v>62.491</v>
      </c>
      <c r="M70" s="45"/>
      <c r="N70" s="46">
        <f>$D70*Parameters!D$7*Parameters!D$9*Parameters!D$10/1000</f>
        <v>2.6909999999999998</v>
      </c>
      <c r="O70" s="47">
        <f>$D70*Parameters!E$7*Parameters!E$9*Parameters!E$10/1000</f>
        <v>6.0846500000000008</v>
      </c>
      <c r="P70" s="48">
        <f>$D70*Parameters!F$7*Parameters!F$9*Parameters!F$10/1000</f>
        <v>13.544699999999999</v>
      </c>
      <c r="Q70" s="36"/>
      <c r="R70" s="37">
        <f>$E70*Parameters!D$11/1000</f>
        <v>0.6</v>
      </c>
      <c r="S70" s="38">
        <f>$E70*Parameters!E$11/1000</f>
        <v>0.84</v>
      </c>
      <c r="T70" s="39">
        <f>$E70*Parameters!F$11/1000</f>
        <v>1.2</v>
      </c>
      <c r="U70" s="36"/>
      <c r="V70" s="37">
        <f>F70*Parameters!D$12/1000</f>
        <v>0</v>
      </c>
      <c r="W70" s="38">
        <f>G70*Parameters!E$12/1000</f>
        <v>4.8</v>
      </c>
      <c r="X70" s="39">
        <f>H70*Parameters!F$12/1000</f>
        <v>16</v>
      </c>
      <c r="Y70" s="36"/>
      <c r="Z70" s="49">
        <f t="shared" si="6"/>
        <v>16.746000000000002</v>
      </c>
      <c r="AA70" s="50">
        <f t="shared" si="7"/>
        <v>40.488450000000007</v>
      </c>
      <c r="AB70" s="51">
        <f t="shared" si="8"/>
        <v>93.235699999999994</v>
      </c>
      <c r="AK70" s="7"/>
    </row>
    <row r="71" spans="1:37" x14ac:dyDescent="0.2">
      <c r="A71">
        <v>84</v>
      </c>
      <c r="B71" t="s">
        <v>132</v>
      </c>
      <c r="C71" t="s">
        <v>17</v>
      </c>
      <c r="D71" s="13">
        <v>32110</v>
      </c>
      <c r="E71" s="13">
        <v>3</v>
      </c>
      <c r="F71" s="13">
        <v>0</v>
      </c>
      <c r="G71" s="13">
        <v>3</v>
      </c>
      <c r="H71" s="13">
        <v>8</v>
      </c>
      <c r="J71" s="46">
        <f>$D71*Parameters!D$6*Parameters!D$8*Parameters!D$10/1000</f>
        <v>28.899000000000001</v>
      </c>
      <c r="K71" s="47">
        <f>$D71*Parameters!E$6*Parameters!E$8*Parameters!E$10/1000</f>
        <v>61.779640000000008</v>
      </c>
      <c r="L71" s="48">
        <f>$D71*Parameters!F$6*Parameters!F$8*Parameters!F$10/1000</f>
        <v>134.21979999999999</v>
      </c>
      <c r="M71" s="45"/>
      <c r="N71" s="46">
        <f>$D71*Parameters!D$7*Parameters!D$9*Parameters!D$10/1000</f>
        <v>5.7797999999999998</v>
      </c>
      <c r="O71" s="47">
        <f>$D71*Parameters!E$7*Parameters!E$9*Parameters!E$10/1000</f>
        <v>13.068770000000001</v>
      </c>
      <c r="P71" s="48">
        <f>$D71*Parameters!F$7*Parameters!F$9*Parameters!F$10/1000</f>
        <v>29.091659999999997</v>
      </c>
      <c r="Q71" s="36"/>
      <c r="R71" s="37">
        <f>$E71*Parameters!D$11/1000</f>
        <v>0.3</v>
      </c>
      <c r="S71" s="38">
        <f>$E71*Parameters!E$11/1000</f>
        <v>0.42</v>
      </c>
      <c r="T71" s="39">
        <f>$E71*Parameters!F$11/1000</f>
        <v>0.6</v>
      </c>
      <c r="U71" s="36"/>
      <c r="V71" s="37">
        <f>F71*Parameters!D$12/1000</f>
        <v>0</v>
      </c>
      <c r="W71" s="38">
        <f>G71*Parameters!E$12/1000</f>
        <v>2.4</v>
      </c>
      <c r="X71" s="39">
        <f>H71*Parameters!F$12/1000</f>
        <v>8</v>
      </c>
      <c r="Y71" s="36"/>
      <c r="Z71" s="49">
        <f t="shared" si="6"/>
        <v>34.9788</v>
      </c>
      <c r="AA71" s="50">
        <f t="shared" si="7"/>
        <v>77.668410000000009</v>
      </c>
      <c r="AB71" s="51">
        <f t="shared" si="8"/>
        <v>171.91145999999998</v>
      </c>
      <c r="AK71" s="7"/>
    </row>
    <row r="72" spans="1:37" x14ac:dyDescent="0.2">
      <c r="A72">
        <v>85</v>
      </c>
      <c r="B72" t="s">
        <v>133</v>
      </c>
      <c r="C72" t="s">
        <v>17</v>
      </c>
      <c r="D72" s="13">
        <v>24930</v>
      </c>
      <c r="E72" s="13">
        <v>4</v>
      </c>
      <c r="F72" s="13">
        <v>0</v>
      </c>
      <c r="G72" s="13">
        <v>6</v>
      </c>
      <c r="H72" s="13">
        <v>14</v>
      </c>
      <c r="J72" s="46">
        <f>$D72*Parameters!D$6*Parameters!D$8*Parameters!D$10/1000</f>
        <v>22.437000000000001</v>
      </c>
      <c r="K72" s="47">
        <f>$D72*Parameters!E$6*Parameters!E$8*Parameters!E$10/1000</f>
        <v>47.965320000000006</v>
      </c>
      <c r="L72" s="48">
        <f>$D72*Parameters!F$6*Parameters!F$8*Parameters!F$10/1000</f>
        <v>104.20740000000001</v>
      </c>
      <c r="M72" s="45"/>
      <c r="N72" s="46">
        <f>$D72*Parameters!D$7*Parameters!D$9*Parameters!D$10/1000</f>
        <v>4.4874000000000009</v>
      </c>
      <c r="O72" s="47">
        <f>$D72*Parameters!E$7*Parameters!E$9*Parameters!E$10/1000</f>
        <v>10.146510000000003</v>
      </c>
      <c r="P72" s="48">
        <f>$D72*Parameters!F$7*Parameters!F$9*Parameters!F$10/1000</f>
        <v>22.586579999999998</v>
      </c>
      <c r="Q72" s="36"/>
      <c r="R72" s="37">
        <f>$E72*Parameters!D$11/1000</f>
        <v>0.4</v>
      </c>
      <c r="S72" s="38">
        <f>$E72*Parameters!E$11/1000</f>
        <v>0.56000000000000005</v>
      </c>
      <c r="T72" s="39">
        <f>$E72*Parameters!F$11/1000</f>
        <v>0.8</v>
      </c>
      <c r="U72" s="36"/>
      <c r="V72" s="37">
        <f>F72*Parameters!D$12/1000</f>
        <v>0</v>
      </c>
      <c r="W72" s="38">
        <f>G72*Parameters!E$12/1000</f>
        <v>4.8</v>
      </c>
      <c r="X72" s="39">
        <f>H72*Parameters!F$12/1000</f>
        <v>14</v>
      </c>
      <c r="Y72" s="36"/>
      <c r="Z72" s="49">
        <f t="shared" si="6"/>
        <v>27.324400000000001</v>
      </c>
      <c r="AA72" s="50">
        <f t="shared" si="7"/>
        <v>63.471830000000011</v>
      </c>
      <c r="AB72" s="51">
        <f t="shared" si="8"/>
        <v>141.59397999999999</v>
      </c>
      <c r="AK72" s="7"/>
    </row>
    <row r="73" spans="1:37" x14ac:dyDescent="0.2">
      <c r="A73">
        <v>86</v>
      </c>
      <c r="B73" t="s">
        <v>134</v>
      </c>
      <c r="C73" t="s">
        <v>17</v>
      </c>
      <c r="D73" s="13">
        <v>21090</v>
      </c>
      <c r="E73" s="13">
        <v>4</v>
      </c>
      <c r="F73" s="13">
        <v>0</v>
      </c>
      <c r="G73" s="13">
        <v>5</v>
      </c>
      <c r="H73" s="13">
        <v>12</v>
      </c>
      <c r="J73" s="46">
        <f>$D73*Parameters!D$6*Parameters!D$8*Parameters!D$10/1000</f>
        <v>18.981000000000002</v>
      </c>
      <c r="K73" s="47">
        <f>$D73*Parameters!E$6*Parameters!E$8*Parameters!E$10/1000</f>
        <v>40.577160000000006</v>
      </c>
      <c r="L73" s="48">
        <f>$D73*Parameters!F$6*Parameters!F$8*Parameters!F$10/1000</f>
        <v>88.156200000000013</v>
      </c>
      <c r="M73" s="45"/>
      <c r="N73" s="46">
        <f>$D73*Parameters!D$7*Parameters!D$9*Parameters!D$10/1000</f>
        <v>3.7962000000000002</v>
      </c>
      <c r="O73" s="47">
        <f>$D73*Parameters!E$7*Parameters!E$9*Parameters!E$10/1000</f>
        <v>8.5836300000000012</v>
      </c>
      <c r="P73" s="48">
        <f>$D73*Parameters!F$7*Parameters!F$9*Parameters!F$10/1000</f>
        <v>19.107539999999997</v>
      </c>
      <c r="Q73" s="36"/>
      <c r="R73" s="37">
        <f>$E73*Parameters!D$11/1000</f>
        <v>0.4</v>
      </c>
      <c r="S73" s="38">
        <f>$E73*Parameters!E$11/1000</f>
        <v>0.56000000000000005</v>
      </c>
      <c r="T73" s="39">
        <f>$E73*Parameters!F$11/1000</f>
        <v>0.8</v>
      </c>
      <c r="U73" s="36"/>
      <c r="V73" s="37">
        <f>F73*Parameters!D$12/1000</f>
        <v>0</v>
      </c>
      <c r="W73" s="38">
        <f>G73*Parameters!E$12/1000</f>
        <v>4</v>
      </c>
      <c r="X73" s="39">
        <f>H73*Parameters!F$12/1000</f>
        <v>12</v>
      </c>
      <c r="Y73" s="36"/>
      <c r="Z73" s="49">
        <f t="shared" si="6"/>
        <v>23.177199999999999</v>
      </c>
      <c r="AA73" s="50">
        <f t="shared" si="7"/>
        <v>53.720790000000008</v>
      </c>
      <c r="AB73" s="51">
        <f t="shared" si="8"/>
        <v>120.06374000000001</v>
      </c>
      <c r="AK73" s="7"/>
    </row>
    <row r="74" spans="1:37" x14ac:dyDescent="0.2">
      <c r="A74">
        <v>87</v>
      </c>
      <c r="B74" t="s">
        <v>135</v>
      </c>
      <c r="C74" t="s">
        <v>17</v>
      </c>
      <c r="D74" s="13">
        <v>24620</v>
      </c>
      <c r="E74" s="13">
        <v>4</v>
      </c>
      <c r="F74" s="13">
        <v>0</v>
      </c>
      <c r="G74" s="13">
        <v>4</v>
      </c>
      <c r="H74" s="13">
        <v>10</v>
      </c>
      <c r="J74" s="46">
        <f>$D74*Parameters!D$6*Parameters!D$8*Parameters!D$10/1000</f>
        <v>22.158000000000001</v>
      </c>
      <c r="K74" s="47">
        <f>$D74*Parameters!E$6*Parameters!E$8*Parameters!E$10/1000</f>
        <v>47.368879999999997</v>
      </c>
      <c r="L74" s="48">
        <f>$D74*Parameters!F$6*Parameters!F$8*Parameters!F$10/1000</f>
        <v>102.91160000000001</v>
      </c>
      <c r="M74" s="45"/>
      <c r="N74" s="46">
        <f>$D74*Parameters!D$7*Parameters!D$9*Parameters!D$10/1000</f>
        <v>4.4316000000000004</v>
      </c>
      <c r="O74" s="47">
        <f>$D74*Parameters!E$7*Parameters!E$9*Parameters!E$10/1000</f>
        <v>10.020340000000001</v>
      </c>
      <c r="P74" s="48">
        <f>$D74*Parameters!F$7*Parameters!F$9*Parameters!F$10/1000</f>
        <v>22.305720000000001</v>
      </c>
      <c r="Q74" s="36"/>
      <c r="R74" s="37">
        <f>$E74*Parameters!D$11/1000</f>
        <v>0.4</v>
      </c>
      <c r="S74" s="38">
        <f>$E74*Parameters!E$11/1000</f>
        <v>0.56000000000000005</v>
      </c>
      <c r="T74" s="39">
        <f>$E74*Parameters!F$11/1000</f>
        <v>0.8</v>
      </c>
      <c r="U74" s="36"/>
      <c r="V74" s="37">
        <f>F74*Parameters!D$12/1000</f>
        <v>0</v>
      </c>
      <c r="W74" s="38">
        <f>G74*Parameters!E$12/1000</f>
        <v>3.2</v>
      </c>
      <c r="X74" s="39">
        <f>H74*Parameters!F$12/1000</f>
        <v>10</v>
      </c>
      <c r="Y74" s="36"/>
      <c r="Z74" s="49">
        <f t="shared" si="6"/>
        <v>26.989599999999999</v>
      </c>
      <c r="AA74" s="50">
        <f t="shared" si="7"/>
        <v>61.14922</v>
      </c>
      <c r="AB74" s="51">
        <f t="shared" si="8"/>
        <v>136.01731999999998</v>
      </c>
      <c r="AK74" s="7"/>
    </row>
    <row r="75" spans="1:37" x14ac:dyDescent="0.2">
      <c r="A75">
        <v>88</v>
      </c>
      <c r="B75" t="s">
        <v>136</v>
      </c>
      <c r="C75" t="s">
        <v>17</v>
      </c>
      <c r="D75" s="13">
        <v>8470</v>
      </c>
      <c r="E75" s="13">
        <v>3</v>
      </c>
      <c r="F75" s="13">
        <v>0</v>
      </c>
      <c r="G75" s="13">
        <v>3</v>
      </c>
      <c r="H75" s="13">
        <v>6</v>
      </c>
      <c r="J75" s="46">
        <f>$D75*Parameters!D$6*Parameters!D$8*Parameters!D$10/1000</f>
        <v>7.6230000000000002</v>
      </c>
      <c r="K75" s="47">
        <f>$D75*Parameters!E$6*Parameters!E$8*Parameters!E$10/1000</f>
        <v>16.296280000000003</v>
      </c>
      <c r="L75" s="48">
        <f>$D75*Parameters!F$6*Parameters!F$8*Parameters!F$10/1000</f>
        <v>35.404600000000002</v>
      </c>
      <c r="M75" s="45"/>
      <c r="N75" s="46">
        <f>$D75*Parameters!D$7*Parameters!D$9*Parameters!D$10/1000</f>
        <v>1.5246000000000002</v>
      </c>
      <c r="O75" s="47">
        <f>$D75*Parameters!E$7*Parameters!E$9*Parameters!E$10/1000</f>
        <v>3.4472900000000006</v>
      </c>
      <c r="P75" s="48">
        <f>$D75*Parameters!F$7*Parameters!F$9*Parameters!F$10/1000</f>
        <v>7.6738200000000001</v>
      </c>
      <c r="Q75" s="36"/>
      <c r="R75" s="37">
        <f>$E75*Parameters!D$11/1000</f>
        <v>0.3</v>
      </c>
      <c r="S75" s="38">
        <f>$E75*Parameters!E$11/1000</f>
        <v>0.42</v>
      </c>
      <c r="T75" s="39">
        <f>$E75*Parameters!F$11/1000</f>
        <v>0.6</v>
      </c>
      <c r="U75" s="36"/>
      <c r="V75" s="37">
        <f>F75*Parameters!D$12/1000</f>
        <v>0</v>
      </c>
      <c r="W75" s="38">
        <f>G75*Parameters!E$12/1000</f>
        <v>2.4</v>
      </c>
      <c r="X75" s="39">
        <f>H75*Parameters!F$12/1000</f>
        <v>6</v>
      </c>
      <c r="Y75" s="36"/>
      <c r="Z75" s="49">
        <f t="shared" si="6"/>
        <v>9.4476000000000013</v>
      </c>
      <c r="AA75" s="50">
        <f t="shared" si="7"/>
        <v>22.563570000000006</v>
      </c>
      <c r="AB75" s="51">
        <f t="shared" si="8"/>
        <v>49.678420000000003</v>
      </c>
      <c r="AK75" s="7"/>
    </row>
    <row r="76" spans="1:37" x14ac:dyDescent="0.2">
      <c r="A76">
        <v>89</v>
      </c>
      <c r="B76" t="s">
        <v>137</v>
      </c>
      <c r="C76" t="s">
        <v>17</v>
      </c>
      <c r="D76" s="13">
        <v>8980</v>
      </c>
      <c r="E76" s="13">
        <v>2</v>
      </c>
      <c r="F76" s="13">
        <v>0</v>
      </c>
      <c r="G76" s="13">
        <v>3</v>
      </c>
      <c r="H76" s="13">
        <v>8</v>
      </c>
      <c r="J76" s="46">
        <f>$D76*Parameters!D$6*Parameters!D$8*Parameters!D$10/1000</f>
        <v>8.0820000000000007</v>
      </c>
      <c r="K76" s="47">
        <f>$D76*Parameters!E$6*Parameters!E$8*Parameters!E$10/1000</f>
        <v>17.277519999999999</v>
      </c>
      <c r="L76" s="48">
        <f>$D76*Parameters!F$6*Parameters!F$8*Parameters!F$10/1000</f>
        <v>37.5364</v>
      </c>
      <c r="M76" s="45"/>
      <c r="N76" s="46">
        <f>$D76*Parameters!D$7*Parameters!D$9*Parameters!D$10/1000</f>
        <v>1.6164000000000001</v>
      </c>
      <c r="O76" s="47">
        <f>$D76*Parameters!E$7*Parameters!E$9*Parameters!E$10/1000</f>
        <v>3.6548600000000002</v>
      </c>
      <c r="P76" s="48">
        <f>$D76*Parameters!F$7*Parameters!F$9*Parameters!F$10/1000</f>
        <v>8.1358799999999984</v>
      </c>
      <c r="Q76" s="36"/>
      <c r="R76" s="37">
        <f>$E76*Parameters!D$11/1000</f>
        <v>0.2</v>
      </c>
      <c r="S76" s="38">
        <f>$E76*Parameters!E$11/1000</f>
        <v>0.28000000000000003</v>
      </c>
      <c r="T76" s="39">
        <f>$E76*Parameters!F$11/1000</f>
        <v>0.4</v>
      </c>
      <c r="U76" s="36"/>
      <c r="V76" s="37">
        <f>F76*Parameters!D$12/1000</f>
        <v>0</v>
      </c>
      <c r="W76" s="38">
        <f>G76*Parameters!E$12/1000</f>
        <v>2.4</v>
      </c>
      <c r="X76" s="39">
        <f>H76*Parameters!F$12/1000</f>
        <v>8</v>
      </c>
      <c r="Y76" s="36"/>
      <c r="Z76" s="49">
        <f t="shared" si="6"/>
        <v>9.8984000000000005</v>
      </c>
      <c r="AA76" s="50">
        <f t="shared" si="7"/>
        <v>23.612379999999998</v>
      </c>
      <c r="AB76" s="51">
        <f t="shared" si="8"/>
        <v>54.072279999999999</v>
      </c>
      <c r="AK76" s="7"/>
    </row>
    <row r="77" spans="1:37" x14ac:dyDescent="0.2">
      <c r="A77">
        <v>90</v>
      </c>
      <c r="B77" t="s">
        <v>138</v>
      </c>
      <c r="C77" t="s">
        <v>17</v>
      </c>
      <c r="D77" s="13">
        <v>16220</v>
      </c>
      <c r="E77" s="13">
        <v>4</v>
      </c>
      <c r="F77" s="13">
        <v>0</v>
      </c>
      <c r="G77" s="13">
        <v>3</v>
      </c>
      <c r="H77" s="13">
        <v>8</v>
      </c>
      <c r="J77" s="46">
        <f>$D77*Parameters!D$6*Parameters!D$8*Parameters!D$10/1000</f>
        <v>14.598000000000001</v>
      </c>
      <c r="K77" s="47">
        <f>$D77*Parameters!E$6*Parameters!E$8*Parameters!E$10/1000</f>
        <v>31.207279999999997</v>
      </c>
      <c r="L77" s="48">
        <f>$D77*Parameters!F$6*Parameters!F$8*Parameters!F$10/1000</f>
        <v>67.799599999999998</v>
      </c>
      <c r="M77" s="45"/>
      <c r="N77" s="46">
        <f>$D77*Parameters!D$7*Parameters!D$9*Parameters!D$10/1000</f>
        <v>2.9196</v>
      </c>
      <c r="O77" s="47">
        <f>$D77*Parameters!E$7*Parameters!E$9*Parameters!E$10/1000</f>
        <v>6.6015400000000009</v>
      </c>
      <c r="P77" s="48">
        <f>$D77*Parameters!F$7*Parameters!F$9*Parameters!F$10/1000</f>
        <v>14.695319999999997</v>
      </c>
      <c r="Q77" s="36"/>
      <c r="R77" s="37">
        <f>$E77*Parameters!D$11/1000</f>
        <v>0.4</v>
      </c>
      <c r="S77" s="38">
        <f>$E77*Parameters!E$11/1000</f>
        <v>0.56000000000000005</v>
      </c>
      <c r="T77" s="39">
        <f>$E77*Parameters!F$11/1000</f>
        <v>0.8</v>
      </c>
      <c r="U77" s="36"/>
      <c r="V77" s="37">
        <f>F77*Parameters!D$12/1000</f>
        <v>0</v>
      </c>
      <c r="W77" s="38">
        <f>G77*Parameters!E$12/1000</f>
        <v>2.4</v>
      </c>
      <c r="X77" s="39">
        <f>H77*Parameters!F$12/1000</f>
        <v>8</v>
      </c>
      <c r="Y77" s="36"/>
      <c r="Z77" s="49">
        <f t="shared" si="6"/>
        <v>17.9176</v>
      </c>
      <c r="AA77" s="50">
        <f t="shared" si="7"/>
        <v>40.768819999999998</v>
      </c>
      <c r="AB77" s="51">
        <f t="shared" si="8"/>
        <v>91.294919999999991</v>
      </c>
      <c r="AK77" s="7"/>
    </row>
    <row r="78" spans="1:37" x14ac:dyDescent="0.2">
      <c r="A78">
        <v>9</v>
      </c>
      <c r="B78" t="s">
        <v>139</v>
      </c>
      <c r="C78" t="s">
        <v>16</v>
      </c>
      <c r="D78" s="13">
        <v>6510</v>
      </c>
      <c r="E78" s="13">
        <v>1</v>
      </c>
      <c r="F78" s="13">
        <v>0</v>
      </c>
      <c r="G78" s="13">
        <v>1</v>
      </c>
      <c r="H78" s="13">
        <v>2</v>
      </c>
      <c r="J78" s="46">
        <f>$D78*Parameters!D$6*Parameters!D$8*Parameters!D$10/1000</f>
        <v>5.859</v>
      </c>
      <c r="K78" s="47">
        <f>$D78*Parameters!E$6*Parameters!E$8*Parameters!E$10/1000</f>
        <v>12.525240000000002</v>
      </c>
      <c r="L78" s="48">
        <f>$D78*Parameters!F$6*Parameters!F$8*Parameters!F$10/1000</f>
        <v>27.211800000000004</v>
      </c>
      <c r="M78" s="45"/>
      <c r="N78" s="46">
        <f>$D78*Parameters!D$7*Parameters!D$9*Parameters!D$10/1000</f>
        <v>1.1718</v>
      </c>
      <c r="O78" s="47">
        <f>$D78*Parameters!E$7*Parameters!E$9*Parameters!E$10/1000</f>
        <v>2.6495700000000002</v>
      </c>
      <c r="P78" s="48">
        <f>$D78*Parameters!F$7*Parameters!F$9*Parameters!F$10/1000</f>
        <v>5.8980599999999992</v>
      </c>
      <c r="Q78" s="36"/>
      <c r="R78" s="37">
        <f>$E78*Parameters!D$11/1000</f>
        <v>0.1</v>
      </c>
      <c r="S78" s="38">
        <f>$E78*Parameters!E$11/1000</f>
        <v>0.14000000000000001</v>
      </c>
      <c r="T78" s="39">
        <f>$E78*Parameters!F$11/1000</f>
        <v>0.2</v>
      </c>
      <c r="U78" s="36"/>
      <c r="V78" s="37">
        <f>F78*Parameters!D$12/1000</f>
        <v>0</v>
      </c>
      <c r="W78" s="38">
        <f>G78*Parameters!E$12/1000</f>
        <v>0.8</v>
      </c>
      <c r="X78" s="39">
        <f>H78*Parameters!F$12/1000</f>
        <v>2</v>
      </c>
      <c r="Y78" s="36"/>
      <c r="Z78" s="49">
        <f t="shared" si="6"/>
        <v>7.1307999999999998</v>
      </c>
      <c r="AA78" s="50">
        <f t="shared" si="7"/>
        <v>16.114810000000002</v>
      </c>
      <c r="AB78" s="51">
        <f t="shared" si="8"/>
        <v>35.309860000000008</v>
      </c>
      <c r="AK78" s="7"/>
    </row>
    <row r="79" spans="1:37" x14ac:dyDescent="0.2">
      <c r="A79">
        <v>10</v>
      </c>
      <c r="B79" t="s">
        <v>140</v>
      </c>
      <c r="C79" t="s">
        <v>16</v>
      </c>
      <c r="D79" s="13">
        <v>15560</v>
      </c>
      <c r="E79" s="13">
        <v>7</v>
      </c>
      <c r="F79" s="13">
        <v>0</v>
      </c>
      <c r="G79" s="13">
        <v>6</v>
      </c>
      <c r="H79" s="13">
        <v>16</v>
      </c>
      <c r="J79" s="46">
        <f>$D79*Parameters!D$6*Parameters!D$8*Parameters!D$10/1000</f>
        <v>14.004</v>
      </c>
      <c r="K79" s="47">
        <f>$D79*Parameters!E$6*Parameters!E$8*Parameters!E$10/1000</f>
        <v>29.937440000000002</v>
      </c>
      <c r="L79" s="48">
        <f>$D79*Parameters!F$6*Parameters!F$8*Parameters!F$10/1000</f>
        <v>65.04079999999999</v>
      </c>
      <c r="M79" s="45"/>
      <c r="N79" s="46">
        <f>$D79*Parameters!D$7*Parameters!D$9*Parameters!D$10/1000</f>
        <v>2.8008000000000002</v>
      </c>
      <c r="O79" s="47">
        <f>$D79*Parameters!E$7*Parameters!E$9*Parameters!E$10/1000</f>
        <v>6.3329199999999997</v>
      </c>
      <c r="P79" s="48">
        <f>$D79*Parameters!F$7*Parameters!F$9*Parameters!F$10/1000</f>
        <v>14.097359999999998</v>
      </c>
      <c r="Q79" s="36"/>
      <c r="R79" s="37">
        <f>$E79*Parameters!D$11/1000</f>
        <v>0.7</v>
      </c>
      <c r="S79" s="38">
        <f>$E79*Parameters!E$11/1000</f>
        <v>0.98</v>
      </c>
      <c r="T79" s="39">
        <f>$E79*Parameters!F$11/1000</f>
        <v>1.4</v>
      </c>
      <c r="U79" s="36"/>
      <c r="V79" s="37">
        <f>F79*Parameters!D$12/1000</f>
        <v>0</v>
      </c>
      <c r="W79" s="38">
        <f>G79*Parameters!E$12/1000</f>
        <v>4.8</v>
      </c>
      <c r="X79" s="39">
        <f>H79*Parameters!F$12/1000</f>
        <v>16</v>
      </c>
      <c r="Y79" s="36"/>
      <c r="Z79" s="49">
        <f t="shared" si="6"/>
        <v>17.504799999999999</v>
      </c>
      <c r="AA79" s="50">
        <f t="shared" si="7"/>
        <v>42.050359999999998</v>
      </c>
      <c r="AB79" s="51">
        <f t="shared" si="8"/>
        <v>96.538159999999991</v>
      </c>
      <c r="AK79" s="7"/>
    </row>
    <row r="80" spans="1:37" x14ac:dyDescent="0.2">
      <c r="A80">
        <v>91</v>
      </c>
      <c r="B80" t="s">
        <v>141</v>
      </c>
      <c r="C80" t="s">
        <v>17</v>
      </c>
      <c r="D80" s="13">
        <v>11410</v>
      </c>
      <c r="E80" s="13">
        <v>5</v>
      </c>
      <c r="F80" s="13">
        <v>0</v>
      </c>
      <c r="G80" s="13">
        <v>4</v>
      </c>
      <c r="H80" s="13">
        <v>10</v>
      </c>
      <c r="J80" s="46">
        <f>$D80*Parameters!D$6*Parameters!D$8*Parameters!D$10/1000</f>
        <v>10.269</v>
      </c>
      <c r="K80" s="47">
        <f>$D80*Parameters!E$6*Parameters!E$8*Parameters!E$10/1000</f>
        <v>21.952840000000002</v>
      </c>
      <c r="L80" s="48">
        <f>$D80*Parameters!F$6*Parameters!F$8*Parameters!F$10/1000</f>
        <v>47.693800000000003</v>
      </c>
      <c r="M80" s="45"/>
      <c r="N80" s="46">
        <f>$D80*Parameters!D$7*Parameters!D$9*Parameters!D$10/1000</f>
        <v>2.0538000000000003</v>
      </c>
      <c r="O80" s="47">
        <f>$D80*Parameters!E$7*Parameters!E$9*Parameters!E$10/1000</f>
        <v>4.6438699999999997</v>
      </c>
      <c r="P80" s="48">
        <f>$D80*Parameters!F$7*Parameters!F$9*Parameters!F$10/1000</f>
        <v>10.33746</v>
      </c>
      <c r="Q80" s="36"/>
      <c r="R80" s="37">
        <f>$E80*Parameters!D$11/1000</f>
        <v>0.5</v>
      </c>
      <c r="S80" s="38">
        <f>$E80*Parameters!E$11/1000</f>
        <v>0.7</v>
      </c>
      <c r="T80" s="39">
        <f>$E80*Parameters!F$11/1000</f>
        <v>1</v>
      </c>
      <c r="U80" s="36"/>
      <c r="V80" s="37">
        <f>F80*Parameters!D$12/1000</f>
        <v>0</v>
      </c>
      <c r="W80" s="38">
        <f>G80*Parameters!E$12/1000</f>
        <v>3.2</v>
      </c>
      <c r="X80" s="39">
        <f>H80*Parameters!F$12/1000</f>
        <v>10</v>
      </c>
      <c r="Y80" s="36"/>
      <c r="Z80" s="49">
        <f t="shared" si="6"/>
        <v>12.822800000000001</v>
      </c>
      <c r="AA80" s="50">
        <f t="shared" si="7"/>
        <v>30.49671</v>
      </c>
      <c r="AB80" s="51">
        <f t="shared" si="8"/>
        <v>69.031260000000003</v>
      </c>
      <c r="AK80" s="7"/>
    </row>
    <row r="81" spans="1:37" x14ac:dyDescent="0.2">
      <c r="A81">
        <v>92</v>
      </c>
      <c r="B81" t="s">
        <v>142</v>
      </c>
      <c r="C81" t="s">
        <v>17</v>
      </c>
      <c r="D81" s="13">
        <v>22310</v>
      </c>
      <c r="E81" s="13">
        <v>1</v>
      </c>
      <c r="F81" s="13">
        <v>0</v>
      </c>
      <c r="G81" s="13">
        <v>2</v>
      </c>
      <c r="H81" s="13">
        <v>4</v>
      </c>
      <c r="J81" s="46">
        <f>$D81*Parameters!D$6*Parameters!D$8*Parameters!D$10/1000</f>
        <v>20.079000000000001</v>
      </c>
      <c r="K81" s="47">
        <f>$D81*Parameters!E$6*Parameters!E$8*Parameters!E$10/1000</f>
        <v>42.924440000000004</v>
      </c>
      <c r="L81" s="48">
        <f>$D81*Parameters!F$6*Parameters!F$8*Parameters!F$10/1000</f>
        <v>93.255800000000008</v>
      </c>
      <c r="M81" s="45"/>
      <c r="N81" s="46">
        <f>$D81*Parameters!D$7*Parameters!D$9*Parameters!D$10/1000</f>
        <v>4.0158000000000005</v>
      </c>
      <c r="O81" s="47">
        <f>$D81*Parameters!E$7*Parameters!E$9*Parameters!E$10/1000</f>
        <v>9.0801700000000007</v>
      </c>
      <c r="P81" s="48">
        <f>$D81*Parameters!F$7*Parameters!F$9*Parameters!F$10/1000</f>
        <v>20.212859999999996</v>
      </c>
      <c r="Q81" s="36"/>
      <c r="R81" s="37">
        <f>$E81*Parameters!D$11/1000</f>
        <v>0.1</v>
      </c>
      <c r="S81" s="38">
        <f>$E81*Parameters!E$11/1000</f>
        <v>0.14000000000000001</v>
      </c>
      <c r="T81" s="39">
        <f>$E81*Parameters!F$11/1000</f>
        <v>0.2</v>
      </c>
      <c r="U81" s="36"/>
      <c r="V81" s="37">
        <f>F81*Parameters!D$12/1000</f>
        <v>0</v>
      </c>
      <c r="W81" s="38">
        <f>G81*Parameters!E$12/1000</f>
        <v>1.6</v>
      </c>
      <c r="X81" s="39">
        <f>H81*Parameters!F$12/1000</f>
        <v>4</v>
      </c>
      <c r="Y81" s="36"/>
      <c r="Z81" s="49">
        <f t="shared" si="6"/>
        <v>24.194800000000001</v>
      </c>
      <c r="AA81" s="50">
        <f t="shared" si="7"/>
        <v>53.744610000000009</v>
      </c>
      <c r="AB81" s="51">
        <f t="shared" si="8"/>
        <v>117.66866</v>
      </c>
      <c r="AK81" s="7"/>
    </row>
    <row r="82" spans="1:37" x14ac:dyDescent="0.2">
      <c r="A82">
        <v>93</v>
      </c>
      <c r="B82" t="s">
        <v>143</v>
      </c>
      <c r="C82" t="s">
        <v>17</v>
      </c>
      <c r="D82" s="13">
        <v>8330</v>
      </c>
      <c r="E82" s="13">
        <v>4</v>
      </c>
      <c r="F82" s="13">
        <v>0</v>
      </c>
      <c r="G82" s="13">
        <v>3</v>
      </c>
      <c r="H82" s="13">
        <v>8</v>
      </c>
      <c r="J82" s="46">
        <f>$D82*Parameters!D$6*Parameters!D$8*Parameters!D$10/1000</f>
        <v>7.4969999999999999</v>
      </c>
      <c r="K82" s="47">
        <f>$D82*Parameters!E$6*Parameters!E$8*Parameters!E$10/1000</f>
        <v>16.02692</v>
      </c>
      <c r="L82" s="48">
        <f>$D82*Parameters!F$6*Parameters!F$8*Parameters!F$10/1000</f>
        <v>34.819400000000002</v>
      </c>
      <c r="M82" s="45"/>
      <c r="N82" s="46">
        <f>$D82*Parameters!D$7*Parameters!D$9*Parameters!D$10/1000</f>
        <v>1.4994000000000001</v>
      </c>
      <c r="O82" s="47">
        <f>$D82*Parameters!E$7*Parameters!E$9*Parameters!E$10/1000</f>
        <v>3.3903099999999999</v>
      </c>
      <c r="P82" s="48">
        <f>$D82*Parameters!F$7*Parameters!F$9*Parameters!F$10/1000</f>
        <v>7.5469799999999996</v>
      </c>
      <c r="Q82" s="36"/>
      <c r="R82" s="37">
        <f>$E82*Parameters!D$11/1000</f>
        <v>0.4</v>
      </c>
      <c r="S82" s="38">
        <f>$E82*Parameters!E$11/1000</f>
        <v>0.56000000000000005</v>
      </c>
      <c r="T82" s="39">
        <f>$E82*Parameters!F$11/1000</f>
        <v>0.8</v>
      </c>
      <c r="U82" s="36"/>
      <c r="V82" s="37">
        <f>F82*Parameters!D$12/1000</f>
        <v>0</v>
      </c>
      <c r="W82" s="38">
        <f>G82*Parameters!E$12/1000</f>
        <v>2.4</v>
      </c>
      <c r="X82" s="39">
        <f>H82*Parameters!F$12/1000</f>
        <v>8</v>
      </c>
      <c r="Y82" s="36"/>
      <c r="Z82" s="49">
        <f t="shared" si="6"/>
        <v>9.3963999999999999</v>
      </c>
      <c r="AA82" s="50">
        <f t="shared" si="7"/>
        <v>22.377229999999997</v>
      </c>
      <c r="AB82" s="51">
        <f t="shared" si="8"/>
        <v>51.166379999999997</v>
      </c>
      <c r="AK82" s="7"/>
    </row>
    <row r="83" spans="1:37" x14ac:dyDescent="0.2">
      <c r="A83">
        <v>94</v>
      </c>
      <c r="B83" t="s">
        <v>144</v>
      </c>
      <c r="C83" t="s">
        <v>17</v>
      </c>
      <c r="D83" s="13">
        <v>13470</v>
      </c>
      <c r="E83" s="13">
        <v>4</v>
      </c>
      <c r="F83" s="13">
        <v>0</v>
      </c>
      <c r="G83" s="13">
        <v>3</v>
      </c>
      <c r="H83" s="13">
        <v>8</v>
      </c>
      <c r="J83" s="46">
        <f>$D83*Parameters!D$6*Parameters!D$8*Parameters!D$10/1000</f>
        <v>12.122999999999999</v>
      </c>
      <c r="K83" s="47">
        <f>$D83*Parameters!E$6*Parameters!E$8*Parameters!E$10/1000</f>
        <v>25.916280000000004</v>
      </c>
      <c r="L83" s="48">
        <f>$D83*Parameters!F$6*Parameters!F$8*Parameters!F$10/1000</f>
        <v>56.304600000000008</v>
      </c>
      <c r="M83" s="45"/>
      <c r="N83" s="46">
        <f>$D83*Parameters!D$7*Parameters!D$9*Parameters!D$10/1000</f>
        <v>2.4245999999999999</v>
      </c>
      <c r="O83" s="47">
        <f>$D83*Parameters!E$7*Parameters!E$9*Parameters!E$10/1000</f>
        <v>5.4822900000000008</v>
      </c>
      <c r="P83" s="48">
        <f>$D83*Parameters!F$7*Parameters!F$9*Parameters!F$10/1000</f>
        <v>12.203819999999999</v>
      </c>
      <c r="Q83" s="36"/>
      <c r="R83" s="37">
        <f>$E83*Parameters!D$11/1000</f>
        <v>0.4</v>
      </c>
      <c r="S83" s="38">
        <f>$E83*Parameters!E$11/1000</f>
        <v>0.56000000000000005</v>
      </c>
      <c r="T83" s="39">
        <f>$E83*Parameters!F$11/1000</f>
        <v>0.8</v>
      </c>
      <c r="U83" s="36"/>
      <c r="V83" s="37">
        <f>F83*Parameters!D$12/1000</f>
        <v>0</v>
      </c>
      <c r="W83" s="38">
        <f>G83*Parameters!E$12/1000</f>
        <v>2.4</v>
      </c>
      <c r="X83" s="39">
        <f>H83*Parameters!F$12/1000</f>
        <v>8</v>
      </c>
      <c r="Y83" s="36"/>
      <c r="Z83" s="49">
        <f t="shared" si="6"/>
        <v>14.9476</v>
      </c>
      <c r="AA83" s="50">
        <f t="shared" si="7"/>
        <v>34.358570000000007</v>
      </c>
      <c r="AB83" s="51">
        <f t="shared" si="8"/>
        <v>77.308419999999998</v>
      </c>
      <c r="AK83" s="7"/>
    </row>
    <row r="84" spans="1:37" x14ac:dyDescent="0.2">
      <c r="A84">
        <v>95</v>
      </c>
      <c r="B84" t="s">
        <v>145</v>
      </c>
      <c r="C84" t="s">
        <v>17</v>
      </c>
      <c r="D84" s="13">
        <v>21870</v>
      </c>
      <c r="E84" s="13">
        <v>4</v>
      </c>
      <c r="F84" s="13">
        <v>0</v>
      </c>
      <c r="G84" s="13">
        <v>6</v>
      </c>
      <c r="H84" s="13">
        <v>14</v>
      </c>
      <c r="J84" s="46">
        <f>$D84*Parameters!D$6*Parameters!D$8*Parameters!D$10/1000</f>
        <v>19.683</v>
      </c>
      <c r="K84" s="47">
        <f>$D84*Parameters!E$6*Parameters!E$8*Parameters!E$10/1000</f>
        <v>42.07788</v>
      </c>
      <c r="L84" s="48">
        <f>$D84*Parameters!F$6*Parameters!F$8*Parameters!F$10/1000</f>
        <v>91.416600000000003</v>
      </c>
      <c r="M84" s="45"/>
      <c r="N84" s="46">
        <f>$D84*Parameters!D$7*Parameters!D$9*Parameters!D$10/1000</f>
        <v>3.9365999999999999</v>
      </c>
      <c r="O84" s="47">
        <f>$D84*Parameters!E$7*Parameters!E$9*Parameters!E$10/1000</f>
        <v>8.9010899999999999</v>
      </c>
      <c r="P84" s="48">
        <f>$D84*Parameters!F$7*Parameters!F$9*Parameters!F$10/1000</f>
        <v>19.814220000000002</v>
      </c>
      <c r="Q84" s="36"/>
      <c r="R84" s="37">
        <f>$E84*Parameters!D$11/1000</f>
        <v>0.4</v>
      </c>
      <c r="S84" s="38">
        <f>$E84*Parameters!E$11/1000</f>
        <v>0.56000000000000005</v>
      </c>
      <c r="T84" s="39">
        <f>$E84*Parameters!F$11/1000</f>
        <v>0.8</v>
      </c>
      <c r="U84" s="36"/>
      <c r="V84" s="37">
        <f>F84*Parameters!D$12/1000</f>
        <v>0</v>
      </c>
      <c r="W84" s="38">
        <f>G84*Parameters!E$12/1000</f>
        <v>4.8</v>
      </c>
      <c r="X84" s="39">
        <f>H84*Parameters!F$12/1000</f>
        <v>14</v>
      </c>
      <c r="Y84" s="36"/>
      <c r="Z84" s="49">
        <f t="shared" si="6"/>
        <v>24.019599999999997</v>
      </c>
      <c r="AA84" s="50">
        <f t="shared" si="7"/>
        <v>56.338970000000003</v>
      </c>
      <c r="AB84" s="51">
        <f t="shared" si="8"/>
        <v>126.03082000000001</v>
      </c>
      <c r="AK84" s="7"/>
    </row>
    <row r="85" spans="1:37" x14ac:dyDescent="0.2">
      <c r="A85">
        <v>1</v>
      </c>
      <c r="B85" t="s">
        <v>146</v>
      </c>
      <c r="C85" t="s">
        <v>18</v>
      </c>
      <c r="D85" s="13">
        <v>18870</v>
      </c>
      <c r="E85" s="13">
        <v>23</v>
      </c>
      <c r="F85" s="13">
        <v>1</v>
      </c>
      <c r="G85" s="13">
        <v>27</v>
      </c>
      <c r="H85" s="13">
        <v>70</v>
      </c>
      <c r="J85" s="46">
        <f>$D85*Parameters!D$6*Parameters!D$8*Parameters!D$10/1000</f>
        <v>16.983000000000001</v>
      </c>
      <c r="K85" s="47">
        <f>$D85*Parameters!E$6*Parameters!E$8*Parameters!E$10/1000</f>
        <v>36.305879999999995</v>
      </c>
      <c r="L85" s="48">
        <f>$D85*Parameters!F$6*Parameters!F$8*Parameters!F$10/1000</f>
        <v>78.876599999999996</v>
      </c>
      <c r="M85" s="45"/>
      <c r="N85" s="46">
        <f>$D85*Parameters!D$7*Parameters!D$9*Parameters!D$10/1000</f>
        <v>3.3965999999999998</v>
      </c>
      <c r="O85" s="47">
        <f>$D85*Parameters!E$7*Parameters!E$9*Parameters!E$10/1000</f>
        <v>7.6800899999999999</v>
      </c>
      <c r="P85" s="48">
        <f>$D85*Parameters!F$7*Parameters!F$9*Parameters!F$10/1000</f>
        <v>17.096220000000002</v>
      </c>
      <c r="Q85" s="36"/>
      <c r="R85" s="37">
        <f>$E85*Parameters!D$11/1000</f>
        <v>2.2999999999999998</v>
      </c>
      <c r="S85" s="38">
        <f>$E85*Parameters!E$11/1000</f>
        <v>3.22</v>
      </c>
      <c r="T85" s="39">
        <f>$E85*Parameters!F$11/1000</f>
        <v>4.5999999999999996</v>
      </c>
      <c r="U85" s="36"/>
      <c r="V85" s="37">
        <f>F85*Parameters!D$12/1000</f>
        <v>0.5</v>
      </c>
      <c r="W85" s="38">
        <f>G85*Parameters!E$12/1000</f>
        <v>21.6</v>
      </c>
      <c r="X85" s="39">
        <f>H85*Parameters!F$12/1000</f>
        <v>70</v>
      </c>
      <c r="Y85" s="36"/>
      <c r="Z85" s="49">
        <f t="shared" si="6"/>
        <v>23.179600000000001</v>
      </c>
      <c r="AA85" s="50">
        <f t="shared" si="7"/>
        <v>68.805970000000002</v>
      </c>
      <c r="AB85" s="51">
        <f t="shared" si="8"/>
        <v>170.57281999999998</v>
      </c>
      <c r="AK85" s="7"/>
    </row>
    <row r="86" spans="1:37" x14ac:dyDescent="0.2">
      <c r="A86">
        <v>2</v>
      </c>
      <c r="B86" t="s">
        <v>147</v>
      </c>
      <c r="C86" t="s">
        <v>18</v>
      </c>
      <c r="D86" s="13">
        <v>10690</v>
      </c>
      <c r="E86" s="13">
        <v>15</v>
      </c>
      <c r="F86" s="13">
        <v>0</v>
      </c>
      <c r="G86" s="13">
        <v>21</v>
      </c>
      <c r="H86" s="13">
        <v>54</v>
      </c>
      <c r="J86" s="46">
        <f>$D86*Parameters!D$6*Parameters!D$8*Parameters!D$10/1000</f>
        <v>9.6210000000000004</v>
      </c>
      <c r="K86" s="47">
        <f>$D86*Parameters!E$6*Parameters!E$8*Parameters!E$10/1000</f>
        <v>20.56756</v>
      </c>
      <c r="L86" s="48">
        <f>$D86*Parameters!F$6*Parameters!F$8*Parameters!F$10/1000</f>
        <v>44.684200000000004</v>
      </c>
      <c r="M86" s="45"/>
      <c r="N86" s="46">
        <f>$D86*Parameters!D$7*Parameters!D$9*Parameters!D$10/1000</f>
        <v>1.9242000000000001</v>
      </c>
      <c r="O86" s="47">
        <f>$D86*Parameters!E$7*Parameters!E$9*Parameters!E$10/1000</f>
        <v>4.3508300000000011</v>
      </c>
      <c r="P86" s="48">
        <f>$D86*Parameters!F$7*Parameters!F$9*Parameters!F$10/1000</f>
        <v>9.6851399999999988</v>
      </c>
      <c r="Q86" s="36"/>
      <c r="R86" s="37">
        <f>$E86*Parameters!D$11/1000</f>
        <v>1.5</v>
      </c>
      <c r="S86" s="38">
        <f>$E86*Parameters!E$11/1000</f>
        <v>2.1</v>
      </c>
      <c r="T86" s="39">
        <f>$E86*Parameters!F$11/1000</f>
        <v>3</v>
      </c>
      <c r="U86" s="36"/>
      <c r="V86" s="37">
        <f>F86*Parameters!D$12/1000</f>
        <v>0</v>
      </c>
      <c r="W86" s="38">
        <f>G86*Parameters!E$12/1000</f>
        <v>16.8</v>
      </c>
      <c r="X86" s="39">
        <f>H86*Parameters!F$12/1000</f>
        <v>54</v>
      </c>
      <c r="Y86" s="36"/>
      <c r="Z86" s="49">
        <f t="shared" si="6"/>
        <v>13.045200000000001</v>
      </c>
      <c r="AA86" s="50">
        <f t="shared" si="7"/>
        <v>43.818390000000008</v>
      </c>
      <c r="AB86" s="51">
        <f t="shared" si="8"/>
        <v>111.36933999999999</v>
      </c>
      <c r="AK86" s="7"/>
    </row>
    <row r="87" spans="1:37" x14ac:dyDescent="0.2">
      <c r="A87">
        <v>96</v>
      </c>
      <c r="B87" t="s">
        <v>148</v>
      </c>
      <c r="C87" t="s">
        <v>17</v>
      </c>
      <c r="D87" s="13">
        <v>9700</v>
      </c>
      <c r="E87" s="13">
        <v>5</v>
      </c>
      <c r="F87" s="13">
        <v>0</v>
      </c>
      <c r="G87" s="13">
        <v>4</v>
      </c>
      <c r="H87" s="13">
        <v>10</v>
      </c>
      <c r="J87" s="46">
        <f>$D87*Parameters!D$6*Parameters!D$8*Parameters!D$10/1000</f>
        <v>8.73</v>
      </c>
      <c r="K87" s="47">
        <f>$D87*Parameters!E$6*Parameters!E$8*Parameters!E$10/1000</f>
        <v>18.662800000000001</v>
      </c>
      <c r="L87" s="48">
        <f>$D87*Parameters!F$6*Parameters!F$8*Parameters!F$10/1000</f>
        <v>40.545999999999999</v>
      </c>
      <c r="M87" s="45"/>
      <c r="N87" s="46">
        <f>$D87*Parameters!D$7*Parameters!D$9*Parameters!D$10/1000</f>
        <v>1.746</v>
      </c>
      <c r="O87" s="47">
        <f>$D87*Parameters!E$7*Parameters!E$9*Parameters!E$10/1000</f>
        <v>3.9479000000000002</v>
      </c>
      <c r="P87" s="48">
        <f>$D87*Parameters!F$7*Parameters!F$9*Parameters!F$10/1000</f>
        <v>8.7881999999999998</v>
      </c>
      <c r="Q87" s="36"/>
      <c r="R87" s="37">
        <f>$E87*Parameters!D$11/1000</f>
        <v>0.5</v>
      </c>
      <c r="S87" s="38">
        <f>$E87*Parameters!E$11/1000</f>
        <v>0.7</v>
      </c>
      <c r="T87" s="39">
        <f>$E87*Parameters!F$11/1000</f>
        <v>1</v>
      </c>
      <c r="U87" s="36"/>
      <c r="V87" s="37">
        <f>F87*Parameters!D$12/1000</f>
        <v>0</v>
      </c>
      <c r="W87" s="38">
        <f>G87*Parameters!E$12/1000</f>
        <v>3.2</v>
      </c>
      <c r="X87" s="39">
        <f>H87*Parameters!F$12/1000</f>
        <v>10</v>
      </c>
      <c r="Y87" s="36"/>
      <c r="Z87" s="49">
        <f t="shared" si="6"/>
        <v>10.976000000000001</v>
      </c>
      <c r="AA87" s="50">
        <f t="shared" si="7"/>
        <v>26.5107</v>
      </c>
      <c r="AB87" s="51">
        <f t="shared" si="8"/>
        <v>60.334199999999996</v>
      </c>
      <c r="AK87" s="7"/>
    </row>
    <row r="88" spans="1:37" x14ac:dyDescent="0.2">
      <c r="A88">
        <v>97</v>
      </c>
      <c r="B88" t="s">
        <v>149</v>
      </c>
      <c r="C88" t="s">
        <v>17</v>
      </c>
      <c r="D88" s="13">
        <v>19640</v>
      </c>
      <c r="E88" s="13">
        <v>1</v>
      </c>
      <c r="F88" s="13">
        <v>0</v>
      </c>
      <c r="G88" s="13">
        <v>1</v>
      </c>
      <c r="H88" s="13">
        <v>2</v>
      </c>
      <c r="J88" s="46">
        <f>$D88*Parameters!D$6*Parameters!D$8*Parameters!D$10/1000</f>
        <v>17.675999999999998</v>
      </c>
      <c r="K88" s="47">
        <f>$D88*Parameters!E$6*Parameters!E$8*Parameters!E$10/1000</f>
        <v>37.787360000000007</v>
      </c>
      <c r="L88" s="48">
        <f>$D88*Parameters!F$6*Parameters!F$8*Parameters!F$10/1000</f>
        <v>82.095199999999991</v>
      </c>
      <c r="M88" s="45"/>
      <c r="N88" s="46">
        <f>$D88*Parameters!D$7*Parameters!D$9*Parameters!D$10/1000</f>
        <v>3.5352000000000001</v>
      </c>
      <c r="O88" s="47">
        <f>$D88*Parameters!E$7*Parameters!E$9*Parameters!E$10/1000</f>
        <v>7.9934800000000008</v>
      </c>
      <c r="P88" s="48">
        <f>$D88*Parameters!F$7*Parameters!F$9*Parameters!F$10/1000</f>
        <v>17.793839999999996</v>
      </c>
      <c r="Q88" s="36"/>
      <c r="R88" s="37">
        <f>$E88*Parameters!D$11/1000</f>
        <v>0.1</v>
      </c>
      <c r="S88" s="38">
        <f>$E88*Parameters!E$11/1000</f>
        <v>0.14000000000000001</v>
      </c>
      <c r="T88" s="39">
        <f>$E88*Parameters!F$11/1000</f>
        <v>0.2</v>
      </c>
      <c r="U88" s="36"/>
      <c r="V88" s="37">
        <f>F88*Parameters!D$12/1000</f>
        <v>0</v>
      </c>
      <c r="W88" s="38">
        <f>G88*Parameters!E$12/1000</f>
        <v>0.8</v>
      </c>
      <c r="X88" s="39">
        <f>H88*Parameters!F$12/1000</f>
        <v>2</v>
      </c>
      <c r="Y88" s="36"/>
      <c r="Z88" s="49">
        <f t="shared" si="6"/>
        <v>21.311199999999999</v>
      </c>
      <c r="AA88" s="50">
        <f t="shared" si="7"/>
        <v>46.720840000000003</v>
      </c>
      <c r="AB88" s="51">
        <f t="shared" si="8"/>
        <v>102.08904</v>
      </c>
      <c r="AK88" s="7"/>
    </row>
    <row r="89" spans="1:37" x14ac:dyDescent="0.2">
      <c r="A89">
        <v>98</v>
      </c>
      <c r="B89" t="s">
        <v>150</v>
      </c>
      <c r="C89" t="s">
        <v>17</v>
      </c>
      <c r="D89" s="13">
        <v>4779</v>
      </c>
      <c r="E89" s="13">
        <v>5</v>
      </c>
      <c r="F89" s="13">
        <v>0</v>
      </c>
      <c r="G89" s="13">
        <v>7</v>
      </c>
      <c r="H89" s="13">
        <v>18</v>
      </c>
      <c r="J89" s="46">
        <f>$D89*Parameters!D$6*Parameters!D$8*Parameters!D$10/1000</f>
        <v>4.3010999999999999</v>
      </c>
      <c r="K89" s="47">
        <f>$D89*Parameters!E$6*Parameters!E$8*Parameters!E$10/1000</f>
        <v>9.1947960000000002</v>
      </c>
      <c r="L89" s="48">
        <f>$D89*Parameters!F$6*Parameters!F$8*Parameters!F$10/1000</f>
        <v>19.976220000000001</v>
      </c>
      <c r="M89" s="45"/>
      <c r="N89" s="46">
        <f>$D89*Parameters!D$7*Parameters!D$9*Parameters!D$10/1000</f>
        <v>0.86021999999999998</v>
      </c>
      <c r="O89" s="47">
        <f>$D89*Parameters!E$7*Parameters!E$9*Parameters!E$10/1000</f>
        <v>1.9450530000000004</v>
      </c>
      <c r="P89" s="48">
        <f>$D89*Parameters!F$7*Parameters!F$9*Parameters!F$10/1000</f>
        <v>4.3297740000000005</v>
      </c>
      <c r="Q89" s="36"/>
      <c r="R89" s="37">
        <f>$E89*Parameters!D$11/1000</f>
        <v>0.5</v>
      </c>
      <c r="S89" s="38">
        <f>$E89*Parameters!E$11/1000</f>
        <v>0.7</v>
      </c>
      <c r="T89" s="39">
        <f>$E89*Parameters!F$11/1000</f>
        <v>1</v>
      </c>
      <c r="U89" s="36"/>
      <c r="V89" s="37">
        <f>F89*Parameters!D$12/1000</f>
        <v>0</v>
      </c>
      <c r="W89" s="38">
        <f>G89*Parameters!E$12/1000</f>
        <v>5.6</v>
      </c>
      <c r="X89" s="39">
        <f>H89*Parameters!F$12/1000</f>
        <v>18</v>
      </c>
      <c r="Y89" s="36"/>
      <c r="Z89" s="49">
        <f t="shared" si="6"/>
        <v>5.6613199999999999</v>
      </c>
      <c r="AA89" s="50">
        <f t="shared" si="7"/>
        <v>17.439848999999999</v>
      </c>
      <c r="AB89" s="51">
        <f t="shared" si="8"/>
        <v>43.305993999999998</v>
      </c>
      <c r="AK89" s="7"/>
    </row>
    <row r="90" spans="1:37" x14ac:dyDescent="0.2">
      <c r="A90">
        <v>11</v>
      </c>
      <c r="B90" t="s">
        <v>151</v>
      </c>
      <c r="C90" t="s">
        <v>16</v>
      </c>
      <c r="D90" s="13">
        <v>8570</v>
      </c>
      <c r="E90" s="13">
        <v>4</v>
      </c>
      <c r="F90" s="13">
        <v>0</v>
      </c>
      <c r="G90" s="13">
        <v>4</v>
      </c>
      <c r="H90" s="13">
        <v>10</v>
      </c>
      <c r="J90" s="46">
        <f>$D90*Parameters!D$6*Parameters!D$8*Parameters!D$10/1000</f>
        <v>7.7130000000000001</v>
      </c>
      <c r="K90" s="47">
        <f>$D90*Parameters!E$6*Parameters!E$8*Parameters!E$10/1000</f>
        <v>16.488680000000002</v>
      </c>
      <c r="L90" s="48">
        <f>$D90*Parameters!F$6*Parameters!F$8*Parameters!F$10/1000</f>
        <v>35.822600000000001</v>
      </c>
      <c r="M90" s="45"/>
      <c r="N90" s="46">
        <f>$D90*Parameters!D$7*Parameters!D$9*Parameters!D$10/1000</f>
        <v>1.5426000000000002</v>
      </c>
      <c r="O90" s="47">
        <f>$D90*Parameters!E$7*Parameters!E$9*Parameters!E$10/1000</f>
        <v>3.4879900000000004</v>
      </c>
      <c r="P90" s="48">
        <f>$D90*Parameters!F$7*Parameters!F$9*Parameters!F$10/1000</f>
        <v>7.7644199999999994</v>
      </c>
      <c r="Q90" s="36"/>
      <c r="R90" s="37">
        <f>$E90*Parameters!D$11/1000</f>
        <v>0.4</v>
      </c>
      <c r="S90" s="38">
        <f>$E90*Parameters!E$11/1000</f>
        <v>0.56000000000000005</v>
      </c>
      <c r="T90" s="39">
        <f>$E90*Parameters!F$11/1000</f>
        <v>0.8</v>
      </c>
      <c r="U90" s="36"/>
      <c r="V90" s="37">
        <f>F90*Parameters!D$12/1000</f>
        <v>0</v>
      </c>
      <c r="W90" s="38">
        <f>G90*Parameters!E$12/1000</f>
        <v>3.2</v>
      </c>
      <c r="X90" s="39">
        <f>H90*Parameters!F$12/1000</f>
        <v>10</v>
      </c>
      <c r="Y90" s="36"/>
      <c r="Z90" s="49">
        <f t="shared" si="6"/>
        <v>9.6556000000000015</v>
      </c>
      <c r="AA90" s="50">
        <f t="shared" si="7"/>
        <v>23.73667</v>
      </c>
      <c r="AB90" s="51">
        <f t="shared" si="8"/>
        <v>54.38702</v>
      </c>
      <c r="AK90" s="7"/>
    </row>
    <row r="91" spans="1:37" x14ac:dyDescent="0.2">
      <c r="A91">
        <v>99</v>
      </c>
      <c r="B91" t="s">
        <v>152</v>
      </c>
      <c r="C91" t="s">
        <v>17</v>
      </c>
      <c r="D91" s="13">
        <v>3380</v>
      </c>
      <c r="E91" s="13">
        <v>4</v>
      </c>
      <c r="F91" s="13">
        <v>0</v>
      </c>
      <c r="G91" s="13">
        <v>4</v>
      </c>
      <c r="H91" s="13">
        <v>10</v>
      </c>
      <c r="J91" s="46">
        <f>$D91*Parameters!D$6*Parameters!D$8*Parameters!D$10/1000</f>
        <v>3.0419999999999998</v>
      </c>
      <c r="K91" s="47">
        <f>$D91*Parameters!E$6*Parameters!E$8*Parameters!E$10/1000</f>
        <v>6.5031200000000009</v>
      </c>
      <c r="L91" s="48">
        <f>$D91*Parameters!F$6*Parameters!F$8*Parameters!F$10/1000</f>
        <v>14.128400000000001</v>
      </c>
      <c r="M91" s="45"/>
      <c r="N91" s="46">
        <f>$D91*Parameters!D$7*Parameters!D$9*Parameters!D$10/1000</f>
        <v>0.60839999999999994</v>
      </c>
      <c r="O91" s="47">
        <f>$D91*Parameters!E$7*Parameters!E$9*Parameters!E$10/1000</f>
        <v>1.3756600000000001</v>
      </c>
      <c r="P91" s="48">
        <f>$D91*Parameters!F$7*Parameters!F$9*Parameters!F$10/1000</f>
        <v>3.0622799999999999</v>
      </c>
      <c r="Q91" s="36"/>
      <c r="R91" s="37">
        <f>$E91*Parameters!D$11/1000</f>
        <v>0.4</v>
      </c>
      <c r="S91" s="38">
        <f>$E91*Parameters!E$11/1000</f>
        <v>0.56000000000000005</v>
      </c>
      <c r="T91" s="39">
        <f>$E91*Parameters!F$11/1000</f>
        <v>0.8</v>
      </c>
      <c r="U91" s="36"/>
      <c r="V91" s="37">
        <f>F91*Parameters!D$12/1000</f>
        <v>0</v>
      </c>
      <c r="W91" s="38">
        <f>G91*Parameters!E$12/1000</f>
        <v>3.2</v>
      </c>
      <c r="X91" s="39">
        <f>H91*Parameters!F$12/1000</f>
        <v>10</v>
      </c>
      <c r="Y91" s="36"/>
      <c r="Z91" s="49">
        <f t="shared" si="6"/>
        <v>4.0503999999999998</v>
      </c>
      <c r="AA91" s="50">
        <f t="shared" si="7"/>
        <v>11.638780000000001</v>
      </c>
      <c r="AB91" s="51">
        <f t="shared" si="8"/>
        <v>27.990680000000001</v>
      </c>
      <c r="AK91" s="7"/>
    </row>
    <row r="92" spans="1:37" x14ac:dyDescent="0.2">
      <c r="A92">
        <v>100</v>
      </c>
      <c r="B92" t="s">
        <v>153</v>
      </c>
      <c r="C92" t="s">
        <v>17</v>
      </c>
      <c r="D92" s="13">
        <v>22340</v>
      </c>
      <c r="E92" s="13">
        <v>5</v>
      </c>
      <c r="F92" s="13">
        <v>0</v>
      </c>
      <c r="G92" s="13">
        <v>9</v>
      </c>
      <c r="H92" s="13">
        <v>22</v>
      </c>
      <c r="J92" s="46">
        <f>$D92*Parameters!D$6*Parameters!D$8*Parameters!D$10/1000</f>
        <v>20.106000000000002</v>
      </c>
      <c r="K92" s="47">
        <f>$D92*Parameters!E$6*Parameters!E$8*Parameters!E$10/1000</f>
        <v>42.98216</v>
      </c>
      <c r="L92" s="48">
        <f>$D92*Parameters!F$6*Parameters!F$8*Parameters!F$10/1000</f>
        <v>93.381200000000007</v>
      </c>
      <c r="M92" s="45"/>
      <c r="N92" s="46">
        <f>$D92*Parameters!D$7*Parameters!D$9*Parameters!D$10/1000</f>
        <v>4.0212000000000003</v>
      </c>
      <c r="O92" s="47">
        <f>$D92*Parameters!E$7*Parameters!E$9*Parameters!E$10/1000</f>
        <v>9.0923800000000004</v>
      </c>
      <c r="P92" s="48">
        <f>$D92*Parameters!F$7*Parameters!F$9*Parameters!F$10/1000</f>
        <v>20.240039999999997</v>
      </c>
      <c r="Q92" s="36"/>
      <c r="R92" s="37">
        <f>$E92*Parameters!D$11/1000</f>
        <v>0.5</v>
      </c>
      <c r="S92" s="38">
        <f>$E92*Parameters!E$11/1000</f>
        <v>0.7</v>
      </c>
      <c r="T92" s="39">
        <f>$E92*Parameters!F$11/1000</f>
        <v>1</v>
      </c>
      <c r="U92" s="36"/>
      <c r="V92" s="37">
        <f>F92*Parameters!D$12/1000</f>
        <v>0</v>
      </c>
      <c r="W92" s="38">
        <f>G92*Parameters!E$12/1000</f>
        <v>7.2</v>
      </c>
      <c r="X92" s="39">
        <f>H92*Parameters!F$12/1000</f>
        <v>22</v>
      </c>
      <c r="Y92" s="36"/>
      <c r="Z92" s="49">
        <f t="shared" si="6"/>
        <v>24.627200000000002</v>
      </c>
      <c r="AA92" s="50">
        <f t="shared" si="7"/>
        <v>59.974540000000005</v>
      </c>
      <c r="AB92" s="51">
        <f t="shared" si="8"/>
        <v>136.62124</v>
      </c>
      <c r="AK92" s="7"/>
    </row>
    <row r="93" spans="1:37" x14ac:dyDescent="0.2">
      <c r="A93">
        <v>12</v>
      </c>
      <c r="B93" t="s">
        <v>154</v>
      </c>
      <c r="C93" t="s">
        <v>16</v>
      </c>
      <c r="D93" s="13">
        <v>10840</v>
      </c>
      <c r="E93" s="13">
        <v>6</v>
      </c>
      <c r="F93" s="13">
        <v>0</v>
      </c>
      <c r="G93" s="13">
        <v>5</v>
      </c>
      <c r="H93" s="13">
        <v>12</v>
      </c>
      <c r="J93" s="46">
        <f>$D93*Parameters!D$6*Parameters!D$8*Parameters!D$10/1000</f>
        <v>9.7560000000000002</v>
      </c>
      <c r="K93" s="47">
        <f>$D93*Parameters!E$6*Parameters!E$8*Parameters!E$10/1000</f>
        <v>20.856160000000003</v>
      </c>
      <c r="L93" s="48">
        <f>$D93*Parameters!F$6*Parameters!F$8*Parameters!F$10/1000</f>
        <v>45.311200000000007</v>
      </c>
      <c r="M93" s="45"/>
      <c r="N93" s="46">
        <f>$D93*Parameters!D$7*Parameters!D$9*Parameters!D$10/1000</f>
        <v>1.9512</v>
      </c>
      <c r="O93" s="47">
        <f>$D93*Parameters!E$7*Parameters!E$9*Parameters!E$10/1000</f>
        <v>4.41188</v>
      </c>
      <c r="P93" s="48">
        <f>$D93*Parameters!F$7*Parameters!F$9*Parameters!F$10/1000</f>
        <v>9.8210399999999982</v>
      </c>
      <c r="Q93" s="36"/>
      <c r="R93" s="37">
        <f>$E93*Parameters!D$11/1000</f>
        <v>0.6</v>
      </c>
      <c r="S93" s="38">
        <f>$E93*Parameters!E$11/1000</f>
        <v>0.84</v>
      </c>
      <c r="T93" s="39">
        <f>$E93*Parameters!F$11/1000</f>
        <v>1.2</v>
      </c>
      <c r="U93" s="36"/>
      <c r="V93" s="37">
        <f>F93*Parameters!D$12/1000</f>
        <v>0</v>
      </c>
      <c r="W93" s="38">
        <f>G93*Parameters!E$12/1000</f>
        <v>4</v>
      </c>
      <c r="X93" s="39">
        <f>H93*Parameters!F$12/1000</f>
        <v>12</v>
      </c>
      <c r="Y93" s="36"/>
      <c r="Z93" s="49">
        <f t="shared" si="6"/>
        <v>12.3072</v>
      </c>
      <c r="AA93" s="50">
        <f t="shared" si="7"/>
        <v>30.108040000000003</v>
      </c>
      <c r="AB93" s="51">
        <f t="shared" si="8"/>
        <v>68.332240000000013</v>
      </c>
      <c r="AK93" s="7"/>
    </row>
    <row r="94" spans="1:37" x14ac:dyDescent="0.2">
      <c r="A94">
        <v>101</v>
      </c>
      <c r="B94" t="s">
        <v>155</v>
      </c>
      <c r="C94" t="s">
        <v>17</v>
      </c>
      <c r="D94" s="13">
        <v>18570</v>
      </c>
      <c r="E94" s="13">
        <v>5</v>
      </c>
      <c r="F94" s="13">
        <v>0</v>
      </c>
      <c r="G94" s="13">
        <v>6</v>
      </c>
      <c r="H94" s="13">
        <v>16</v>
      </c>
      <c r="J94" s="46">
        <f>$D94*Parameters!D$6*Parameters!D$8*Parameters!D$10/1000</f>
        <v>16.713000000000001</v>
      </c>
      <c r="K94" s="47">
        <f>$D94*Parameters!E$6*Parameters!E$8*Parameters!E$10/1000</f>
        <v>35.728679999999997</v>
      </c>
      <c r="L94" s="48">
        <f>$D94*Parameters!F$6*Parameters!F$8*Parameters!F$10/1000</f>
        <v>77.622599999999991</v>
      </c>
      <c r="M94" s="45"/>
      <c r="N94" s="46">
        <f>$D94*Parameters!D$7*Parameters!D$9*Parameters!D$10/1000</f>
        <v>3.3426</v>
      </c>
      <c r="O94" s="47">
        <f>$D94*Parameters!E$7*Parameters!E$9*Parameters!E$10/1000</f>
        <v>7.5579900000000011</v>
      </c>
      <c r="P94" s="48">
        <f>$D94*Parameters!F$7*Parameters!F$9*Parameters!F$10/1000</f>
        <v>16.824420000000003</v>
      </c>
      <c r="Q94" s="36"/>
      <c r="R94" s="37">
        <f>$E94*Parameters!D$11/1000</f>
        <v>0.5</v>
      </c>
      <c r="S94" s="38">
        <f>$E94*Parameters!E$11/1000</f>
        <v>0.7</v>
      </c>
      <c r="T94" s="39">
        <f>$E94*Parameters!F$11/1000</f>
        <v>1</v>
      </c>
      <c r="U94" s="36"/>
      <c r="V94" s="37">
        <f>F94*Parameters!D$12/1000</f>
        <v>0</v>
      </c>
      <c r="W94" s="38">
        <f>G94*Parameters!E$12/1000</f>
        <v>4.8</v>
      </c>
      <c r="X94" s="39">
        <f>H94*Parameters!F$12/1000</f>
        <v>16</v>
      </c>
      <c r="Y94" s="36"/>
      <c r="Z94" s="49">
        <f t="shared" si="6"/>
        <v>20.555600000000002</v>
      </c>
      <c r="AA94" s="50">
        <f t="shared" si="7"/>
        <v>48.786670000000001</v>
      </c>
      <c r="AB94" s="51">
        <f t="shared" si="8"/>
        <v>111.44701999999999</v>
      </c>
      <c r="AK94" s="7"/>
    </row>
    <row r="95" spans="1:37" x14ac:dyDescent="0.2">
      <c r="A95">
        <v>102</v>
      </c>
      <c r="B95" t="s">
        <v>156</v>
      </c>
      <c r="C95" t="s">
        <v>17</v>
      </c>
      <c r="D95" s="13">
        <v>9620</v>
      </c>
      <c r="E95" s="13">
        <v>6</v>
      </c>
      <c r="F95" s="13">
        <v>0</v>
      </c>
      <c r="G95" s="13">
        <v>7</v>
      </c>
      <c r="H95" s="13">
        <v>18</v>
      </c>
      <c r="J95" s="46">
        <f>$D95*Parameters!D$6*Parameters!D$8*Parameters!D$10/1000</f>
        <v>8.6579999999999995</v>
      </c>
      <c r="K95" s="47">
        <f>$D95*Parameters!E$6*Parameters!E$8*Parameters!E$10/1000</f>
        <v>18.508880000000005</v>
      </c>
      <c r="L95" s="48">
        <f>$D95*Parameters!F$6*Parameters!F$8*Parameters!F$10/1000</f>
        <v>40.211599999999997</v>
      </c>
      <c r="M95" s="45"/>
      <c r="N95" s="46">
        <f>$D95*Parameters!D$7*Parameters!D$9*Parameters!D$10/1000</f>
        <v>1.7316</v>
      </c>
      <c r="O95" s="47">
        <f>$D95*Parameters!E$7*Parameters!E$9*Parameters!E$10/1000</f>
        <v>3.91534</v>
      </c>
      <c r="P95" s="48">
        <f>$D95*Parameters!F$7*Parameters!F$9*Parameters!F$10/1000</f>
        <v>8.7157199999999992</v>
      </c>
      <c r="Q95" s="36"/>
      <c r="R95" s="37">
        <f>$E95*Parameters!D$11/1000</f>
        <v>0.6</v>
      </c>
      <c r="S95" s="38">
        <f>$E95*Parameters!E$11/1000</f>
        <v>0.84</v>
      </c>
      <c r="T95" s="39">
        <f>$E95*Parameters!F$11/1000</f>
        <v>1.2</v>
      </c>
      <c r="U95" s="36"/>
      <c r="V95" s="37">
        <f>F95*Parameters!D$12/1000</f>
        <v>0</v>
      </c>
      <c r="W95" s="38">
        <f>G95*Parameters!E$12/1000</f>
        <v>5.6</v>
      </c>
      <c r="X95" s="39">
        <f>H95*Parameters!F$12/1000</f>
        <v>18</v>
      </c>
      <c r="Y95" s="36"/>
      <c r="Z95" s="49">
        <f t="shared" si="6"/>
        <v>10.989599999999999</v>
      </c>
      <c r="AA95" s="50">
        <f t="shared" si="7"/>
        <v>28.864220000000003</v>
      </c>
      <c r="AB95" s="51">
        <f t="shared" si="8"/>
        <v>68.127319999999997</v>
      </c>
      <c r="AK95" s="7"/>
    </row>
    <row r="96" spans="1:37" x14ac:dyDescent="0.2">
      <c r="A96">
        <v>103</v>
      </c>
      <c r="B96" t="s">
        <v>157</v>
      </c>
      <c r="C96" t="s">
        <v>17</v>
      </c>
      <c r="D96" s="13">
        <v>12550</v>
      </c>
      <c r="E96" s="13">
        <v>3</v>
      </c>
      <c r="F96" s="13">
        <v>0</v>
      </c>
      <c r="G96" s="13">
        <v>3</v>
      </c>
      <c r="H96" s="13">
        <v>8</v>
      </c>
      <c r="J96" s="46">
        <f>$D96*Parameters!D$6*Parameters!D$8*Parameters!D$10/1000</f>
        <v>11.295</v>
      </c>
      <c r="K96" s="47">
        <f>$D96*Parameters!E$6*Parameters!E$8*Parameters!E$10/1000</f>
        <v>24.1462</v>
      </c>
      <c r="L96" s="48">
        <f>$D96*Parameters!F$6*Parameters!F$8*Parameters!F$10/1000</f>
        <v>52.45900000000001</v>
      </c>
      <c r="M96" s="45"/>
      <c r="N96" s="46">
        <f>$D96*Parameters!D$7*Parameters!D$9*Parameters!D$10/1000</f>
        <v>2.2589999999999999</v>
      </c>
      <c r="O96" s="47">
        <f>$D96*Parameters!E$7*Parameters!E$9*Parameters!E$10/1000</f>
        <v>5.10785</v>
      </c>
      <c r="P96" s="48">
        <f>$D96*Parameters!F$7*Parameters!F$9*Parameters!F$10/1000</f>
        <v>11.370299999999999</v>
      </c>
      <c r="Q96" s="36"/>
      <c r="R96" s="37">
        <f>$E96*Parameters!D$11/1000</f>
        <v>0.3</v>
      </c>
      <c r="S96" s="38">
        <f>$E96*Parameters!E$11/1000</f>
        <v>0.42</v>
      </c>
      <c r="T96" s="39">
        <f>$E96*Parameters!F$11/1000</f>
        <v>0.6</v>
      </c>
      <c r="U96" s="36"/>
      <c r="V96" s="37">
        <f>F96*Parameters!D$12/1000</f>
        <v>0</v>
      </c>
      <c r="W96" s="38">
        <f>G96*Parameters!E$12/1000</f>
        <v>2.4</v>
      </c>
      <c r="X96" s="39">
        <f>H96*Parameters!F$12/1000</f>
        <v>8</v>
      </c>
      <c r="Y96" s="36"/>
      <c r="Z96" s="49">
        <f t="shared" si="6"/>
        <v>13.854000000000001</v>
      </c>
      <c r="AA96" s="50">
        <f t="shared" si="7"/>
        <v>32.07405</v>
      </c>
      <c r="AB96" s="51">
        <f t="shared" si="8"/>
        <v>72.429300000000012</v>
      </c>
      <c r="AK96" s="7"/>
    </row>
    <row r="97" spans="1:37" x14ac:dyDescent="0.2">
      <c r="A97">
        <v>104</v>
      </c>
      <c r="B97" t="s">
        <v>158</v>
      </c>
      <c r="C97" t="s">
        <v>17</v>
      </c>
      <c r="D97" s="13">
        <v>3460</v>
      </c>
      <c r="E97" s="13">
        <v>6</v>
      </c>
      <c r="F97" s="13">
        <v>0</v>
      </c>
      <c r="G97" s="13">
        <v>7</v>
      </c>
      <c r="H97" s="13">
        <v>18</v>
      </c>
      <c r="J97" s="46">
        <f>$D97*Parameters!D$6*Parameters!D$8*Parameters!D$10/1000</f>
        <v>3.1139999999999999</v>
      </c>
      <c r="K97" s="47">
        <f>$D97*Parameters!E$6*Parameters!E$8*Parameters!E$10/1000</f>
        <v>6.6570400000000012</v>
      </c>
      <c r="L97" s="48">
        <f>$D97*Parameters!F$6*Parameters!F$8*Parameters!F$10/1000</f>
        <v>14.462800000000001</v>
      </c>
      <c r="M97" s="45"/>
      <c r="N97" s="46">
        <f>$D97*Parameters!D$7*Parameters!D$9*Parameters!D$10/1000</f>
        <v>0.62280000000000002</v>
      </c>
      <c r="O97" s="47">
        <f>$D97*Parameters!E$7*Parameters!E$9*Parameters!E$10/1000</f>
        <v>1.4082200000000002</v>
      </c>
      <c r="P97" s="48">
        <f>$D97*Parameters!F$7*Parameters!F$9*Parameters!F$10/1000</f>
        <v>3.1347599999999995</v>
      </c>
      <c r="Q97" s="36"/>
      <c r="R97" s="37">
        <f>$E97*Parameters!D$11/1000</f>
        <v>0.6</v>
      </c>
      <c r="S97" s="38">
        <f>$E97*Parameters!E$11/1000</f>
        <v>0.84</v>
      </c>
      <c r="T97" s="39">
        <f>$E97*Parameters!F$11/1000</f>
        <v>1.2</v>
      </c>
      <c r="U97" s="36"/>
      <c r="V97" s="37">
        <f>F97*Parameters!D$12/1000</f>
        <v>0</v>
      </c>
      <c r="W97" s="38">
        <f>G97*Parameters!E$12/1000</f>
        <v>5.6</v>
      </c>
      <c r="X97" s="39">
        <f>H97*Parameters!F$12/1000</f>
        <v>18</v>
      </c>
      <c r="Y97" s="36"/>
      <c r="Z97" s="49">
        <f t="shared" si="6"/>
        <v>4.3367999999999993</v>
      </c>
      <c r="AA97" s="50">
        <f t="shared" si="7"/>
        <v>14.505260000000002</v>
      </c>
      <c r="AB97" s="51">
        <f t="shared" si="8"/>
        <v>36.797560000000004</v>
      </c>
      <c r="AK97" s="7"/>
    </row>
    <row r="98" spans="1:37" x14ac:dyDescent="0.2">
      <c r="A98">
        <v>105</v>
      </c>
      <c r="B98" t="s">
        <v>159</v>
      </c>
      <c r="C98" t="s">
        <v>17</v>
      </c>
      <c r="D98" s="13">
        <v>10835</v>
      </c>
      <c r="E98" s="13">
        <v>3</v>
      </c>
      <c r="F98" s="13">
        <v>0</v>
      </c>
      <c r="G98" s="13">
        <v>3</v>
      </c>
      <c r="H98" s="13">
        <v>6</v>
      </c>
      <c r="J98" s="46">
        <f>$D98*Parameters!D$6*Parameters!D$8*Parameters!D$10/1000</f>
        <v>9.7515000000000001</v>
      </c>
      <c r="K98" s="47">
        <f>$D98*Parameters!E$6*Parameters!E$8*Parameters!E$10/1000</f>
        <v>20.846540000000001</v>
      </c>
      <c r="L98" s="48">
        <f>$D98*Parameters!F$6*Parameters!F$8*Parameters!F$10/1000</f>
        <v>45.290300000000002</v>
      </c>
      <c r="M98" s="45"/>
      <c r="N98" s="46">
        <f>$D98*Parameters!D$7*Parameters!D$9*Parameters!D$10/1000</f>
        <v>1.9502999999999999</v>
      </c>
      <c r="O98" s="47">
        <f>$D98*Parameters!E$7*Parameters!E$9*Parameters!E$10/1000</f>
        <v>4.4098450000000007</v>
      </c>
      <c r="P98" s="48">
        <f>$D98*Parameters!F$7*Parameters!F$9*Parameters!F$10/1000</f>
        <v>9.816510000000001</v>
      </c>
      <c r="Q98" s="36"/>
      <c r="R98" s="37">
        <f>$E98*Parameters!D$11/1000</f>
        <v>0.3</v>
      </c>
      <c r="S98" s="38">
        <f>$E98*Parameters!E$11/1000</f>
        <v>0.42</v>
      </c>
      <c r="T98" s="39">
        <f>$E98*Parameters!F$11/1000</f>
        <v>0.6</v>
      </c>
      <c r="U98" s="36"/>
      <c r="V98" s="37">
        <f>F98*Parameters!D$12/1000</f>
        <v>0</v>
      </c>
      <c r="W98" s="38">
        <f>G98*Parameters!E$12/1000</f>
        <v>2.4</v>
      </c>
      <c r="X98" s="39">
        <f>H98*Parameters!F$12/1000</f>
        <v>6</v>
      </c>
      <c r="Y98" s="36"/>
      <c r="Z98" s="49">
        <f t="shared" ref="Z98:Z129" si="9">J98+N98+R98+V98</f>
        <v>12.001800000000001</v>
      </c>
      <c r="AA98" s="50">
        <f t="shared" ref="AA98:AA129" si="10">K98+O98+S98+W98</f>
        <v>28.076385000000002</v>
      </c>
      <c r="AB98" s="51">
        <f t="shared" ref="AB98:AB129" si="11">L98+P98+T98+X98</f>
        <v>61.706810000000004</v>
      </c>
      <c r="AK98" s="7"/>
    </row>
    <row r="99" spans="1:37" x14ac:dyDescent="0.2">
      <c r="A99">
        <v>106</v>
      </c>
      <c r="B99" t="s">
        <v>160</v>
      </c>
      <c r="C99" t="s">
        <v>17</v>
      </c>
      <c r="D99" s="13">
        <v>39710</v>
      </c>
      <c r="E99" s="13">
        <v>1</v>
      </c>
      <c r="F99" s="13">
        <v>0</v>
      </c>
      <c r="G99" s="13">
        <v>1</v>
      </c>
      <c r="H99" s="13">
        <v>2</v>
      </c>
      <c r="J99" s="46">
        <f>$D99*Parameters!D$6*Parameters!D$8*Parameters!D$10/1000</f>
        <v>35.738999999999997</v>
      </c>
      <c r="K99" s="47">
        <f>$D99*Parameters!E$6*Parameters!E$8*Parameters!E$10/1000</f>
        <v>76.402040000000014</v>
      </c>
      <c r="L99" s="48">
        <f>$D99*Parameters!F$6*Parameters!F$8*Parameters!F$10/1000</f>
        <v>165.98779999999999</v>
      </c>
      <c r="M99" s="45"/>
      <c r="N99" s="46">
        <f>$D99*Parameters!D$7*Parameters!D$9*Parameters!D$10/1000</f>
        <v>7.1478000000000002</v>
      </c>
      <c r="O99" s="47">
        <f>$D99*Parameters!E$7*Parameters!E$9*Parameters!E$10/1000</f>
        <v>16.161970000000004</v>
      </c>
      <c r="P99" s="48">
        <f>$D99*Parameters!F$7*Parameters!F$9*Parameters!F$10/1000</f>
        <v>35.977259999999994</v>
      </c>
      <c r="Q99" s="36"/>
      <c r="R99" s="37">
        <f>$E99*Parameters!D$11/1000</f>
        <v>0.1</v>
      </c>
      <c r="S99" s="38">
        <f>$E99*Parameters!E$11/1000</f>
        <v>0.14000000000000001</v>
      </c>
      <c r="T99" s="39">
        <f>$E99*Parameters!F$11/1000</f>
        <v>0.2</v>
      </c>
      <c r="U99" s="36"/>
      <c r="V99" s="37">
        <f>F99*Parameters!D$12/1000</f>
        <v>0</v>
      </c>
      <c r="W99" s="38">
        <f>G99*Parameters!E$12/1000</f>
        <v>0.8</v>
      </c>
      <c r="X99" s="39">
        <f>H99*Parameters!F$12/1000</f>
        <v>2</v>
      </c>
      <c r="Y99" s="36"/>
      <c r="Z99" s="49">
        <f t="shared" si="9"/>
        <v>42.986799999999995</v>
      </c>
      <c r="AA99" s="50">
        <f t="shared" si="10"/>
        <v>93.504010000000022</v>
      </c>
      <c r="AB99" s="51">
        <f t="shared" si="11"/>
        <v>204.16505999999998</v>
      </c>
      <c r="AK99" s="7"/>
    </row>
    <row r="100" spans="1:37" x14ac:dyDescent="0.2">
      <c r="A100">
        <v>107</v>
      </c>
      <c r="B100" t="s">
        <v>161</v>
      </c>
      <c r="C100" t="s">
        <v>17</v>
      </c>
      <c r="D100" s="13">
        <v>13770</v>
      </c>
      <c r="E100" s="13">
        <v>8</v>
      </c>
      <c r="F100" s="13">
        <v>0</v>
      </c>
      <c r="G100" s="13">
        <v>8</v>
      </c>
      <c r="H100" s="13">
        <v>20</v>
      </c>
      <c r="J100" s="46">
        <f>$D100*Parameters!D$6*Parameters!D$8*Parameters!D$10/1000</f>
        <v>12.393000000000001</v>
      </c>
      <c r="K100" s="47">
        <f>$D100*Parameters!E$6*Parameters!E$8*Parameters!E$10/1000</f>
        <v>26.493480000000002</v>
      </c>
      <c r="L100" s="48">
        <f>$D100*Parameters!F$6*Parameters!F$8*Parameters!F$10/1000</f>
        <v>57.558600000000006</v>
      </c>
      <c r="M100" s="45"/>
      <c r="N100" s="46">
        <f>$D100*Parameters!D$7*Parameters!D$9*Parameters!D$10/1000</f>
        <v>2.4785999999999997</v>
      </c>
      <c r="O100" s="47">
        <f>$D100*Parameters!E$7*Parameters!E$9*Parameters!E$10/1000</f>
        <v>5.6043900000000004</v>
      </c>
      <c r="P100" s="48">
        <f>$D100*Parameters!F$7*Parameters!F$9*Parameters!F$10/1000</f>
        <v>12.475619999999999</v>
      </c>
      <c r="Q100" s="36"/>
      <c r="R100" s="37">
        <f>$E100*Parameters!D$11/1000</f>
        <v>0.8</v>
      </c>
      <c r="S100" s="38">
        <f>$E100*Parameters!E$11/1000</f>
        <v>1.1200000000000001</v>
      </c>
      <c r="T100" s="39">
        <f>$E100*Parameters!F$11/1000</f>
        <v>1.6</v>
      </c>
      <c r="U100" s="36"/>
      <c r="V100" s="37">
        <f>F100*Parameters!D$12/1000</f>
        <v>0</v>
      </c>
      <c r="W100" s="38">
        <f>G100*Parameters!E$12/1000</f>
        <v>6.4</v>
      </c>
      <c r="X100" s="39">
        <f>H100*Parameters!F$12/1000</f>
        <v>20</v>
      </c>
      <c r="Y100" s="36"/>
      <c r="Z100" s="49">
        <f t="shared" si="9"/>
        <v>15.671600000000002</v>
      </c>
      <c r="AA100" s="50">
        <f t="shared" si="10"/>
        <v>39.617869999999996</v>
      </c>
      <c r="AB100" s="51">
        <f t="shared" si="11"/>
        <v>91.634219999999999</v>
      </c>
      <c r="AK100" s="7"/>
    </row>
    <row r="101" spans="1:37" x14ac:dyDescent="0.2">
      <c r="A101">
        <v>108</v>
      </c>
      <c r="B101" t="s">
        <v>162</v>
      </c>
      <c r="C101" t="s">
        <v>17</v>
      </c>
      <c r="D101" s="13">
        <v>5670</v>
      </c>
      <c r="E101" s="13">
        <v>9</v>
      </c>
      <c r="F101" s="13">
        <v>0</v>
      </c>
      <c r="G101" s="13">
        <v>9</v>
      </c>
      <c r="H101" s="13">
        <v>24</v>
      </c>
      <c r="J101" s="46">
        <f>$D101*Parameters!D$6*Parameters!D$8*Parameters!D$10/1000</f>
        <v>5.1029999999999998</v>
      </c>
      <c r="K101" s="47">
        <f>$D101*Parameters!E$6*Parameters!E$8*Parameters!E$10/1000</f>
        <v>10.909080000000001</v>
      </c>
      <c r="L101" s="48">
        <f>$D101*Parameters!F$6*Parameters!F$8*Parameters!F$10/1000</f>
        <v>23.700600000000001</v>
      </c>
      <c r="M101" s="45"/>
      <c r="N101" s="46">
        <f>$D101*Parameters!D$7*Parameters!D$9*Parameters!D$10/1000</f>
        <v>1.0206</v>
      </c>
      <c r="O101" s="47">
        <f>$D101*Parameters!E$7*Parameters!E$9*Parameters!E$10/1000</f>
        <v>2.30769</v>
      </c>
      <c r="P101" s="48">
        <f>$D101*Parameters!F$7*Parameters!F$9*Parameters!F$10/1000</f>
        <v>5.1370199999999997</v>
      </c>
      <c r="Q101" s="36"/>
      <c r="R101" s="37">
        <f>$E101*Parameters!D$11/1000</f>
        <v>0.9</v>
      </c>
      <c r="S101" s="38">
        <f>$E101*Parameters!E$11/1000</f>
        <v>1.26</v>
      </c>
      <c r="T101" s="39">
        <f>$E101*Parameters!F$11/1000</f>
        <v>1.8</v>
      </c>
      <c r="U101" s="36"/>
      <c r="V101" s="37">
        <f>F101*Parameters!D$12/1000</f>
        <v>0</v>
      </c>
      <c r="W101" s="38">
        <f>G101*Parameters!E$12/1000</f>
        <v>7.2</v>
      </c>
      <c r="X101" s="39">
        <f>H101*Parameters!F$12/1000</f>
        <v>24</v>
      </c>
      <c r="Y101" s="36"/>
      <c r="Z101" s="49">
        <f t="shared" si="9"/>
        <v>7.0236000000000001</v>
      </c>
      <c r="AA101" s="50">
        <f t="shared" si="10"/>
        <v>21.676770000000001</v>
      </c>
      <c r="AB101" s="51">
        <f t="shared" si="11"/>
        <v>54.637619999999998</v>
      </c>
    </row>
    <row r="102" spans="1:37" x14ac:dyDescent="0.2">
      <c r="A102">
        <v>109</v>
      </c>
      <c r="B102" t="s">
        <v>163</v>
      </c>
      <c r="C102" t="s">
        <v>17</v>
      </c>
      <c r="D102" s="13">
        <v>21600</v>
      </c>
      <c r="E102" s="13">
        <v>5</v>
      </c>
      <c r="F102" s="13">
        <v>0</v>
      </c>
      <c r="G102" s="13">
        <v>6</v>
      </c>
      <c r="H102" s="13">
        <v>14</v>
      </c>
      <c r="J102" s="46">
        <f>$D102*Parameters!D$6*Parameters!D$8*Parameters!D$10/1000</f>
        <v>19.440000000000001</v>
      </c>
      <c r="K102" s="47">
        <f>$D102*Parameters!E$6*Parameters!E$8*Parameters!E$10/1000</f>
        <v>41.558399999999999</v>
      </c>
      <c r="L102" s="48">
        <f>$D102*Parameters!F$6*Parameters!F$8*Parameters!F$10/1000</f>
        <v>90.288000000000011</v>
      </c>
      <c r="M102" s="45"/>
      <c r="N102" s="46">
        <f>$D102*Parameters!D$7*Parameters!D$9*Parameters!D$10/1000</f>
        <v>3.8879999999999999</v>
      </c>
      <c r="O102" s="47">
        <f>$D102*Parameters!E$7*Parameters!E$9*Parameters!E$10/1000</f>
        <v>8.7911999999999999</v>
      </c>
      <c r="P102" s="48">
        <f>$D102*Parameters!F$7*Parameters!F$9*Parameters!F$10/1000</f>
        <v>19.569599999999998</v>
      </c>
      <c r="Q102" s="36"/>
      <c r="R102" s="37">
        <f>$E102*Parameters!D$11/1000</f>
        <v>0.5</v>
      </c>
      <c r="S102" s="38">
        <f>$E102*Parameters!E$11/1000</f>
        <v>0.7</v>
      </c>
      <c r="T102" s="39">
        <f>$E102*Parameters!F$11/1000</f>
        <v>1</v>
      </c>
      <c r="U102" s="36"/>
      <c r="V102" s="37">
        <f>F102*Parameters!D$12/1000</f>
        <v>0</v>
      </c>
      <c r="W102" s="38">
        <f>G102*Parameters!E$12/1000</f>
        <v>4.8</v>
      </c>
      <c r="X102" s="39">
        <f>H102*Parameters!F$12/1000</f>
        <v>14</v>
      </c>
      <c r="Y102" s="36"/>
      <c r="Z102" s="49">
        <f t="shared" si="9"/>
        <v>23.828000000000003</v>
      </c>
      <c r="AA102" s="50">
        <f t="shared" si="10"/>
        <v>55.849599999999995</v>
      </c>
      <c r="AB102" s="51">
        <f t="shared" si="11"/>
        <v>124.85760000000001</v>
      </c>
    </row>
    <row r="103" spans="1:37" x14ac:dyDescent="0.2">
      <c r="A103">
        <v>110</v>
      </c>
      <c r="B103" t="s">
        <v>164</v>
      </c>
      <c r="C103" t="s">
        <v>17</v>
      </c>
      <c r="D103" s="13">
        <v>14510</v>
      </c>
      <c r="E103" s="13">
        <v>5</v>
      </c>
      <c r="F103" s="13">
        <v>0</v>
      </c>
      <c r="G103" s="13">
        <v>4</v>
      </c>
      <c r="H103" s="13">
        <v>10</v>
      </c>
      <c r="J103" s="46">
        <f>$D103*Parameters!D$6*Parameters!D$8*Parameters!D$10/1000</f>
        <v>13.058999999999999</v>
      </c>
      <c r="K103" s="47">
        <f>$D103*Parameters!E$6*Parameters!E$8*Parameters!E$10/1000</f>
        <v>27.917240000000003</v>
      </c>
      <c r="L103" s="48">
        <f>$D103*Parameters!F$6*Parameters!F$8*Parameters!F$10/1000</f>
        <v>60.651800000000001</v>
      </c>
      <c r="M103" s="45"/>
      <c r="N103" s="46">
        <f>$D103*Parameters!D$7*Parameters!D$9*Parameters!D$10/1000</f>
        <v>2.6118000000000001</v>
      </c>
      <c r="O103" s="47">
        <f>$D103*Parameters!E$7*Parameters!E$9*Parameters!E$10/1000</f>
        <v>5.90557</v>
      </c>
      <c r="P103" s="48">
        <f>$D103*Parameters!F$7*Parameters!F$9*Parameters!F$10/1000</f>
        <v>13.14606</v>
      </c>
      <c r="Q103" s="36"/>
      <c r="R103" s="37">
        <f>$E103*Parameters!D$11/1000</f>
        <v>0.5</v>
      </c>
      <c r="S103" s="38">
        <f>$E103*Parameters!E$11/1000</f>
        <v>0.7</v>
      </c>
      <c r="T103" s="39">
        <f>$E103*Parameters!F$11/1000</f>
        <v>1</v>
      </c>
      <c r="U103" s="36"/>
      <c r="V103" s="37">
        <f>F103*Parameters!D$12/1000</f>
        <v>0</v>
      </c>
      <c r="W103" s="38">
        <f>G103*Parameters!E$12/1000</f>
        <v>3.2</v>
      </c>
      <c r="X103" s="39">
        <f>H103*Parameters!F$12/1000</f>
        <v>10</v>
      </c>
      <c r="Y103" s="36"/>
      <c r="Z103" s="49">
        <f t="shared" si="9"/>
        <v>16.1708</v>
      </c>
      <c r="AA103" s="50">
        <f t="shared" si="10"/>
        <v>37.72281000000001</v>
      </c>
      <c r="AB103" s="51">
        <f t="shared" si="11"/>
        <v>84.79786</v>
      </c>
    </row>
    <row r="104" spans="1:37" x14ac:dyDescent="0.2">
      <c r="A104">
        <v>111</v>
      </c>
      <c r="B104" t="s">
        <v>165</v>
      </c>
      <c r="C104" t="s">
        <v>17</v>
      </c>
      <c r="D104" s="13">
        <v>19580</v>
      </c>
      <c r="E104" s="13">
        <v>5</v>
      </c>
      <c r="F104" s="13">
        <v>0</v>
      </c>
      <c r="G104" s="13">
        <v>5</v>
      </c>
      <c r="H104" s="13">
        <v>12</v>
      </c>
      <c r="J104" s="46">
        <f>$D104*Parameters!D$6*Parameters!D$8*Parameters!D$10/1000</f>
        <v>17.622</v>
      </c>
      <c r="K104" s="47">
        <f>$D104*Parameters!E$6*Parameters!E$8*Parameters!E$10/1000</f>
        <v>37.671920000000007</v>
      </c>
      <c r="L104" s="48">
        <f>$D104*Parameters!F$6*Parameters!F$8*Parameters!F$10/1000</f>
        <v>81.844399999999993</v>
      </c>
      <c r="M104" s="45"/>
      <c r="N104" s="46">
        <f>$D104*Parameters!D$7*Parameters!D$9*Parameters!D$10/1000</f>
        <v>3.5244</v>
      </c>
      <c r="O104" s="47">
        <f>$D104*Parameters!E$7*Parameters!E$9*Parameters!E$10/1000</f>
        <v>7.9690600000000016</v>
      </c>
      <c r="P104" s="48">
        <f>$D104*Parameters!F$7*Parameters!F$9*Parameters!F$10/1000</f>
        <v>17.73948</v>
      </c>
      <c r="Q104" s="36"/>
      <c r="R104" s="37">
        <f>$E104*Parameters!D$11/1000</f>
        <v>0.5</v>
      </c>
      <c r="S104" s="38">
        <f>$E104*Parameters!E$11/1000</f>
        <v>0.7</v>
      </c>
      <c r="T104" s="39">
        <f>$E104*Parameters!F$11/1000</f>
        <v>1</v>
      </c>
      <c r="U104" s="36"/>
      <c r="V104" s="37">
        <f>F104*Parameters!D$12/1000</f>
        <v>0</v>
      </c>
      <c r="W104" s="38">
        <f>G104*Parameters!E$12/1000</f>
        <v>4</v>
      </c>
      <c r="X104" s="39">
        <f>H104*Parameters!F$12/1000</f>
        <v>12</v>
      </c>
      <c r="Y104" s="36"/>
      <c r="Z104" s="49">
        <f t="shared" si="9"/>
        <v>21.6464</v>
      </c>
      <c r="AA104" s="50">
        <f t="shared" si="10"/>
        <v>50.340980000000009</v>
      </c>
      <c r="AB104" s="51">
        <f t="shared" si="11"/>
        <v>112.58387999999999</v>
      </c>
    </row>
    <row r="105" spans="1:37" x14ac:dyDescent="0.2">
      <c r="A105">
        <v>112</v>
      </c>
      <c r="B105" t="s">
        <v>166</v>
      </c>
      <c r="C105" t="s">
        <v>17</v>
      </c>
      <c r="D105" s="13">
        <v>25410</v>
      </c>
      <c r="E105" s="13">
        <v>4</v>
      </c>
      <c r="F105" s="13">
        <v>0</v>
      </c>
      <c r="G105" s="13">
        <v>4</v>
      </c>
      <c r="H105" s="13">
        <v>10</v>
      </c>
      <c r="J105" s="46">
        <f>$D105*Parameters!D$6*Parameters!D$8*Parameters!D$10/1000</f>
        <v>22.869</v>
      </c>
      <c r="K105" s="47">
        <f>$D105*Parameters!E$6*Parameters!E$8*Parameters!E$10/1000</f>
        <v>48.888840000000002</v>
      </c>
      <c r="L105" s="48">
        <f>$D105*Parameters!F$6*Parameters!F$8*Parameters!F$10/1000</f>
        <v>106.21380000000001</v>
      </c>
      <c r="M105" s="45"/>
      <c r="N105" s="46">
        <f>$D105*Parameters!D$7*Parameters!D$9*Parameters!D$10/1000</f>
        <v>4.5738000000000003</v>
      </c>
      <c r="O105" s="47">
        <f>$D105*Parameters!E$7*Parameters!E$9*Parameters!E$10/1000</f>
        <v>10.34187</v>
      </c>
      <c r="P105" s="48">
        <f>$D105*Parameters!F$7*Parameters!F$9*Parameters!F$10/1000</f>
        <v>23.021459999999998</v>
      </c>
      <c r="Q105" s="36"/>
      <c r="R105" s="37">
        <f>$E105*Parameters!D$11/1000</f>
        <v>0.4</v>
      </c>
      <c r="S105" s="38">
        <f>$E105*Parameters!E$11/1000</f>
        <v>0.56000000000000005</v>
      </c>
      <c r="T105" s="39">
        <f>$E105*Parameters!F$11/1000</f>
        <v>0.8</v>
      </c>
      <c r="U105" s="36"/>
      <c r="V105" s="37">
        <f>F105*Parameters!D$12/1000</f>
        <v>0</v>
      </c>
      <c r="W105" s="38">
        <f>G105*Parameters!E$12/1000</f>
        <v>3.2</v>
      </c>
      <c r="X105" s="39">
        <f>H105*Parameters!F$12/1000</f>
        <v>10</v>
      </c>
      <c r="Y105" s="36"/>
      <c r="Z105" s="49">
        <f t="shared" si="9"/>
        <v>27.842799999999997</v>
      </c>
      <c r="AA105" s="50">
        <f t="shared" si="10"/>
        <v>62.990710000000007</v>
      </c>
      <c r="AB105" s="51">
        <f t="shared" si="11"/>
        <v>140.03526000000002</v>
      </c>
    </row>
    <row r="106" spans="1:37" x14ac:dyDescent="0.2">
      <c r="A106">
        <v>113</v>
      </c>
      <c r="B106" t="s">
        <v>167</v>
      </c>
      <c r="C106" t="s">
        <v>17</v>
      </c>
      <c r="D106" s="13">
        <v>16480</v>
      </c>
      <c r="E106" s="13">
        <v>4</v>
      </c>
      <c r="F106" s="13">
        <v>0</v>
      </c>
      <c r="G106" s="13">
        <v>4</v>
      </c>
      <c r="H106" s="13">
        <v>10</v>
      </c>
      <c r="J106" s="46">
        <f>$D106*Parameters!D$6*Parameters!D$8*Parameters!D$10/1000</f>
        <v>14.832000000000001</v>
      </c>
      <c r="K106" s="47">
        <f>$D106*Parameters!E$6*Parameters!E$8*Parameters!E$10/1000</f>
        <v>31.707520000000002</v>
      </c>
      <c r="L106" s="48">
        <f>$D106*Parameters!F$6*Parameters!F$8*Parameters!F$10/1000</f>
        <v>68.886399999999995</v>
      </c>
      <c r="M106" s="45"/>
      <c r="N106" s="46">
        <f>$D106*Parameters!D$7*Parameters!D$9*Parameters!D$10/1000</f>
        <v>2.9664000000000001</v>
      </c>
      <c r="O106" s="47">
        <f>$D106*Parameters!E$7*Parameters!E$9*Parameters!E$10/1000</f>
        <v>6.7073600000000004</v>
      </c>
      <c r="P106" s="48">
        <f>$D106*Parameters!F$7*Parameters!F$9*Parameters!F$10/1000</f>
        <v>14.930879999999998</v>
      </c>
      <c r="Q106" s="36"/>
      <c r="R106" s="37">
        <f>$E106*Parameters!D$11/1000</f>
        <v>0.4</v>
      </c>
      <c r="S106" s="38">
        <f>$E106*Parameters!E$11/1000</f>
        <v>0.56000000000000005</v>
      </c>
      <c r="T106" s="39">
        <f>$E106*Parameters!F$11/1000</f>
        <v>0.8</v>
      </c>
      <c r="U106" s="36"/>
      <c r="V106" s="37">
        <f>F106*Parameters!D$12/1000</f>
        <v>0</v>
      </c>
      <c r="W106" s="38">
        <f>G106*Parameters!E$12/1000</f>
        <v>3.2</v>
      </c>
      <c r="X106" s="39">
        <f>H106*Parameters!F$12/1000</f>
        <v>10</v>
      </c>
      <c r="Y106" s="36"/>
      <c r="Z106" s="49">
        <f t="shared" si="9"/>
        <v>18.198399999999999</v>
      </c>
      <c r="AA106" s="50">
        <f t="shared" si="10"/>
        <v>42.174880000000009</v>
      </c>
      <c r="AB106" s="51">
        <f t="shared" si="11"/>
        <v>94.617279999999994</v>
      </c>
    </row>
    <row r="107" spans="1:37" x14ac:dyDescent="0.2">
      <c r="A107">
        <v>114</v>
      </c>
      <c r="B107" t="s">
        <v>168</v>
      </c>
      <c r="C107" t="s">
        <v>17</v>
      </c>
      <c r="D107" s="13">
        <v>12100</v>
      </c>
      <c r="E107" s="13">
        <v>4</v>
      </c>
      <c r="F107" s="13">
        <v>0</v>
      </c>
      <c r="G107" s="13">
        <v>3</v>
      </c>
      <c r="H107" s="13">
        <v>8</v>
      </c>
      <c r="J107" s="46">
        <f>$D107*Parameters!D$6*Parameters!D$8*Parameters!D$10/1000</f>
        <v>10.89</v>
      </c>
      <c r="K107" s="47">
        <f>$D107*Parameters!E$6*Parameters!E$8*Parameters!E$10/1000</f>
        <v>23.2804</v>
      </c>
      <c r="L107" s="48">
        <f>$D107*Parameters!F$6*Parameters!F$8*Parameters!F$10/1000</f>
        <v>50.57800000000001</v>
      </c>
      <c r="M107" s="45"/>
      <c r="N107" s="46">
        <f>$D107*Parameters!D$7*Parameters!D$9*Parameters!D$10/1000</f>
        <v>2.1779999999999999</v>
      </c>
      <c r="O107" s="47">
        <f>$D107*Parameters!E$7*Parameters!E$9*Parameters!E$10/1000</f>
        <v>4.9246999999999996</v>
      </c>
      <c r="P107" s="48">
        <f>$D107*Parameters!F$7*Parameters!F$9*Parameters!F$10/1000</f>
        <v>10.9626</v>
      </c>
      <c r="Q107" s="36"/>
      <c r="R107" s="37">
        <f>$E107*Parameters!D$11/1000</f>
        <v>0.4</v>
      </c>
      <c r="S107" s="38">
        <f>$E107*Parameters!E$11/1000</f>
        <v>0.56000000000000005</v>
      </c>
      <c r="T107" s="39">
        <f>$E107*Parameters!F$11/1000</f>
        <v>0.8</v>
      </c>
      <c r="U107" s="36"/>
      <c r="V107" s="37">
        <f>F107*Parameters!D$12/1000</f>
        <v>0</v>
      </c>
      <c r="W107" s="38">
        <f>G107*Parameters!E$12/1000</f>
        <v>2.4</v>
      </c>
      <c r="X107" s="39">
        <f>H107*Parameters!F$12/1000</f>
        <v>8</v>
      </c>
      <c r="Y107" s="36"/>
      <c r="Z107" s="49">
        <f t="shared" si="9"/>
        <v>13.468000000000002</v>
      </c>
      <c r="AA107" s="50">
        <f t="shared" si="10"/>
        <v>31.165099999999999</v>
      </c>
      <c r="AB107" s="51">
        <f t="shared" si="11"/>
        <v>70.340600000000009</v>
      </c>
    </row>
    <row r="108" spans="1:37" x14ac:dyDescent="0.2">
      <c r="A108">
        <v>115</v>
      </c>
      <c r="B108" t="s">
        <v>169</v>
      </c>
      <c r="C108" t="s">
        <v>17</v>
      </c>
      <c r="D108" s="13">
        <v>6200</v>
      </c>
      <c r="E108" s="13">
        <v>4</v>
      </c>
      <c r="F108" s="13">
        <v>0</v>
      </c>
      <c r="G108" s="13">
        <v>6</v>
      </c>
      <c r="H108" s="13">
        <v>16</v>
      </c>
      <c r="J108" s="46">
        <f>$D108*Parameters!D$6*Parameters!D$8*Parameters!D$10/1000</f>
        <v>5.58</v>
      </c>
      <c r="K108" s="47">
        <f>$D108*Parameters!E$6*Parameters!E$8*Parameters!E$10/1000</f>
        <v>11.928800000000001</v>
      </c>
      <c r="L108" s="48">
        <f>$D108*Parameters!F$6*Parameters!F$8*Parameters!F$10/1000</f>
        <v>25.916000000000004</v>
      </c>
      <c r="M108" s="45"/>
      <c r="N108" s="46">
        <f>$D108*Parameters!D$7*Parameters!D$9*Parameters!D$10/1000</f>
        <v>1.1160000000000001</v>
      </c>
      <c r="O108" s="47">
        <f>$D108*Parameters!E$7*Parameters!E$9*Parameters!E$10/1000</f>
        <v>2.5234000000000001</v>
      </c>
      <c r="P108" s="48">
        <f>$D108*Parameters!F$7*Parameters!F$9*Parameters!F$10/1000</f>
        <v>5.6171999999999995</v>
      </c>
      <c r="Q108" s="36"/>
      <c r="R108" s="37">
        <f>$E108*Parameters!D$11/1000</f>
        <v>0.4</v>
      </c>
      <c r="S108" s="38">
        <f>$E108*Parameters!E$11/1000</f>
        <v>0.56000000000000005</v>
      </c>
      <c r="T108" s="39">
        <f>$E108*Parameters!F$11/1000</f>
        <v>0.8</v>
      </c>
      <c r="U108" s="36"/>
      <c r="V108" s="37">
        <f>F108*Parameters!D$12/1000</f>
        <v>0</v>
      </c>
      <c r="W108" s="38">
        <f>G108*Parameters!E$12/1000</f>
        <v>4.8</v>
      </c>
      <c r="X108" s="39">
        <f>H108*Parameters!F$12/1000</f>
        <v>16</v>
      </c>
      <c r="Y108" s="36"/>
      <c r="Z108" s="49">
        <f t="shared" si="9"/>
        <v>7.0960000000000001</v>
      </c>
      <c r="AA108" s="50">
        <f t="shared" si="10"/>
        <v>19.812200000000001</v>
      </c>
      <c r="AB108" s="51">
        <f t="shared" si="11"/>
        <v>48.333200000000005</v>
      </c>
    </row>
    <row r="109" spans="1:37" x14ac:dyDescent="0.2">
      <c r="A109">
        <v>116</v>
      </c>
      <c r="B109" t="s">
        <v>170</v>
      </c>
      <c r="C109" t="s">
        <v>17</v>
      </c>
      <c r="D109" s="13">
        <v>25560</v>
      </c>
      <c r="E109" s="13">
        <v>2</v>
      </c>
      <c r="F109" s="13">
        <v>0</v>
      </c>
      <c r="G109" s="13">
        <v>2</v>
      </c>
      <c r="H109" s="13">
        <v>4</v>
      </c>
      <c r="J109" s="46">
        <f>$D109*Parameters!D$6*Parameters!D$8*Parameters!D$10/1000</f>
        <v>23.004000000000001</v>
      </c>
      <c r="K109" s="47">
        <f>$D109*Parameters!E$6*Parameters!E$8*Parameters!E$10/1000</f>
        <v>49.177440000000004</v>
      </c>
      <c r="L109" s="48">
        <f>$D109*Parameters!F$6*Parameters!F$8*Parameters!F$10/1000</f>
        <v>106.8408</v>
      </c>
      <c r="M109" s="45"/>
      <c r="N109" s="46">
        <f>$D109*Parameters!D$7*Parameters!D$9*Parameters!D$10/1000</f>
        <v>4.6008000000000004</v>
      </c>
      <c r="O109" s="47">
        <f>$D109*Parameters!E$7*Parameters!E$9*Parameters!E$10/1000</f>
        <v>10.40292</v>
      </c>
      <c r="P109" s="48">
        <f>$D109*Parameters!F$7*Parameters!F$9*Parameters!F$10/1000</f>
        <v>23.157359999999997</v>
      </c>
      <c r="Q109" s="36"/>
      <c r="R109" s="37">
        <f>$E109*Parameters!D$11/1000</f>
        <v>0.2</v>
      </c>
      <c r="S109" s="38">
        <f>$E109*Parameters!E$11/1000</f>
        <v>0.28000000000000003</v>
      </c>
      <c r="T109" s="39">
        <f>$E109*Parameters!F$11/1000</f>
        <v>0.4</v>
      </c>
      <c r="U109" s="36"/>
      <c r="V109" s="37">
        <f>F109*Parameters!D$12/1000</f>
        <v>0</v>
      </c>
      <c r="W109" s="38">
        <f>G109*Parameters!E$12/1000</f>
        <v>1.6</v>
      </c>
      <c r="X109" s="39">
        <f>H109*Parameters!F$12/1000</f>
        <v>4</v>
      </c>
      <c r="Y109" s="36"/>
      <c r="Z109" s="49">
        <f t="shared" si="9"/>
        <v>27.8048</v>
      </c>
      <c r="AA109" s="50">
        <f t="shared" si="10"/>
        <v>61.460360000000009</v>
      </c>
      <c r="AB109" s="51">
        <f t="shared" si="11"/>
        <v>134.39815999999999</v>
      </c>
    </row>
    <row r="110" spans="1:37" x14ac:dyDescent="0.2">
      <c r="A110">
        <v>117</v>
      </c>
      <c r="B110" t="s">
        <v>171</v>
      </c>
      <c r="C110" t="s">
        <v>17</v>
      </c>
      <c r="D110" s="13">
        <v>20309</v>
      </c>
      <c r="E110" s="13">
        <v>5</v>
      </c>
      <c r="F110" s="13">
        <v>0</v>
      </c>
      <c r="G110" s="13">
        <v>9</v>
      </c>
      <c r="H110" s="13">
        <v>22</v>
      </c>
      <c r="J110" s="46">
        <f>$D110*Parameters!D$6*Parameters!D$8*Parameters!D$10/1000</f>
        <v>18.278100000000002</v>
      </c>
      <c r="K110" s="47">
        <f>$D110*Parameters!E$6*Parameters!E$8*Parameters!E$10/1000</f>
        <v>39.074516000000003</v>
      </c>
      <c r="L110" s="48">
        <f>$D110*Parameters!F$6*Parameters!F$8*Parameters!F$10/1000</f>
        <v>84.891619999999989</v>
      </c>
      <c r="M110" s="45"/>
      <c r="N110" s="46">
        <f>$D110*Parameters!D$7*Parameters!D$9*Parameters!D$10/1000</f>
        <v>3.6556200000000003</v>
      </c>
      <c r="O110" s="47">
        <f>$D110*Parameters!E$7*Parameters!E$9*Parameters!E$10/1000</f>
        <v>8.2657630000000015</v>
      </c>
      <c r="P110" s="48">
        <f>$D110*Parameters!F$7*Parameters!F$9*Parameters!F$10/1000</f>
        <v>18.399953999999997</v>
      </c>
      <c r="Q110" s="36"/>
      <c r="R110" s="37">
        <f>$E110*Parameters!D$11/1000</f>
        <v>0.5</v>
      </c>
      <c r="S110" s="38">
        <f>$E110*Parameters!E$11/1000</f>
        <v>0.7</v>
      </c>
      <c r="T110" s="39">
        <f>$E110*Parameters!F$11/1000</f>
        <v>1</v>
      </c>
      <c r="U110" s="36"/>
      <c r="V110" s="37">
        <f>F110*Parameters!D$12/1000</f>
        <v>0</v>
      </c>
      <c r="W110" s="38">
        <f>G110*Parameters!E$12/1000</f>
        <v>7.2</v>
      </c>
      <c r="X110" s="39">
        <f>H110*Parameters!F$12/1000</f>
        <v>22</v>
      </c>
      <c r="Y110" s="36"/>
      <c r="Z110" s="49">
        <f t="shared" si="9"/>
        <v>22.433720000000001</v>
      </c>
      <c r="AA110" s="50">
        <f t="shared" si="10"/>
        <v>55.240279000000008</v>
      </c>
      <c r="AB110" s="51">
        <f t="shared" si="11"/>
        <v>126.29157399999998</v>
      </c>
    </row>
    <row r="111" spans="1:37" x14ac:dyDescent="0.2">
      <c r="A111">
        <v>118</v>
      </c>
      <c r="B111" t="s">
        <v>172</v>
      </c>
      <c r="C111" t="s">
        <v>17</v>
      </c>
      <c r="D111" s="13">
        <v>6730</v>
      </c>
      <c r="E111" s="13">
        <v>4</v>
      </c>
      <c r="F111" s="13">
        <v>0</v>
      </c>
      <c r="G111" s="13">
        <v>7</v>
      </c>
      <c r="H111" s="13">
        <v>18</v>
      </c>
      <c r="J111" s="46">
        <f>$D111*Parameters!D$6*Parameters!D$8*Parameters!D$10/1000</f>
        <v>6.0570000000000004</v>
      </c>
      <c r="K111" s="47">
        <f>$D111*Parameters!E$6*Parameters!E$8*Parameters!E$10/1000</f>
        <v>12.94852</v>
      </c>
      <c r="L111" s="48">
        <f>$D111*Parameters!F$6*Parameters!F$8*Parameters!F$10/1000</f>
        <v>28.131400000000003</v>
      </c>
      <c r="M111" s="45"/>
      <c r="N111" s="46">
        <f>$D111*Parameters!D$7*Parameters!D$9*Parameters!D$10/1000</f>
        <v>1.2114</v>
      </c>
      <c r="O111" s="47">
        <f>$D111*Parameters!E$7*Parameters!E$9*Parameters!E$10/1000</f>
        <v>2.7391100000000002</v>
      </c>
      <c r="P111" s="48">
        <f>$D111*Parameters!F$7*Parameters!F$9*Parameters!F$10/1000</f>
        <v>6.0973800000000002</v>
      </c>
      <c r="Q111" s="36"/>
      <c r="R111" s="37">
        <f>$E111*Parameters!D$11/1000</f>
        <v>0.4</v>
      </c>
      <c r="S111" s="38">
        <f>$E111*Parameters!E$11/1000</f>
        <v>0.56000000000000005</v>
      </c>
      <c r="T111" s="39">
        <f>$E111*Parameters!F$11/1000</f>
        <v>0.8</v>
      </c>
      <c r="U111" s="36"/>
      <c r="V111" s="37">
        <f>F111*Parameters!D$12/1000</f>
        <v>0</v>
      </c>
      <c r="W111" s="38">
        <f>G111*Parameters!E$12/1000</f>
        <v>5.6</v>
      </c>
      <c r="X111" s="39">
        <f>H111*Parameters!F$12/1000</f>
        <v>18</v>
      </c>
      <c r="Y111" s="36"/>
      <c r="Z111" s="49">
        <f t="shared" si="9"/>
        <v>7.668400000000001</v>
      </c>
      <c r="AA111" s="50">
        <f t="shared" si="10"/>
        <v>21.847630000000002</v>
      </c>
      <c r="AB111" s="51">
        <f t="shared" si="11"/>
        <v>53.028779999999998</v>
      </c>
    </row>
    <row r="112" spans="1:37" x14ac:dyDescent="0.2">
      <c r="A112">
        <v>119</v>
      </c>
      <c r="B112" t="s">
        <v>173</v>
      </c>
      <c r="C112" t="s">
        <v>17</v>
      </c>
      <c r="D112" s="13">
        <v>13590</v>
      </c>
      <c r="E112" s="13">
        <v>1</v>
      </c>
      <c r="F112" s="13">
        <v>0</v>
      </c>
      <c r="G112" s="13">
        <v>1</v>
      </c>
      <c r="H112" s="13">
        <v>2</v>
      </c>
      <c r="J112" s="46">
        <f>$D112*Parameters!D$6*Parameters!D$8*Parameters!D$10/1000</f>
        <v>12.231</v>
      </c>
      <c r="K112" s="47">
        <f>$D112*Parameters!E$6*Parameters!E$8*Parameters!E$10/1000</f>
        <v>26.147160000000003</v>
      </c>
      <c r="L112" s="48">
        <f>$D112*Parameters!F$6*Parameters!F$8*Parameters!F$10/1000</f>
        <v>56.806200000000004</v>
      </c>
      <c r="M112" s="45"/>
      <c r="N112" s="46">
        <f>$D112*Parameters!D$7*Parameters!D$9*Parameters!D$10/1000</f>
        <v>2.4462000000000002</v>
      </c>
      <c r="O112" s="47">
        <f>$D112*Parameters!E$7*Parameters!E$9*Parameters!E$10/1000</f>
        <v>5.531130000000001</v>
      </c>
      <c r="P112" s="48">
        <f>$D112*Parameters!F$7*Parameters!F$9*Parameters!F$10/1000</f>
        <v>12.312539999999998</v>
      </c>
      <c r="Q112" s="36"/>
      <c r="R112" s="37">
        <f>$E112*Parameters!D$11/1000</f>
        <v>0.1</v>
      </c>
      <c r="S112" s="38">
        <f>$E112*Parameters!E$11/1000</f>
        <v>0.14000000000000001</v>
      </c>
      <c r="T112" s="39">
        <f>$E112*Parameters!F$11/1000</f>
        <v>0.2</v>
      </c>
      <c r="U112" s="36"/>
      <c r="V112" s="37">
        <f>F112*Parameters!D$12/1000</f>
        <v>0</v>
      </c>
      <c r="W112" s="38">
        <f>G112*Parameters!E$12/1000</f>
        <v>0.8</v>
      </c>
      <c r="X112" s="39">
        <f>H112*Parameters!F$12/1000</f>
        <v>2</v>
      </c>
      <c r="Y112" s="36"/>
      <c r="Z112" s="49">
        <f t="shared" si="9"/>
        <v>14.777199999999999</v>
      </c>
      <c r="AA112" s="50">
        <f t="shared" si="10"/>
        <v>32.618290000000002</v>
      </c>
      <c r="AB112" s="51">
        <f t="shared" si="11"/>
        <v>71.318740000000005</v>
      </c>
    </row>
    <row r="113" spans="1:28" x14ac:dyDescent="0.2">
      <c r="A113">
        <v>120</v>
      </c>
      <c r="B113" t="s">
        <v>174</v>
      </c>
      <c r="C113" t="s">
        <v>17</v>
      </c>
      <c r="D113" s="13">
        <v>10880</v>
      </c>
      <c r="E113" s="13">
        <v>1</v>
      </c>
      <c r="F113" s="13">
        <v>0</v>
      </c>
      <c r="G113" s="13">
        <v>1</v>
      </c>
      <c r="H113" s="13">
        <v>2</v>
      </c>
      <c r="J113" s="46">
        <f>$D113*Parameters!D$6*Parameters!D$8*Parameters!D$10/1000</f>
        <v>9.7919999999999998</v>
      </c>
      <c r="K113" s="47">
        <f>$D113*Parameters!E$6*Parameters!E$8*Parameters!E$10/1000</f>
        <v>20.933120000000002</v>
      </c>
      <c r="L113" s="48">
        <f>$D113*Parameters!F$6*Parameters!F$8*Parameters!F$10/1000</f>
        <v>45.478400000000001</v>
      </c>
      <c r="M113" s="45"/>
      <c r="N113" s="46">
        <f>$D113*Parameters!D$7*Parameters!D$9*Parameters!D$10/1000</f>
        <v>1.9584000000000001</v>
      </c>
      <c r="O113" s="47">
        <f>$D113*Parameters!E$7*Parameters!E$9*Parameters!E$10/1000</f>
        <v>4.4281600000000001</v>
      </c>
      <c r="P113" s="48">
        <f>$D113*Parameters!F$7*Parameters!F$9*Parameters!F$10/1000</f>
        <v>9.8572799999999994</v>
      </c>
      <c r="Q113" s="36"/>
      <c r="R113" s="37">
        <f>$E113*Parameters!D$11/1000</f>
        <v>0.1</v>
      </c>
      <c r="S113" s="38">
        <f>$E113*Parameters!E$11/1000</f>
        <v>0.14000000000000001</v>
      </c>
      <c r="T113" s="39">
        <f>$E113*Parameters!F$11/1000</f>
        <v>0.2</v>
      </c>
      <c r="U113" s="36"/>
      <c r="V113" s="37">
        <f>F113*Parameters!D$12/1000</f>
        <v>0</v>
      </c>
      <c r="W113" s="38">
        <f>G113*Parameters!E$12/1000</f>
        <v>0.8</v>
      </c>
      <c r="X113" s="39">
        <f>H113*Parameters!F$12/1000</f>
        <v>2</v>
      </c>
      <c r="Y113" s="36"/>
      <c r="Z113" s="49">
        <f t="shared" si="9"/>
        <v>11.850399999999999</v>
      </c>
      <c r="AA113" s="50">
        <f t="shared" si="10"/>
        <v>26.301280000000002</v>
      </c>
      <c r="AB113" s="51">
        <f t="shared" si="11"/>
        <v>57.535679999999999</v>
      </c>
    </row>
    <row r="114" spans="1:28" x14ac:dyDescent="0.2">
      <c r="A114">
        <v>3</v>
      </c>
      <c r="B114" t="s">
        <v>175</v>
      </c>
      <c r="C114" t="s">
        <v>18</v>
      </c>
      <c r="D114" s="13">
        <v>64510</v>
      </c>
      <c r="E114" s="13">
        <v>5</v>
      </c>
      <c r="F114" s="13">
        <v>0</v>
      </c>
      <c r="G114" s="13">
        <v>9</v>
      </c>
      <c r="H114" s="13">
        <v>22</v>
      </c>
      <c r="J114" s="46">
        <f>$D114*Parameters!D$6*Parameters!D$8*Parameters!D$10/1000</f>
        <v>58.058999999999997</v>
      </c>
      <c r="K114" s="47">
        <f>$D114*Parameters!E$6*Parameters!E$8*Parameters!E$10/1000</f>
        <v>124.11724000000002</v>
      </c>
      <c r="L114" s="48">
        <f>$D114*Parameters!F$6*Parameters!F$8*Parameters!F$10/1000</f>
        <v>269.65179999999998</v>
      </c>
      <c r="M114" s="45"/>
      <c r="N114" s="46">
        <f>$D114*Parameters!D$7*Parameters!D$9*Parameters!D$10/1000</f>
        <v>11.611800000000001</v>
      </c>
      <c r="O114" s="47">
        <f>$D114*Parameters!E$7*Parameters!E$9*Parameters!E$10/1000</f>
        <v>26.255570000000002</v>
      </c>
      <c r="P114" s="48">
        <f>$D114*Parameters!F$7*Parameters!F$9*Parameters!F$10/1000</f>
        <v>58.446059999999996</v>
      </c>
      <c r="Q114" s="36"/>
      <c r="R114" s="37">
        <f>$E114*Parameters!D$11/1000</f>
        <v>0.5</v>
      </c>
      <c r="S114" s="38">
        <f>$E114*Parameters!E$11/1000</f>
        <v>0.7</v>
      </c>
      <c r="T114" s="39">
        <f>$E114*Parameters!F$11/1000</f>
        <v>1</v>
      </c>
      <c r="U114" s="36"/>
      <c r="V114" s="37">
        <f>F114*Parameters!D$12/1000</f>
        <v>0</v>
      </c>
      <c r="W114" s="38">
        <f>G114*Parameters!E$12/1000</f>
        <v>7.2</v>
      </c>
      <c r="X114" s="39">
        <f>H114*Parameters!F$12/1000</f>
        <v>22</v>
      </c>
      <c r="Y114" s="36"/>
      <c r="Z114" s="49">
        <f t="shared" si="9"/>
        <v>70.1708</v>
      </c>
      <c r="AA114" s="50">
        <f t="shared" si="10"/>
        <v>158.27280999999999</v>
      </c>
      <c r="AB114" s="51">
        <f t="shared" si="11"/>
        <v>351.09785999999997</v>
      </c>
    </row>
    <row r="115" spans="1:28" x14ac:dyDescent="0.2">
      <c r="A115">
        <v>121</v>
      </c>
      <c r="B115" t="s">
        <v>176</v>
      </c>
      <c r="C115" t="s">
        <v>17</v>
      </c>
      <c r="D115" s="13">
        <v>30930</v>
      </c>
      <c r="E115" s="13">
        <v>5</v>
      </c>
      <c r="F115" s="13">
        <v>0</v>
      </c>
      <c r="G115" s="13">
        <v>4</v>
      </c>
      <c r="H115" s="13">
        <v>10</v>
      </c>
      <c r="J115" s="46">
        <f>$D115*Parameters!D$6*Parameters!D$8*Parameters!D$10/1000</f>
        <v>27.837</v>
      </c>
      <c r="K115" s="47">
        <f>$D115*Parameters!E$6*Parameters!E$8*Parameters!E$10/1000</f>
        <v>59.50932000000001</v>
      </c>
      <c r="L115" s="48">
        <f>$D115*Parameters!F$6*Parameters!F$8*Parameters!F$10/1000</f>
        <v>129.28739999999999</v>
      </c>
      <c r="M115" s="45"/>
      <c r="N115" s="46">
        <f>$D115*Parameters!D$7*Parameters!D$9*Parameters!D$10/1000</f>
        <v>5.5674000000000001</v>
      </c>
      <c r="O115" s="47">
        <f>$D115*Parameters!E$7*Parameters!E$9*Parameters!E$10/1000</f>
        <v>12.588510000000001</v>
      </c>
      <c r="P115" s="48">
        <f>$D115*Parameters!F$7*Parameters!F$9*Parameters!F$10/1000</f>
        <v>28.022579999999998</v>
      </c>
      <c r="Q115" s="36"/>
      <c r="R115" s="37">
        <f>$E115*Parameters!D$11/1000</f>
        <v>0.5</v>
      </c>
      <c r="S115" s="38">
        <f>$E115*Parameters!E$11/1000</f>
        <v>0.7</v>
      </c>
      <c r="T115" s="39">
        <f>$E115*Parameters!F$11/1000</f>
        <v>1</v>
      </c>
      <c r="U115" s="36"/>
      <c r="V115" s="37">
        <f>F115*Parameters!D$12/1000</f>
        <v>0</v>
      </c>
      <c r="W115" s="38">
        <f>G115*Parameters!E$12/1000</f>
        <v>3.2</v>
      </c>
      <c r="X115" s="39">
        <f>H115*Parameters!F$12/1000</f>
        <v>10</v>
      </c>
      <c r="Y115" s="36"/>
      <c r="Z115" s="49">
        <f t="shared" si="9"/>
        <v>33.904400000000003</v>
      </c>
      <c r="AA115" s="50">
        <f t="shared" si="10"/>
        <v>75.997830000000022</v>
      </c>
      <c r="AB115" s="51">
        <f t="shared" si="11"/>
        <v>168.30998</v>
      </c>
    </row>
    <row r="116" spans="1:28" x14ac:dyDescent="0.2">
      <c r="A116">
        <v>122</v>
      </c>
      <c r="B116" t="s">
        <v>177</v>
      </c>
      <c r="C116" t="s">
        <v>17</v>
      </c>
      <c r="D116" s="13">
        <v>11160</v>
      </c>
      <c r="E116" s="13">
        <v>4</v>
      </c>
      <c r="F116" s="13">
        <v>0</v>
      </c>
      <c r="G116" s="13">
        <v>4</v>
      </c>
      <c r="H116" s="13">
        <v>10</v>
      </c>
      <c r="J116" s="46">
        <f>$D116*Parameters!D$6*Parameters!D$8*Parameters!D$10/1000</f>
        <v>10.044</v>
      </c>
      <c r="K116" s="47">
        <f>$D116*Parameters!E$6*Parameters!E$8*Parameters!E$10/1000</f>
        <v>21.47184</v>
      </c>
      <c r="L116" s="48">
        <f>$D116*Parameters!F$6*Parameters!F$8*Parameters!F$10/1000</f>
        <v>46.648800000000001</v>
      </c>
      <c r="M116" s="45"/>
      <c r="N116" s="46">
        <f>$D116*Parameters!D$7*Parameters!D$9*Parameters!D$10/1000</f>
        <v>2.0087999999999999</v>
      </c>
      <c r="O116" s="47">
        <f>$D116*Parameters!E$7*Parameters!E$9*Parameters!E$10/1000</f>
        <v>4.5421199999999997</v>
      </c>
      <c r="P116" s="48">
        <f>$D116*Parameters!F$7*Parameters!F$9*Parameters!F$10/1000</f>
        <v>10.11096</v>
      </c>
      <c r="Q116" s="36"/>
      <c r="R116" s="37">
        <f>$E116*Parameters!D$11/1000</f>
        <v>0.4</v>
      </c>
      <c r="S116" s="38">
        <f>$E116*Parameters!E$11/1000</f>
        <v>0.56000000000000005</v>
      </c>
      <c r="T116" s="39">
        <f>$E116*Parameters!F$11/1000</f>
        <v>0.8</v>
      </c>
      <c r="U116" s="36"/>
      <c r="V116" s="37">
        <f>F116*Parameters!D$12/1000</f>
        <v>0</v>
      </c>
      <c r="W116" s="38">
        <f>G116*Parameters!E$12/1000</f>
        <v>3.2</v>
      </c>
      <c r="X116" s="39">
        <f>H116*Parameters!F$12/1000</f>
        <v>10</v>
      </c>
      <c r="Y116" s="36"/>
      <c r="Z116" s="49">
        <f t="shared" si="9"/>
        <v>12.452800000000002</v>
      </c>
      <c r="AA116" s="50">
        <f t="shared" si="10"/>
        <v>29.773959999999999</v>
      </c>
      <c r="AB116" s="51">
        <f t="shared" si="11"/>
        <v>67.559759999999997</v>
      </c>
    </row>
    <row r="117" spans="1:28" x14ac:dyDescent="0.2">
      <c r="A117">
        <v>123</v>
      </c>
      <c r="B117" t="s">
        <v>178</v>
      </c>
      <c r="C117" t="s">
        <v>17</v>
      </c>
      <c r="D117" s="13">
        <v>11390</v>
      </c>
      <c r="E117" s="13">
        <v>0</v>
      </c>
      <c r="F117" s="13">
        <v>0</v>
      </c>
      <c r="G117" s="13">
        <v>0</v>
      </c>
      <c r="H117" s="13">
        <v>0</v>
      </c>
      <c r="J117" s="46">
        <f>$D117*Parameters!D$6*Parameters!D$8*Parameters!D$10/1000</f>
        <v>10.250999999999999</v>
      </c>
      <c r="K117" s="47">
        <f>$D117*Parameters!E$6*Parameters!E$8*Parameters!E$10/1000</f>
        <v>21.914360000000002</v>
      </c>
      <c r="L117" s="48">
        <f>$D117*Parameters!F$6*Parameters!F$8*Parameters!F$10/1000</f>
        <v>47.610200000000006</v>
      </c>
      <c r="M117" s="45"/>
      <c r="N117" s="46">
        <f>$D117*Parameters!D$7*Parameters!D$9*Parameters!D$10/1000</f>
        <v>2.0502000000000002</v>
      </c>
      <c r="O117" s="47">
        <f>$D117*Parameters!E$7*Parameters!E$9*Parameters!E$10/1000</f>
        <v>4.6357300000000006</v>
      </c>
      <c r="P117" s="48">
        <f>$D117*Parameters!F$7*Parameters!F$9*Parameters!F$10/1000</f>
        <v>10.31934</v>
      </c>
      <c r="Q117" s="36"/>
      <c r="R117" s="37">
        <f>$E117*Parameters!D$11/1000</f>
        <v>0</v>
      </c>
      <c r="S117" s="38">
        <f>$E117*Parameters!E$11/1000</f>
        <v>0</v>
      </c>
      <c r="T117" s="39">
        <f>$E117*Parameters!F$11/1000</f>
        <v>0</v>
      </c>
      <c r="U117" s="36"/>
      <c r="V117" s="37">
        <f>F117*Parameters!D$12/1000</f>
        <v>0</v>
      </c>
      <c r="W117" s="38">
        <f>G117*Parameters!E$12/1000</f>
        <v>0</v>
      </c>
      <c r="X117" s="39">
        <f>H117*Parameters!F$12/1000</f>
        <v>0</v>
      </c>
      <c r="Y117" s="36"/>
      <c r="Z117" s="49">
        <f t="shared" si="9"/>
        <v>12.3012</v>
      </c>
      <c r="AA117" s="50">
        <f t="shared" si="10"/>
        <v>26.550090000000004</v>
      </c>
      <c r="AB117" s="51">
        <f t="shared" si="11"/>
        <v>57.929540000000003</v>
      </c>
    </row>
    <row r="118" spans="1:28" x14ac:dyDescent="0.2">
      <c r="A118">
        <v>13</v>
      </c>
      <c r="B118" t="s">
        <v>179</v>
      </c>
      <c r="C118" t="s">
        <v>16</v>
      </c>
      <c r="D118" s="13">
        <v>8580</v>
      </c>
      <c r="E118" s="13">
        <v>13</v>
      </c>
      <c r="F118" s="13">
        <v>0</v>
      </c>
      <c r="G118" s="13">
        <v>15</v>
      </c>
      <c r="H118" s="13">
        <v>40</v>
      </c>
      <c r="J118" s="46">
        <f>$D118*Parameters!D$6*Parameters!D$8*Parameters!D$10/1000</f>
        <v>7.7220000000000004</v>
      </c>
      <c r="K118" s="47">
        <f>$D118*Parameters!E$6*Parameters!E$8*Parameters!E$10/1000</f>
        <v>16.507920000000002</v>
      </c>
      <c r="L118" s="48">
        <f>$D118*Parameters!F$6*Parameters!F$8*Parameters!F$10/1000</f>
        <v>35.864400000000003</v>
      </c>
      <c r="M118" s="45"/>
      <c r="N118" s="46">
        <f>$D118*Parameters!D$7*Parameters!D$9*Parameters!D$10/1000</f>
        <v>1.5444</v>
      </c>
      <c r="O118" s="47">
        <f>$D118*Parameters!E$7*Parameters!E$9*Parameters!E$10/1000</f>
        <v>3.4920599999999999</v>
      </c>
      <c r="P118" s="48">
        <f>$D118*Parameters!F$7*Parameters!F$9*Parameters!F$10/1000</f>
        <v>7.7734799999999993</v>
      </c>
      <c r="Q118" s="36"/>
      <c r="R118" s="37">
        <f>$E118*Parameters!D$11/1000</f>
        <v>1.3</v>
      </c>
      <c r="S118" s="38">
        <f>$E118*Parameters!E$11/1000</f>
        <v>1.82</v>
      </c>
      <c r="T118" s="39">
        <f>$E118*Parameters!F$11/1000</f>
        <v>2.6</v>
      </c>
      <c r="U118" s="36"/>
      <c r="V118" s="37">
        <f>F118*Parameters!D$12/1000</f>
        <v>0</v>
      </c>
      <c r="W118" s="38">
        <f>G118*Parameters!E$12/1000</f>
        <v>12</v>
      </c>
      <c r="X118" s="39">
        <f>H118*Parameters!F$12/1000</f>
        <v>40</v>
      </c>
      <c r="Y118" s="36"/>
      <c r="Z118" s="49">
        <f t="shared" si="9"/>
        <v>10.566400000000002</v>
      </c>
      <c r="AA118" s="50">
        <f t="shared" si="10"/>
        <v>33.819980000000001</v>
      </c>
      <c r="AB118" s="51">
        <f t="shared" si="11"/>
        <v>86.237880000000004</v>
      </c>
    </row>
    <row r="119" spans="1:28" x14ac:dyDescent="0.2">
      <c r="A119">
        <v>124</v>
      </c>
      <c r="B119" t="s">
        <v>180</v>
      </c>
      <c r="C119" t="s">
        <v>17</v>
      </c>
      <c r="D119" s="13">
        <v>16540</v>
      </c>
      <c r="E119" s="13">
        <v>2</v>
      </c>
      <c r="F119" s="13">
        <v>0</v>
      </c>
      <c r="G119" s="13">
        <v>2</v>
      </c>
      <c r="H119" s="13">
        <v>4</v>
      </c>
      <c r="J119" s="46">
        <f>$D119*Parameters!D$6*Parameters!D$8*Parameters!D$10/1000</f>
        <v>14.885999999999999</v>
      </c>
      <c r="K119" s="47">
        <f>$D119*Parameters!E$6*Parameters!E$8*Parameters!E$10/1000</f>
        <v>31.822960000000005</v>
      </c>
      <c r="L119" s="48">
        <f>$D119*Parameters!F$6*Parameters!F$8*Parameters!F$10/1000</f>
        <v>69.137199999999993</v>
      </c>
      <c r="M119" s="45"/>
      <c r="N119" s="46">
        <f>$D119*Parameters!D$7*Parameters!D$9*Parameters!D$10/1000</f>
        <v>2.9772000000000003</v>
      </c>
      <c r="O119" s="47">
        <f>$D119*Parameters!E$7*Parameters!E$9*Parameters!E$10/1000</f>
        <v>6.7317800000000005</v>
      </c>
      <c r="P119" s="48">
        <f>$D119*Parameters!F$7*Parameters!F$9*Parameters!F$10/1000</f>
        <v>14.985239999999999</v>
      </c>
      <c r="Q119" s="36"/>
      <c r="R119" s="37">
        <f>$E119*Parameters!D$11/1000</f>
        <v>0.2</v>
      </c>
      <c r="S119" s="38">
        <f>$E119*Parameters!E$11/1000</f>
        <v>0.28000000000000003</v>
      </c>
      <c r="T119" s="39">
        <f>$E119*Parameters!F$11/1000</f>
        <v>0.4</v>
      </c>
      <c r="U119" s="36"/>
      <c r="V119" s="37">
        <f>F119*Parameters!D$12/1000</f>
        <v>0</v>
      </c>
      <c r="W119" s="38">
        <f>G119*Parameters!E$12/1000</f>
        <v>1.6</v>
      </c>
      <c r="X119" s="39">
        <f>H119*Parameters!F$12/1000</f>
        <v>4</v>
      </c>
      <c r="Y119" s="36"/>
      <c r="Z119" s="49">
        <f t="shared" si="9"/>
        <v>18.063199999999998</v>
      </c>
      <c r="AA119" s="50">
        <f t="shared" si="10"/>
        <v>40.434740000000012</v>
      </c>
      <c r="AB119" s="51">
        <f t="shared" si="11"/>
        <v>88.522440000000003</v>
      </c>
    </row>
    <row r="120" spans="1:28" x14ac:dyDescent="0.2">
      <c r="A120">
        <v>125</v>
      </c>
      <c r="B120" t="s">
        <v>181</v>
      </c>
      <c r="C120" t="s">
        <v>17</v>
      </c>
      <c r="D120" s="13">
        <v>20800</v>
      </c>
      <c r="E120" s="13">
        <v>2</v>
      </c>
      <c r="F120" s="13">
        <v>0</v>
      </c>
      <c r="G120" s="13">
        <v>3</v>
      </c>
      <c r="H120" s="13">
        <v>6</v>
      </c>
      <c r="J120" s="46">
        <f>$D120*Parameters!D$6*Parameters!D$8*Parameters!D$10/1000</f>
        <v>18.72</v>
      </c>
      <c r="K120" s="47">
        <f>$D120*Parameters!E$6*Parameters!E$8*Parameters!E$10/1000</f>
        <v>40.019200000000005</v>
      </c>
      <c r="L120" s="48">
        <f>$D120*Parameters!F$6*Parameters!F$8*Parameters!F$10/1000</f>
        <v>86.944000000000017</v>
      </c>
      <c r="M120" s="45"/>
      <c r="N120" s="46">
        <f>$D120*Parameters!D$7*Parameters!D$9*Parameters!D$10/1000</f>
        <v>3.7440000000000002</v>
      </c>
      <c r="O120" s="47">
        <f>$D120*Parameters!E$7*Parameters!E$9*Parameters!E$10/1000</f>
        <v>8.4656000000000002</v>
      </c>
      <c r="P120" s="48">
        <f>$D120*Parameters!F$7*Parameters!F$9*Parameters!F$10/1000</f>
        <v>18.844799999999999</v>
      </c>
      <c r="Q120" s="36"/>
      <c r="R120" s="37">
        <f>$E120*Parameters!D$11/1000</f>
        <v>0.2</v>
      </c>
      <c r="S120" s="38">
        <f>$E120*Parameters!E$11/1000</f>
        <v>0.28000000000000003</v>
      </c>
      <c r="T120" s="39">
        <f>$E120*Parameters!F$11/1000</f>
        <v>0.4</v>
      </c>
      <c r="U120" s="36"/>
      <c r="V120" s="37">
        <f>F120*Parameters!D$12/1000</f>
        <v>0</v>
      </c>
      <c r="W120" s="38">
        <f>G120*Parameters!E$12/1000</f>
        <v>2.4</v>
      </c>
      <c r="X120" s="39">
        <f>H120*Parameters!F$12/1000</f>
        <v>6</v>
      </c>
      <c r="Y120" s="36"/>
      <c r="Z120" s="49">
        <f t="shared" si="9"/>
        <v>22.663999999999998</v>
      </c>
      <c r="AA120" s="50">
        <f t="shared" si="10"/>
        <v>51.164800000000007</v>
      </c>
      <c r="AB120" s="51">
        <f t="shared" si="11"/>
        <v>112.18880000000001</v>
      </c>
    </row>
    <row r="121" spans="1:28" x14ac:dyDescent="0.2">
      <c r="A121">
        <v>126</v>
      </c>
      <c r="B121" t="s">
        <v>182</v>
      </c>
      <c r="C121" t="s">
        <v>17</v>
      </c>
      <c r="D121" s="13">
        <v>14850</v>
      </c>
      <c r="E121" s="13">
        <v>3</v>
      </c>
      <c r="F121" s="13">
        <v>0</v>
      </c>
      <c r="G121" s="13">
        <v>3</v>
      </c>
      <c r="H121" s="13">
        <v>6</v>
      </c>
      <c r="J121" s="46">
        <f>$D121*Parameters!D$6*Parameters!D$8*Parameters!D$10/1000</f>
        <v>13.365</v>
      </c>
      <c r="K121" s="47">
        <f>$D121*Parameters!E$6*Parameters!E$8*Parameters!E$10/1000</f>
        <v>28.571400000000001</v>
      </c>
      <c r="L121" s="48">
        <f>$D121*Parameters!F$6*Parameters!F$8*Parameters!F$10/1000</f>
        <v>62.073000000000008</v>
      </c>
      <c r="M121" s="45"/>
      <c r="N121" s="46">
        <f>$D121*Parameters!D$7*Parameters!D$9*Parameters!D$10/1000</f>
        <v>2.673</v>
      </c>
      <c r="O121" s="47">
        <f>$D121*Parameters!E$7*Parameters!E$9*Parameters!E$10/1000</f>
        <v>6.0439500000000006</v>
      </c>
      <c r="P121" s="48">
        <f>$D121*Parameters!F$7*Parameters!F$9*Parameters!F$10/1000</f>
        <v>13.4541</v>
      </c>
      <c r="Q121" s="36"/>
      <c r="R121" s="37">
        <f>$E121*Parameters!D$11/1000</f>
        <v>0.3</v>
      </c>
      <c r="S121" s="38">
        <f>$E121*Parameters!E$11/1000</f>
        <v>0.42</v>
      </c>
      <c r="T121" s="39">
        <f>$E121*Parameters!F$11/1000</f>
        <v>0.6</v>
      </c>
      <c r="U121" s="36"/>
      <c r="V121" s="37">
        <f>F121*Parameters!D$12/1000</f>
        <v>0</v>
      </c>
      <c r="W121" s="38">
        <f>G121*Parameters!E$12/1000</f>
        <v>2.4</v>
      </c>
      <c r="X121" s="39">
        <f>H121*Parameters!F$12/1000</f>
        <v>6</v>
      </c>
      <c r="Y121" s="36"/>
      <c r="Z121" s="49">
        <f t="shared" si="9"/>
        <v>16.338000000000001</v>
      </c>
      <c r="AA121" s="50">
        <f t="shared" si="10"/>
        <v>37.43535</v>
      </c>
      <c r="AB121" s="51">
        <f t="shared" si="11"/>
        <v>82.127099999999999</v>
      </c>
    </row>
    <row r="122" spans="1:28" x14ac:dyDescent="0.2">
      <c r="A122">
        <v>127</v>
      </c>
      <c r="B122" t="s">
        <v>183</v>
      </c>
      <c r="C122" t="s">
        <v>17</v>
      </c>
      <c r="D122" s="13">
        <v>17270</v>
      </c>
      <c r="E122" s="13">
        <v>4</v>
      </c>
      <c r="F122" s="13">
        <v>0</v>
      </c>
      <c r="G122" s="13">
        <v>3</v>
      </c>
      <c r="H122" s="13">
        <v>8</v>
      </c>
      <c r="J122" s="46">
        <f>$D122*Parameters!D$6*Parameters!D$8*Parameters!D$10/1000</f>
        <v>15.542999999999999</v>
      </c>
      <c r="K122" s="47">
        <f>$D122*Parameters!E$6*Parameters!E$8*Parameters!E$10/1000</f>
        <v>33.22748</v>
      </c>
      <c r="L122" s="48">
        <f>$D122*Parameters!F$6*Parameters!F$8*Parameters!F$10/1000</f>
        <v>72.188599999999994</v>
      </c>
      <c r="M122" s="45"/>
      <c r="N122" s="46">
        <f>$D122*Parameters!D$7*Parameters!D$9*Parameters!D$10/1000</f>
        <v>3.1086</v>
      </c>
      <c r="O122" s="47">
        <f>$D122*Parameters!E$7*Parameters!E$9*Parameters!E$10/1000</f>
        <v>7.0288900000000005</v>
      </c>
      <c r="P122" s="48">
        <f>$D122*Parameters!F$7*Parameters!F$9*Parameters!F$10/1000</f>
        <v>15.64662</v>
      </c>
      <c r="Q122" s="36"/>
      <c r="R122" s="37">
        <f>$E122*Parameters!D$11/1000</f>
        <v>0.4</v>
      </c>
      <c r="S122" s="38">
        <f>$E122*Parameters!E$11/1000</f>
        <v>0.56000000000000005</v>
      </c>
      <c r="T122" s="39">
        <f>$E122*Parameters!F$11/1000</f>
        <v>0.8</v>
      </c>
      <c r="U122" s="36"/>
      <c r="V122" s="37">
        <f>F122*Parameters!D$12/1000</f>
        <v>0</v>
      </c>
      <c r="W122" s="38">
        <f>G122*Parameters!E$12/1000</f>
        <v>2.4</v>
      </c>
      <c r="X122" s="39">
        <f>H122*Parameters!F$12/1000</f>
        <v>8</v>
      </c>
      <c r="Y122" s="36"/>
      <c r="Z122" s="49">
        <f t="shared" si="9"/>
        <v>19.051599999999997</v>
      </c>
      <c r="AA122" s="50">
        <f t="shared" si="10"/>
        <v>43.216370000000005</v>
      </c>
      <c r="AB122" s="51">
        <f t="shared" si="11"/>
        <v>96.63521999999999</v>
      </c>
    </row>
    <row r="123" spans="1:28" x14ac:dyDescent="0.2">
      <c r="A123">
        <v>128</v>
      </c>
      <c r="B123" t="s">
        <v>184</v>
      </c>
      <c r="C123" t="s">
        <v>17</v>
      </c>
      <c r="D123" s="13">
        <v>16340</v>
      </c>
      <c r="E123" s="13">
        <v>5</v>
      </c>
      <c r="F123" s="13">
        <v>0</v>
      </c>
      <c r="G123" s="13">
        <v>5</v>
      </c>
      <c r="H123" s="13">
        <v>12</v>
      </c>
      <c r="J123" s="46">
        <f>$D123*Parameters!D$6*Parameters!D$8*Parameters!D$10/1000</f>
        <v>14.706</v>
      </c>
      <c r="K123" s="47">
        <f>$D123*Parameters!E$6*Parameters!E$8*Parameters!E$10/1000</f>
        <v>31.438160000000007</v>
      </c>
      <c r="L123" s="48">
        <f>$D123*Parameters!F$6*Parameters!F$8*Parameters!F$10/1000</f>
        <v>68.301199999999994</v>
      </c>
      <c r="M123" s="45"/>
      <c r="N123" s="46">
        <f>$D123*Parameters!D$7*Parameters!D$9*Parameters!D$10/1000</f>
        <v>2.9412000000000003</v>
      </c>
      <c r="O123" s="47">
        <f>$D123*Parameters!E$7*Parameters!E$9*Parameters!E$10/1000</f>
        <v>6.6503800000000011</v>
      </c>
      <c r="P123" s="48">
        <f>$D123*Parameters!F$7*Parameters!F$9*Parameters!F$10/1000</f>
        <v>14.804039999999999</v>
      </c>
      <c r="Q123" s="36"/>
      <c r="R123" s="37">
        <f>$E123*Parameters!D$11/1000</f>
        <v>0.5</v>
      </c>
      <c r="S123" s="38">
        <f>$E123*Parameters!E$11/1000</f>
        <v>0.7</v>
      </c>
      <c r="T123" s="39">
        <f>$E123*Parameters!F$11/1000</f>
        <v>1</v>
      </c>
      <c r="U123" s="36"/>
      <c r="V123" s="37">
        <f>F123*Parameters!D$12/1000</f>
        <v>0</v>
      </c>
      <c r="W123" s="38">
        <f>G123*Parameters!E$12/1000</f>
        <v>4</v>
      </c>
      <c r="X123" s="39">
        <f>H123*Parameters!F$12/1000</f>
        <v>12</v>
      </c>
      <c r="Y123" s="36"/>
      <c r="Z123" s="49">
        <f t="shared" si="9"/>
        <v>18.147199999999998</v>
      </c>
      <c r="AA123" s="50">
        <f t="shared" si="10"/>
        <v>42.788540000000012</v>
      </c>
      <c r="AB123" s="51">
        <f t="shared" si="11"/>
        <v>96.105239999999995</v>
      </c>
    </row>
    <row r="124" spans="1:28" x14ac:dyDescent="0.2">
      <c r="A124">
        <v>129</v>
      </c>
      <c r="B124" t="s">
        <v>185</v>
      </c>
      <c r="C124" t="s">
        <v>17</v>
      </c>
      <c r="D124" s="13">
        <v>14780</v>
      </c>
      <c r="E124" s="13">
        <v>3</v>
      </c>
      <c r="F124" s="13">
        <v>0</v>
      </c>
      <c r="G124" s="13">
        <v>3</v>
      </c>
      <c r="H124" s="13">
        <v>8</v>
      </c>
      <c r="J124" s="46">
        <f>$D124*Parameters!D$6*Parameters!D$8*Parameters!D$10/1000</f>
        <v>13.302</v>
      </c>
      <c r="K124" s="47">
        <f>$D124*Parameters!E$6*Parameters!E$8*Parameters!E$10/1000</f>
        <v>28.436720000000001</v>
      </c>
      <c r="L124" s="48">
        <f>$D124*Parameters!F$6*Parameters!F$8*Parameters!F$10/1000</f>
        <v>61.7804</v>
      </c>
      <c r="M124" s="45"/>
      <c r="N124" s="46">
        <f>$D124*Parameters!D$7*Parameters!D$9*Parameters!D$10/1000</f>
        <v>2.6604000000000001</v>
      </c>
      <c r="O124" s="47">
        <f>$D124*Parameters!E$7*Parameters!E$9*Parameters!E$10/1000</f>
        <v>6.01546</v>
      </c>
      <c r="P124" s="48">
        <f>$D124*Parameters!F$7*Parameters!F$9*Parameters!F$10/1000</f>
        <v>13.390679999999998</v>
      </c>
      <c r="Q124" s="36"/>
      <c r="R124" s="37">
        <f>$E124*Parameters!D$11/1000</f>
        <v>0.3</v>
      </c>
      <c r="S124" s="38">
        <f>$E124*Parameters!E$11/1000</f>
        <v>0.42</v>
      </c>
      <c r="T124" s="39">
        <f>$E124*Parameters!F$11/1000</f>
        <v>0.6</v>
      </c>
      <c r="U124" s="36"/>
      <c r="V124" s="37">
        <f>F124*Parameters!D$12/1000</f>
        <v>0</v>
      </c>
      <c r="W124" s="38">
        <f>G124*Parameters!E$12/1000</f>
        <v>2.4</v>
      </c>
      <c r="X124" s="39">
        <f>H124*Parameters!F$12/1000</f>
        <v>8</v>
      </c>
      <c r="Y124" s="36"/>
      <c r="Z124" s="49">
        <f t="shared" si="9"/>
        <v>16.2624</v>
      </c>
      <c r="AA124" s="50">
        <f t="shared" si="10"/>
        <v>37.272179999999999</v>
      </c>
      <c r="AB124" s="51">
        <f t="shared" si="11"/>
        <v>83.771079999999998</v>
      </c>
    </row>
    <row r="125" spans="1:28" x14ac:dyDescent="0.2">
      <c r="A125">
        <v>14</v>
      </c>
      <c r="B125" t="s">
        <v>186</v>
      </c>
      <c r="C125" t="s">
        <v>16</v>
      </c>
      <c r="D125" s="13">
        <v>14320</v>
      </c>
      <c r="E125" s="13">
        <v>14</v>
      </c>
      <c r="F125" s="13">
        <v>0</v>
      </c>
      <c r="G125" s="13">
        <v>14</v>
      </c>
      <c r="H125" s="13">
        <v>36</v>
      </c>
      <c r="J125" s="46">
        <f>$D125*Parameters!D$6*Parameters!D$8*Parameters!D$10/1000</f>
        <v>12.888</v>
      </c>
      <c r="K125" s="47">
        <f>$D125*Parameters!E$6*Parameters!E$8*Parameters!E$10/1000</f>
        <v>27.551680000000005</v>
      </c>
      <c r="L125" s="48">
        <f>$D125*Parameters!F$6*Parameters!F$8*Parameters!F$10/1000</f>
        <v>59.857600000000005</v>
      </c>
      <c r="M125" s="45"/>
      <c r="N125" s="46">
        <f>$D125*Parameters!D$7*Parameters!D$9*Parameters!D$10/1000</f>
        <v>2.5775999999999999</v>
      </c>
      <c r="O125" s="47">
        <f>$D125*Parameters!E$7*Parameters!E$9*Parameters!E$10/1000</f>
        <v>5.828240000000001</v>
      </c>
      <c r="P125" s="48">
        <f>$D125*Parameters!F$7*Parameters!F$9*Parameters!F$10/1000</f>
        <v>12.973919999999998</v>
      </c>
      <c r="Q125" s="36"/>
      <c r="R125" s="37">
        <f>$E125*Parameters!D$11/1000</f>
        <v>1.4</v>
      </c>
      <c r="S125" s="38">
        <f>$E125*Parameters!E$11/1000</f>
        <v>1.96</v>
      </c>
      <c r="T125" s="39">
        <f>$E125*Parameters!F$11/1000</f>
        <v>2.8</v>
      </c>
      <c r="U125" s="36"/>
      <c r="V125" s="37">
        <f>F125*Parameters!D$12/1000</f>
        <v>0</v>
      </c>
      <c r="W125" s="38">
        <f>G125*Parameters!E$12/1000</f>
        <v>11.2</v>
      </c>
      <c r="X125" s="39">
        <f>H125*Parameters!F$12/1000</f>
        <v>36</v>
      </c>
      <c r="Y125" s="36"/>
      <c r="Z125" s="49">
        <f t="shared" si="9"/>
        <v>16.865600000000001</v>
      </c>
      <c r="AA125" s="50">
        <f t="shared" si="10"/>
        <v>46.539920000000009</v>
      </c>
      <c r="AB125" s="51">
        <f t="shared" si="11"/>
        <v>111.63151999999999</v>
      </c>
    </row>
    <row r="126" spans="1:28" x14ac:dyDescent="0.2">
      <c r="A126">
        <v>130</v>
      </c>
      <c r="B126" t="s">
        <v>187</v>
      </c>
      <c r="C126" t="s">
        <v>17</v>
      </c>
      <c r="D126" s="13">
        <v>12190</v>
      </c>
      <c r="E126" s="13">
        <v>15</v>
      </c>
      <c r="F126" s="13">
        <v>0</v>
      </c>
      <c r="G126" s="13">
        <v>15</v>
      </c>
      <c r="H126" s="13">
        <v>38</v>
      </c>
      <c r="J126" s="46">
        <f>$D126*Parameters!D$6*Parameters!D$8*Parameters!D$10/1000</f>
        <v>10.971</v>
      </c>
      <c r="K126" s="47">
        <f>$D126*Parameters!E$6*Parameters!E$8*Parameters!E$10/1000</f>
        <v>23.453560000000003</v>
      </c>
      <c r="L126" s="48">
        <f>$D126*Parameters!F$6*Parameters!F$8*Parameters!F$10/1000</f>
        <v>50.954200000000007</v>
      </c>
      <c r="M126" s="45"/>
      <c r="N126" s="46">
        <f>$D126*Parameters!D$7*Parameters!D$9*Parameters!D$10/1000</f>
        <v>2.1942000000000004</v>
      </c>
      <c r="O126" s="47">
        <f>$D126*Parameters!E$7*Parameters!E$9*Parameters!E$10/1000</f>
        <v>4.9613300000000011</v>
      </c>
      <c r="P126" s="48">
        <f>$D126*Parameters!F$7*Parameters!F$9*Parameters!F$10/1000</f>
        <v>11.044139999999999</v>
      </c>
      <c r="Q126" s="36"/>
      <c r="R126" s="37">
        <f>$E126*Parameters!D$11/1000</f>
        <v>1.5</v>
      </c>
      <c r="S126" s="38">
        <f>$E126*Parameters!E$11/1000</f>
        <v>2.1</v>
      </c>
      <c r="T126" s="39">
        <f>$E126*Parameters!F$11/1000</f>
        <v>3</v>
      </c>
      <c r="U126" s="36"/>
      <c r="V126" s="37">
        <f>F126*Parameters!D$12/1000</f>
        <v>0</v>
      </c>
      <c r="W126" s="38">
        <f>G126*Parameters!E$12/1000</f>
        <v>12</v>
      </c>
      <c r="X126" s="39">
        <f>H126*Parameters!F$12/1000</f>
        <v>38</v>
      </c>
      <c r="Y126" s="36"/>
      <c r="Z126" s="49">
        <f t="shared" si="9"/>
        <v>14.6652</v>
      </c>
      <c r="AA126" s="50">
        <f t="shared" si="10"/>
        <v>42.514890000000008</v>
      </c>
      <c r="AB126" s="51">
        <f t="shared" si="11"/>
        <v>102.99834000000001</v>
      </c>
    </row>
    <row r="127" spans="1:28" x14ac:dyDescent="0.2">
      <c r="A127">
        <v>131</v>
      </c>
      <c r="B127" t="s">
        <v>188</v>
      </c>
      <c r="C127" t="s">
        <v>17</v>
      </c>
      <c r="D127" s="13">
        <v>18140</v>
      </c>
      <c r="E127" s="13">
        <v>9</v>
      </c>
      <c r="F127" s="13">
        <v>0</v>
      </c>
      <c r="G127" s="13">
        <v>9</v>
      </c>
      <c r="H127" s="13">
        <v>24</v>
      </c>
      <c r="J127" s="46">
        <f>$D127*Parameters!D$6*Parameters!D$8*Parameters!D$10/1000</f>
        <v>16.326000000000001</v>
      </c>
      <c r="K127" s="47">
        <f>$D127*Parameters!E$6*Parameters!E$8*Parameters!E$10/1000</f>
        <v>34.901360000000011</v>
      </c>
      <c r="L127" s="48">
        <f>$D127*Parameters!F$6*Parameters!F$8*Parameters!F$10/1000</f>
        <v>75.825199999999995</v>
      </c>
      <c r="M127" s="45"/>
      <c r="N127" s="46">
        <f>$D127*Parameters!D$7*Parameters!D$9*Parameters!D$10/1000</f>
        <v>3.2652000000000001</v>
      </c>
      <c r="O127" s="47">
        <f>$D127*Parameters!E$7*Parameters!E$9*Parameters!E$10/1000</f>
        <v>7.3829800000000008</v>
      </c>
      <c r="P127" s="48">
        <f>$D127*Parameters!F$7*Parameters!F$9*Parameters!F$10/1000</f>
        <v>16.434839999999998</v>
      </c>
      <c r="Q127" s="36"/>
      <c r="R127" s="37">
        <f>$E127*Parameters!D$11/1000</f>
        <v>0.9</v>
      </c>
      <c r="S127" s="38">
        <f>$E127*Parameters!E$11/1000</f>
        <v>1.26</v>
      </c>
      <c r="T127" s="39">
        <f>$E127*Parameters!F$11/1000</f>
        <v>1.8</v>
      </c>
      <c r="U127" s="36"/>
      <c r="V127" s="37">
        <f>F127*Parameters!D$12/1000</f>
        <v>0</v>
      </c>
      <c r="W127" s="38">
        <f>G127*Parameters!E$12/1000</f>
        <v>7.2</v>
      </c>
      <c r="X127" s="39">
        <f>H127*Parameters!F$12/1000</f>
        <v>24</v>
      </c>
      <c r="Y127" s="36"/>
      <c r="Z127" s="49">
        <f t="shared" si="9"/>
        <v>20.491199999999999</v>
      </c>
      <c r="AA127" s="50">
        <f t="shared" si="10"/>
        <v>50.744340000000015</v>
      </c>
      <c r="AB127" s="51">
        <f t="shared" si="11"/>
        <v>118.06003999999999</v>
      </c>
    </row>
    <row r="128" spans="1:28" x14ac:dyDescent="0.2">
      <c r="A128">
        <v>15</v>
      </c>
      <c r="B128" t="s">
        <v>189</v>
      </c>
      <c r="C128" t="s">
        <v>16</v>
      </c>
      <c r="D128" s="13">
        <v>18600</v>
      </c>
      <c r="E128" s="13">
        <v>4</v>
      </c>
      <c r="F128" s="13">
        <v>0</v>
      </c>
      <c r="G128" s="13">
        <v>6</v>
      </c>
      <c r="H128" s="13">
        <v>14</v>
      </c>
      <c r="J128" s="46">
        <f>$D128*Parameters!D$6*Parameters!D$8*Parameters!D$10/1000</f>
        <v>16.739999999999998</v>
      </c>
      <c r="K128" s="47">
        <f>$D128*Parameters!E$6*Parameters!E$8*Parameters!E$10/1000</f>
        <v>35.7864</v>
      </c>
      <c r="L128" s="48">
        <f>$D128*Parameters!F$6*Parameters!F$8*Parameters!F$10/1000</f>
        <v>77.748000000000005</v>
      </c>
      <c r="M128" s="45"/>
      <c r="N128" s="46">
        <f>$D128*Parameters!D$7*Parameters!D$9*Parameters!D$10/1000</f>
        <v>3.3479999999999999</v>
      </c>
      <c r="O128" s="47">
        <f>$D128*Parameters!E$7*Parameters!E$9*Parameters!E$10/1000</f>
        <v>7.5702000000000007</v>
      </c>
      <c r="P128" s="48">
        <f>$D128*Parameters!F$7*Parameters!F$9*Parameters!F$10/1000</f>
        <v>16.851599999999998</v>
      </c>
      <c r="Q128" s="36"/>
      <c r="R128" s="37">
        <f>$E128*Parameters!D$11/1000</f>
        <v>0.4</v>
      </c>
      <c r="S128" s="38">
        <f>$E128*Parameters!E$11/1000</f>
        <v>0.56000000000000005</v>
      </c>
      <c r="T128" s="39">
        <f>$E128*Parameters!F$11/1000</f>
        <v>0.8</v>
      </c>
      <c r="U128" s="36"/>
      <c r="V128" s="37">
        <f>F128*Parameters!D$12/1000</f>
        <v>0</v>
      </c>
      <c r="W128" s="38">
        <f>G128*Parameters!E$12/1000</f>
        <v>4.8</v>
      </c>
      <c r="X128" s="39">
        <f>H128*Parameters!F$12/1000</f>
        <v>14</v>
      </c>
      <c r="Y128" s="36"/>
      <c r="Z128" s="49">
        <f t="shared" si="9"/>
        <v>20.487999999999996</v>
      </c>
      <c r="AA128" s="50">
        <f t="shared" si="10"/>
        <v>48.7166</v>
      </c>
      <c r="AB128" s="51">
        <f t="shared" si="11"/>
        <v>109.39960000000001</v>
      </c>
    </row>
    <row r="129" spans="1:28" x14ac:dyDescent="0.2">
      <c r="A129">
        <v>132</v>
      </c>
      <c r="B129" t="s">
        <v>190</v>
      </c>
      <c r="C129" t="s">
        <v>17</v>
      </c>
      <c r="D129" s="13">
        <v>12330</v>
      </c>
      <c r="E129" s="13">
        <v>6</v>
      </c>
      <c r="F129" s="13">
        <v>0</v>
      </c>
      <c r="G129" s="13">
        <v>6</v>
      </c>
      <c r="H129" s="13">
        <v>16</v>
      </c>
      <c r="J129" s="46">
        <f>$D129*Parameters!D$6*Parameters!D$8*Parameters!D$10/1000</f>
        <v>11.097</v>
      </c>
      <c r="K129" s="47">
        <f>$D129*Parameters!E$6*Parameters!E$8*Parameters!E$10/1000</f>
        <v>23.722920000000002</v>
      </c>
      <c r="L129" s="48">
        <f>$D129*Parameters!F$6*Parameters!F$8*Parameters!F$10/1000</f>
        <v>51.539400000000001</v>
      </c>
      <c r="M129" s="45"/>
      <c r="N129" s="46">
        <f>$D129*Parameters!D$7*Parameters!D$9*Parameters!D$10/1000</f>
        <v>2.2194000000000003</v>
      </c>
      <c r="O129" s="47">
        <f>$D129*Parameters!E$7*Parameters!E$9*Parameters!E$10/1000</f>
        <v>5.0183100000000005</v>
      </c>
      <c r="P129" s="48">
        <f>$D129*Parameters!F$7*Parameters!F$9*Parameters!F$10/1000</f>
        <v>11.17098</v>
      </c>
      <c r="Q129" s="36"/>
      <c r="R129" s="37">
        <f>$E129*Parameters!D$11/1000</f>
        <v>0.6</v>
      </c>
      <c r="S129" s="38">
        <f>$E129*Parameters!E$11/1000</f>
        <v>0.84</v>
      </c>
      <c r="T129" s="39">
        <f>$E129*Parameters!F$11/1000</f>
        <v>1.2</v>
      </c>
      <c r="U129" s="36"/>
      <c r="V129" s="37">
        <f>F129*Parameters!D$12/1000</f>
        <v>0</v>
      </c>
      <c r="W129" s="38">
        <f>G129*Parameters!E$12/1000</f>
        <v>4.8</v>
      </c>
      <c r="X129" s="39">
        <f>H129*Parameters!F$12/1000</f>
        <v>16</v>
      </c>
      <c r="Y129" s="36"/>
      <c r="Z129" s="49">
        <f t="shared" si="9"/>
        <v>13.916399999999999</v>
      </c>
      <c r="AA129" s="50">
        <f t="shared" si="10"/>
        <v>34.381230000000002</v>
      </c>
      <c r="AB129" s="51">
        <f t="shared" si="11"/>
        <v>79.910380000000004</v>
      </c>
    </row>
    <row r="130" spans="1:28" x14ac:dyDescent="0.2">
      <c r="A130">
        <v>133</v>
      </c>
      <c r="B130" t="s">
        <v>191</v>
      </c>
      <c r="C130" t="s">
        <v>17</v>
      </c>
      <c r="D130" s="13">
        <v>28080</v>
      </c>
      <c r="E130" s="13">
        <v>6</v>
      </c>
      <c r="F130" s="13">
        <v>0</v>
      </c>
      <c r="G130" s="13">
        <v>6</v>
      </c>
      <c r="H130" s="13">
        <v>14</v>
      </c>
      <c r="J130" s="46">
        <f>$D130*Parameters!D$6*Parameters!D$8*Parameters!D$10/1000</f>
        <v>25.271999999999998</v>
      </c>
      <c r="K130" s="47">
        <f>$D130*Parameters!E$6*Parameters!E$8*Parameters!E$10/1000</f>
        <v>54.025920000000006</v>
      </c>
      <c r="L130" s="48">
        <f>$D130*Parameters!F$6*Parameters!F$8*Parameters!F$10/1000</f>
        <v>117.37440000000001</v>
      </c>
      <c r="M130" s="45"/>
      <c r="N130" s="46">
        <f>$D130*Parameters!D$7*Parameters!D$9*Parameters!D$10/1000</f>
        <v>5.0544000000000002</v>
      </c>
      <c r="O130" s="47">
        <f>$D130*Parameters!E$7*Parameters!E$9*Parameters!E$10/1000</f>
        <v>11.428560000000001</v>
      </c>
      <c r="P130" s="48">
        <f>$D130*Parameters!F$7*Parameters!F$9*Parameters!F$10/1000</f>
        <v>25.440480000000001</v>
      </c>
      <c r="Q130" s="36"/>
      <c r="R130" s="37">
        <f>$E130*Parameters!D$11/1000</f>
        <v>0.6</v>
      </c>
      <c r="S130" s="38">
        <f>$E130*Parameters!E$11/1000</f>
        <v>0.84</v>
      </c>
      <c r="T130" s="39">
        <f>$E130*Parameters!F$11/1000</f>
        <v>1.2</v>
      </c>
      <c r="U130" s="36"/>
      <c r="V130" s="37">
        <f>F130*Parameters!D$12/1000</f>
        <v>0</v>
      </c>
      <c r="W130" s="38">
        <f>G130*Parameters!E$12/1000</f>
        <v>4.8</v>
      </c>
      <c r="X130" s="39">
        <f>H130*Parameters!F$12/1000</f>
        <v>14</v>
      </c>
      <c r="Y130" s="36"/>
      <c r="Z130" s="49">
        <f t="shared" ref="Z130:Z160" si="12">J130+N130+R130+V130</f>
        <v>30.926400000000001</v>
      </c>
      <c r="AA130" s="50">
        <f t="shared" ref="AA130:AA160" si="13">K130+O130+S130+W130</f>
        <v>71.094480000000004</v>
      </c>
      <c r="AB130" s="51">
        <f t="shared" ref="AB130:AB160" si="14">L130+P130+T130+X130</f>
        <v>158.01488000000001</v>
      </c>
    </row>
    <row r="131" spans="1:28" x14ac:dyDescent="0.2">
      <c r="A131">
        <v>134</v>
      </c>
      <c r="B131" t="s">
        <v>192</v>
      </c>
      <c r="C131" t="s">
        <v>17</v>
      </c>
      <c r="D131" s="13">
        <v>23820</v>
      </c>
      <c r="E131" s="13">
        <v>9</v>
      </c>
      <c r="F131" s="13">
        <v>0</v>
      </c>
      <c r="G131" s="13">
        <v>9</v>
      </c>
      <c r="H131" s="13">
        <v>24</v>
      </c>
      <c r="J131" s="46">
        <f>$D131*Parameters!D$6*Parameters!D$8*Parameters!D$10/1000</f>
        <v>21.437999999999999</v>
      </c>
      <c r="K131" s="47">
        <f>$D131*Parameters!E$6*Parameters!E$8*Parameters!E$10/1000</f>
        <v>45.829680000000003</v>
      </c>
      <c r="L131" s="48">
        <f>$D131*Parameters!F$6*Parameters!F$8*Parameters!F$10/1000</f>
        <v>99.567599999999999</v>
      </c>
      <c r="M131" s="45"/>
      <c r="N131" s="46">
        <f>$D131*Parameters!D$7*Parameters!D$9*Parameters!D$10/1000</f>
        <v>4.2876000000000003</v>
      </c>
      <c r="O131" s="47">
        <f>$D131*Parameters!E$7*Parameters!E$9*Parameters!E$10/1000</f>
        <v>9.6947399999999995</v>
      </c>
      <c r="P131" s="48">
        <f>$D131*Parameters!F$7*Parameters!F$9*Parameters!F$10/1000</f>
        <v>21.580920000000003</v>
      </c>
      <c r="Q131" s="36"/>
      <c r="R131" s="37">
        <f>$E131*Parameters!D$11/1000</f>
        <v>0.9</v>
      </c>
      <c r="S131" s="38">
        <f>$E131*Parameters!E$11/1000</f>
        <v>1.26</v>
      </c>
      <c r="T131" s="39">
        <f>$E131*Parameters!F$11/1000</f>
        <v>1.8</v>
      </c>
      <c r="U131" s="36"/>
      <c r="V131" s="37">
        <f>F131*Parameters!D$12/1000</f>
        <v>0</v>
      </c>
      <c r="W131" s="38">
        <f>G131*Parameters!E$12/1000</f>
        <v>7.2</v>
      </c>
      <c r="X131" s="39">
        <f>H131*Parameters!F$12/1000</f>
        <v>24</v>
      </c>
      <c r="Y131" s="36"/>
      <c r="Z131" s="49">
        <f t="shared" si="12"/>
        <v>26.625599999999999</v>
      </c>
      <c r="AA131" s="50">
        <f t="shared" si="13"/>
        <v>63.984420000000007</v>
      </c>
      <c r="AB131" s="51">
        <f t="shared" si="14"/>
        <v>146.94852</v>
      </c>
    </row>
    <row r="132" spans="1:28" x14ac:dyDescent="0.2">
      <c r="A132">
        <v>135</v>
      </c>
      <c r="B132" t="s">
        <v>193</v>
      </c>
      <c r="C132" t="s">
        <v>17</v>
      </c>
      <c r="D132" s="13">
        <v>9850</v>
      </c>
      <c r="E132" s="13">
        <v>1</v>
      </c>
      <c r="F132" s="13">
        <v>0</v>
      </c>
      <c r="G132" s="13">
        <v>1</v>
      </c>
      <c r="H132" s="13">
        <v>2</v>
      </c>
      <c r="J132" s="46">
        <f>$D132*Parameters!D$6*Parameters!D$8*Parameters!D$10/1000</f>
        <v>8.8650000000000002</v>
      </c>
      <c r="K132" s="47">
        <f>$D132*Parameters!E$6*Parameters!E$8*Parameters!E$10/1000</f>
        <v>18.951400000000003</v>
      </c>
      <c r="L132" s="48">
        <f>$D132*Parameters!F$6*Parameters!F$8*Parameters!F$10/1000</f>
        <v>41.173000000000002</v>
      </c>
      <c r="M132" s="45"/>
      <c r="N132" s="46">
        <f>$D132*Parameters!D$7*Parameters!D$9*Parameters!D$10/1000</f>
        <v>1.7729999999999999</v>
      </c>
      <c r="O132" s="47">
        <f>$D132*Parameters!E$7*Parameters!E$9*Parameters!E$10/1000</f>
        <v>4.0089500000000005</v>
      </c>
      <c r="P132" s="48">
        <f>$D132*Parameters!F$7*Parameters!F$9*Parameters!F$10/1000</f>
        <v>8.924100000000001</v>
      </c>
      <c r="Q132" s="36"/>
      <c r="R132" s="37">
        <f>$E132*Parameters!D$11/1000</f>
        <v>0.1</v>
      </c>
      <c r="S132" s="38">
        <f>$E132*Parameters!E$11/1000</f>
        <v>0.14000000000000001</v>
      </c>
      <c r="T132" s="39">
        <f>$E132*Parameters!F$11/1000</f>
        <v>0.2</v>
      </c>
      <c r="U132" s="36"/>
      <c r="V132" s="37">
        <f>F132*Parameters!D$12/1000</f>
        <v>0</v>
      </c>
      <c r="W132" s="38">
        <f>G132*Parameters!E$12/1000</f>
        <v>0.8</v>
      </c>
      <c r="X132" s="39">
        <f>H132*Parameters!F$12/1000</f>
        <v>2</v>
      </c>
      <c r="Y132" s="36"/>
      <c r="Z132" s="49">
        <f t="shared" si="12"/>
        <v>10.738</v>
      </c>
      <c r="AA132" s="50">
        <f t="shared" si="13"/>
        <v>23.900350000000007</v>
      </c>
      <c r="AB132" s="51">
        <f t="shared" si="14"/>
        <v>52.297100000000007</v>
      </c>
    </row>
    <row r="133" spans="1:28" x14ac:dyDescent="0.2">
      <c r="A133">
        <v>16</v>
      </c>
      <c r="B133" t="s">
        <v>194</v>
      </c>
      <c r="C133" t="s">
        <v>16</v>
      </c>
      <c r="D133" s="13">
        <v>28080</v>
      </c>
      <c r="E133" s="13">
        <v>10</v>
      </c>
      <c r="F133" s="13">
        <v>0</v>
      </c>
      <c r="G133" s="13">
        <v>12</v>
      </c>
      <c r="H133" s="13">
        <v>32</v>
      </c>
      <c r="J133" s="46">
        <f>$D133*Parameters!D$6*Parameters!D$8*Parameters!D$10/1000</f>
        <v>25.271999999999998</v>
      </c>
      <c r="K133" s="47">
        <f>$D133*Parameters!E$6*Parameters!E$8*Parameters!E$10/1000</f>
        <v>54.025920000000006</v>
      </c>
      <c r="L133" s="48">
        <f>$D133*Parameters!F$6*Parameters!F$8*Parameters!F$10/1000</f>
        <v>117.37440000000001</v>
      </c>
      <c r="M133" s="45"/>
      <c r="N133" s="46">
        <f>$D133*Parameters!D$7*Parameters!D$9*Parameters!D$10/1000</f>
        <v>5.0544000000000002</v>
      </c>
      <c r="O133" s="47">
        <f>$D133*Parameters!E$7*Parameters!E$9*Parameters!E$10/1000</f>
        <v>11.428560000000001</v>
      </c>
      <c r="P133" s="48">
        <f>$D133*Parameters!F$7*Parameters!F$9*Parameters!F$10/1000</f>
        <v>25.440480000000001</v>
      </c>
      <c r="Q133" s="36"/>
      <c r="R133" s="37">
        <f>$E133*Parameters!D$11/1000</f>
        <v>1</v>
      </c>
      <c r="S133" s="38">
        <f>$E133*Parameters!E$11/1000</f>
        <v>1.4</v>
      </c>
      <c r="T133" s="39">
        <f>$E133*Parameters!F$11/1000</f>
        <v>2</v>
      </c>
      <c r="U133" s="36"/>
      <c r="V133" s="37">
        <f>F133*Parameters!D$12/1000</f>
        <v>0</v>
      </c>
      <c r="W133" s="38">
        <f>G133*Parameters!E$12/1000</f>
        <v>9.6</v>
      </c>
      <c r="X133" s="39">
        <f>H133*Parameters!F$12/1000</f>
        <v>32</v>
      </c>
      <c r="Y133" s="36"/>
      <c r="Z133" s="49">
        <f t="shared" si="12"/>
        <v>31.3264</v>
      </c>
      <c r="AA133" s="50">
        <f t="shared" si="13"/>
        <v>76.454480000000004</v>
      </c>
      <c r="AB133" s="51">
        <f t="shared" si="14"/>
        <v>176.81488000000002</v>
      </c>
    </row>
    <row r="134" spans="1:28" x14ac:dyDescent="0.2">
      <c r="A134">
        <v>136</v>
      </c>
      <c r="B134" t="s">
        <v>195</v>
      </c>
      <c r="C134" t="s">
        <v>17</v>
      </c>
      <c r="D134" s="13">
        <v>12350</v>
      </c>
      <c r="E134" s="13">
        <v>8</v>
      </c>
      <c r="F134" s="13">
        <v>0</v>
      </c>
      <c r="G134" s="13">
        <v>11</v>
      </c>
      <c r="H134" s="13">
        <v>28</v>
      </c>
      <c r="J134" s="46">
        <f>$D134*Parameters!D$6*Parameters!D$8*Parameters!D$10/1000</f>
        <v>11.115</v>
      </c>
      <c r="K134" s="47">
        <f>$D134*Parameters!E$6*Parameters!E$8*Parameters!E$10/1000</f>
        <v>23.761400000000002</v>
      </c>
      <c r="L134" s="48">
        <f>$D134*Parameters!F$6*Parameters!F$8*Parameters!F$10/1000</f>
        <v>51.623000000000005</v>
      </c>
      <c r="M134" s="45"/>
      <c r="N134" s="46">
        <f>$D134*Parameters!D$7*Parameters!D$9*Parameters!D$10/1000</f>
        <v>2.2229999999999999</v>
      </c>
      <c r="O134" s="47">
        <f>$D134*Parameters!E$7*Parameters!E$9*Parameters!E$10/1000</f>
        <v>5.0264499999999996</v>
      </c>
      <c r="P134" s="48">
        <f>$D134*Parameters!F$7*Parameters!F$9*Parameters!F$10/1000</f>
        <v>11.1891</v>
      </c>
      <c r="Q134" s="36"/>
      <c r="R134" s="37">
        <f>$E134*Parameters!D$11/1000</f>
        <v>0.8</v>
      </c>
      <c r="S134" s="38">
        <f>$E134*Parameters!E$11/1000</f>
        <v>1.1200000000000001</v>
      </c>
      <c r="T134" s="39">
        <f>$E134*Parameters!F$11/1000</f>
        <v>1.6</v>
      </c>
      <c r="U134" s="36"/>
      <c r="V134" s="37">
        <f>F134*Parameters!D$12/1000</f>
        <v>0</v>
      </c>
      <c r="W134" s="38">
        <f>G134*Parameters!E$12/1000</f>
        <v>8.8000000000000007</v>
      </c>
      <c r="X134" s="39">
        <f>H134*Parameters!F$12/1000</f>
        <v>28</v>
      </c>
      <c r="Y134" s="36"/>
      <c r="Z134" s="49">
        <f t="shared" si="12"/>
        <v>14.138000000000002</v>
      </c>
      <c r="AA134" s="50">
        <f t="shared" si="13"/>
        <v>38.707850000000008</v>
      </c>
      <c r="AB134" s="51">
        <f t="shared" si="14"/>
        <v>92.412099999999995</v>
      </c>
    </row>
    <row r="135" spans="1:28" x14ac:dyDescent="0.2">
      <c r="A135">
        <v>137</v>
      </c>
      <c r="B135" t="s">
        <v>196</v>
      </c>
      <c r="C135" t="s">
        <v>17</v>
      </c>
      <c r="D135" s="13">
        <v>13300</v>
      </c>
      <c r="E135" s="13">
        <v>1</v>
      </c>
      <c r="F135" s="13">
        <v>0</v>
      </c>
      <c r="G135" s="13">
        <v>2</v>
      </c>
      <c r="H135" s="13">
        <v>4</v>
      </c>
      <c r="J135" s="46">
        <f>$D135*Parameters!D$6*Parameters!D$8*Parameters!D$10/1000</f>
        <v>11.97</v>
      </c>
      <c r="K135" s="47">
        <f>$D135*Parameters!E$6*Parameters!E$8*Parameters!E$10/1000</f>
        <v>25.589200000000002</v>
      </c>
      <c r="L135" s="48">
        <f>$D135*Parameters!F$6*Parameters!F$8*Parameters!F$10/1000</f>
        <v>55.594000000000008</v>
      </c>
      <c r="M135" s="45"/>
      <c r="N135" s="46">
        <f>$D135*Parameters!D$7*Parameters!D$9*Parameters!D$10/1000</f>
        <v>2.3940000000000001</v>
      </c>
      <c r="O135" s="47">
        <f>$D135*Parameters!E$7*Parameters!E$9*Parameters!E$10/1000</f>
        <v>5.4131</v>
      </c>
      <c r="P135" s="48">
        <f>$D135*Parameters!F$7*Parameters!F$9*Parameters!F$10/1000</f>
        <v>12.049799999999999</v>
      </c>
      <c r="Q135" s="36"/>
      <c r="R135" s="37">
        <f>$E135*Parameters!D$11/1000</f>
        <v>0.1</v>
      </c>
      <c r="S135" s="38">
        <f>$E135*Parameters!E$11/1000</f>
        <v>0.14000000000000001</v>
      </c>
      <c r="T135" s="39">
        <f>$E135*Parameters!F$11/1000</f>
        <v>0.2</v>
      </c>
      <c r="U135" s="36"/>
      <c r="V135" s="37">
        <f>F135*Parameters!D$12/1000</f>
        <v>0</v>
      </c>
      <c r="W135" s="38">
        <f>G135*Parameters!E$12/1000</f>
        <v>1.6</v>
      </c>
      <c r="X135" s="39">
        <f>H135*Parameters!F$12/1000</f>
        <v>4</v>
      </c>
      <c r="Y135" s="36"/>
      <c r="Z135" s="49">
        <f t="shared" si="12"/>
        <v>14.464</v>
      </c>
      <c r="AA135" s="50">
        <f t="shared" si="13"/>
        <v>32.7423</v>
      </c>
      <c r="AB135" s="51">
        <f t="shared" si="14"/>
        <v>71.843800000000016</v>
      </c>
    </row>
    <row r="136" spans="1:28" x14ac:dyDescent="0.2">
      <c r="A136">
        <v>138</v>
      </c>
      <c r="B136" t="s">
        <v>197</v>
      </c>
      <c r="C136" t="s">
        <v>17</v>
      </c>
      <c r="D136" s="13">
        <v>24970</v>
      </c>
      <c r="E136" s="13">
        <v>7</v>
      </c>
      <c r="F136" s="13">
        <v>0</v>
      </c>
      <c r="G136" s="13">
        <v>9</v>
      </c>
      <c r="H136" s="13">
        <v>24</v>
      </c>
      <c r="J136" s="46">
        <f>$D136*Parameters!D$6*Parameters!D$8*Parameters!D$10/1000</f>
        <v>22.472999999999999</v>
      </c>
      <c r="K136" s="47">
        <f>$D136*Parameters!E$6*Parameters!E$8*Parameters!E$10/1000</f>
        <v>48.042279999999998</v>
      </c>
      <c r="L136" s="48">
        <f>$D136*Parameters!F$6*Parameters!F$8*Parameters!F$10/1000</f>
        <v>104.3746</v>
      </c>
      <c r="M136" s="45"/>
      <c r="N136" s="46">
        <f>$D136*Parameters!D$7*Parameters!D$9*Parameters!D$10/1000</f>
        <v>4.4946000000000002</v>
      </c>
      <c r="O136" s="47">
        <f>$D136*Parameters!E$7*Parameters!E$9*Parameters!E$10/1000</f>
        <v>10.162789999999999</v>
      </c>
      <c r="P136" s="48">
        <f>$D136*Parameters!F$7*Parameters!F$9*Parameters!F$10/1000</f>
        <v>22.622820000000001</v>
      </c>
      <c r="Q136" s="36"/>
      <c r="R136" s="37">
        <f>$E136*Parameters!D$11/1000</f>
        <v>0.7</v>
      </c>
      <c r="S136" s="38">
        <f>$E136*Parameters!E$11/1000</f>
        <v>0.98</v>
      </c>
      <c r="T136" s="39">
        <f>$E136*Parameters!F$11/1000</f>
        <v>1.4</v>
      </c>
      <c r="U136" s="36"/>
      <c r="V136" s="37">
        <f>F136*Parameters!D$12/1000</f>
        <v>0</v>
      </c>
      <c r="W136" s="38">
        <f>G136*Parameters!E$12/1000</f>
        <v>7.2</v>
      </c>
      <c r="X136" s="39">
        <f>H136*Parameters!F$12/1000</f>
        <v>24</v>
      </c>
      <c r="Y136" s="36"/>
      <c r="Z136" s="49">
        <f t="shared" si="12"/>
        <v>27.667599999999997</v>
      </c>
      <c r="AA136" s="50">
        <f t="shared" si="13"/>
        <v>66.385069999999999</v>
      </c>
      <c r="AB136" s="51">
        <f t="shared" si="14"/>
        <v>152.39742000000001</v>
      </c>
    </row>
    <row r="137" spans="1:28" x14ac:dyDescent="0.2">
      <c r="A137">
        <v>139</v>
      </c>
      <c r="B137" t="s">
        <v>198</v>
      </c>
      <c r="C137" t="s">
        <v>17</v>
      </c>
      <c r="D137" s="13">
        <v>20991</v>
      </c>
      <c r="E137" s="13">
        <v>6</v>
      </c>
      <c r="F137" s="13">
        <v>0</v>
      </c>
      <c r="G137" s="13">
        <v>9</v>
      </c>
      <c r="H137" s="13">
        <v>24</v>
      </c>
      <c r="J137" s="46">
        <f>$D137*Parameters!D$6*Parameters!D$8*Parameters!D$10/1000</f>
        <v>18.8919</v>
      </c>
      <c r="K137" s="47">
        <f>$D137*Parameters!E$6*Parameters!E$8*Parameters!E$10/1000</f>
        <v>40.386684000000002</v>
      </c>
      <c r="L137" s="48">
        <f>$D137*Parameters!F$6*Parameters!F$8*Parameters!F$10/1000</f>
        <v>87.742380000000011</v>
      </c>
      <c r="M137" s="45"/>
      <c r="N137" s="46">
        <f>$D137*Parameters!D$7*Parameters!D$9*Parameters!D$10/1000</f>
        <v>3.7783800000000003</v>
      </c>
      <c r="O137" s="47">
        <f>$D137*Parameters!E$7*Parameters!E$9*Parameters!E$10/1000</f>
        <v>8.5433370000000011</v>
      </c>
      <c r="P137" s="48">
        <f>$D137*Parameters!F$7*Parameters!F$9*Parameters!F$10/1000</f>
        <v>19.017846000000002</v>
      </c>
      <c r="Q137" s="36"/>
      <c r="R137" s="37">
        <f>$E137*Parameters!D$11/1000</f>
        <v>0.6</v>
      </c>
      <c r="S137" s="38">
        <f>$E137*Parameters!E$11/1000</f>
        <v>0.84</v>
      </c>
      <c r="T137" s="39">
        <f>$E137*Parameters!F$11/1000</f>
        <v>1.2</v>
      </c>
      <c r="U137" s="36"/>
      <c r="V137" s="37">
        <f>F137*Parameters!D$12/1000</f>
        <v>0</v>
      </c>
      <c r="W137" s="38">
        <f>G137*Parameters!E$12/1000</f>
        <v>7.2</v>
      </c>
      <c r="X137" s="39">
        <f>H137*Parameters!F$12/1000</f>
        <v>24</v>
      </c>
      <c r="Y137" s="36"/>
      <c r="Z137" s="49">
        <f t="shared" si="12"/>
        <v>23.27028</v>
      </c>
      <c r="AA137" s="50">
        <f t="shared" si="13"/>
        <v>56.97002100000001</v>
      </c>
      <c r="AB137" s="51">
        <f t="shared" si="14"/>
        <v>131.96022600000003</v>
      </c>
    </row>
    <row r="138" spans="1:28" x14ac:dyDescent="0.2">
      <c r="A138">
        <v>140</v>
      </c>
      <c r="B138" t="s">
        <v>199</v>
      </c>
      <c r="C138" t="s">
        <v>17</v>
      </c>
      <c r="D138" s="13">
        <v>9970</v>
      </c>
      <c r="E138" s="13">
        <v>7</v>
      </c>
      <c r="F138" s="13">
        <v>0</v>
      </c>
      <c r="G138" s="13">
        <v>12</v>
      </c>
      <c r="H138" s="13">
        <v>30</v>
      </c>
      <c r="J138" s="46">
        <f>$D138*Parameters!D$6*Parameters!D$8*Parameters!D$10/1000</f>
        <v>8.9730000000000008</v>
      </c>
      <c r="K138" s="47">
        <f>$D138*Parameters!E$6*Parameters!E$8*Parameters!E$10/1000</f>
        <v>19.182280000000002</v>
      </c>
      <c r="L138" s="48">
        <f>$D138*Parameters!F$6*Parameters!F$8*Parameters!F$10/1000</f>
        <v>41.674599999999998</v>
      </c>
      <c r="M138" s="45"/>
      <c r="N138" s="46">
        <f>$D138*Parameters!D$7*Parameters!D$9*Parameters!D$10/1000</f>
        <v>1.7946000000000002</v>
      </c>
      <c r="O138" s="47">
        <f>$D138*Parameters!E$7*Parameters!E$9*Parameters!E$10/1000</f>
        <v>4.0577900000000007</v>
      </c>
      <c r="P138" s="48">
        <f>$D138*Parameters!F$7*Parameters!F$9*Parameters!F$10/1000</f>
        <v>9.0328199999999974</v>
      </c>
      <c r="Q138" s="36"/>
      <c r="R138" s="37">
        <f>$E138*Parameters!D$11/1000</f>
        <v>0.7</v>
      </c>
      <c r="S138" s="38">
        <f>$E138*Parameters!E$11/1000</f>
        <v>0.98</v>
      </c>
      <c r="T138" s="39">
        <f>$E138*Parameters!F$11/1000</f>
        <v>1.4</v>
      </c>
      <c r="U138" s="36"/>
      <c r="V138" s="37">
        <f>F138*Parameters!D$12/1000</f>
        <v>0</v>
      </c>
      <c r="W138" s="38">
        <f>G138*Parameters!E$12/1000</f>
        <v>9.6</v>
      </c>
      <c r="X138" s="39">
        <f>H138*Parameters!F$12/1000</f>
        <v>30</v>
      </c>
      <c r="Y138" s="36"/>
      <c r="Z138" s="49">
        <f t="shared" si="12"/>
        <v>11.467600000000001</v>
      </c>
      <c r="AA138" s="50">
        <f t="shared" si="13"/>
        <v>33.820070000000001</v>
      </c>
      <c r="AB138" s="51">
        <f t="shared" si="14"/>
        <v>82.107419999999991</v>
      </c>
    </row>
    <row r="139" spans="1:28" x14ac:dyDescent="0.2">
      <c r="A139">
        <v>141</v>
      </c>
      <c r="B139" t="s">
        <v>200</v>
      </c>
      <c r="C139" t="s">
        <v>17</v>
      </c>
      <c r="D139" s="13">
        <v>31020</v>
      </c>
      <c r="E139" s="13">
        <v>14</v>
      </c>
      <c r="F139" s="13">
        <v>0</v>
      </c>
      <c r="G139" s="13">
        <v>20</v>
      </c>
      <c r="H139" s="13">
        <v>52</v>
      </c>
      <c r="J139" s="46">
        <f>$D139*Parameters!D$6*Parameters!D$8*Parameters!D$10/1000</f>
        <v>27.917999999999999</v>
      </c>
      <c r="K139" s="47">
        <f>$D139*Parameters!E$6*Parameters!E$8*Parameters!E$10/1000</f>
        <v>59.682480000000012</v>
      </c>
      <c r="L139" s="48">
        <f>$D139*Parameters!F$6*Parameters!F$8*Parameters!F$10/1000</f>
        <v>129.6636</v>
      </c>
      <c r="M139" s="45"/>
      <c r="N139" s="46">
        <f>$D139*Parameters!D$7*Parameters!D$9*Parameters!D$10/1000</f>
        <v>5.5836000000000006</v>
      </c>
      <c r="O139" s="47">
        <f>$D139*Parameters!E$7*Parameters!E$9*Parameters!E$10/1000</f>
        <v>12.62514</v>
      </c>
      <c r="P139" s="48">
        <f>$D139*Parameters!F$7*Parameters!F$9*Parameters!F$10/1000</f>
        <v>28.104119999999995</v>
      </c>
      <c r="Q139" s="36"/>
      <c r="R139" s="37">
        <f>$E139*Parameters!D$11/1000</f>
        <v>1.4</v>
      </c>
      <c r="S139" s="38">
        <f>$E139*Parameters!E$11/1000</f>
        <v>1.96</v>
      </c>
      <c r="T139" s="39">
        <f>$E139*Parameters!F$11/1000</f>
        <v>2.8</v>
      </c>
      <c r="U139" s="36"/>
      <c r="V139" s="37">
        <f>F139*Parameters!D$12/1000</f>
        <v>0</v>
      </c>
      <c r="W139" s="38">
        <f>G139*Parameters!E$12/1000</f>
        <v>16</v>
      </c>
      <c r="X139" s="39">
        <f>H139*Parameters!F$12/1000</f>
        <v>52</v>
      </c>
      <c r="Y139" s="36"/>
      <c r="Z139" s="49">
        <f t="shared" si="12"/>
        <v>34.901599999999995</v>
      </c>
      <c r="AA139" s="50">
        <f t="shared" si="13"/>
        <v>90.267620000000008</v>
      </c>
      <c r="AB139" s="51">
        <f t="shared" si="14"/>
        <v>212.56772000000001</v>
      </c>
    </row>
    <row r="140" spans="1:28" x14ac:dyDescent="0.2">
      <c r="A140">
        <v>142</v>
      </c>
      <c r="B140" t="s">
        <v>201</v>
      </c>
      <c r="C140" t="s">
        <v>17</v>
      </c>
      <c r="D140" s="13">
        <v>16050</v>
      </c>
      <c r="E140" s="13">
        <v>10</v>
      </c>
      <c r="F140" s="13">
        <v>0</v>
      </c>
      <c r="G140" s="13">
        <v>12</v>
      </c>
      <c r="H140" s="13">
        <v>30</v>
      </c>
      <c r="J140" s="46">
        <f>$D140*Parameters!D$6*Parameters!D$8*Parameters!D$10/1000</f>
        <v>14.445</v>
      </c>
      <c r="K140" s="47">
        <f>$D140*Parameters!E$6*Parameters!E$8*Parameters!E$10/1000</f>
        <v>30.880200000000002</v>
      </c>
      <c r="L140" s="48">
        <f>$D140*Parameters!F$6*Parameters!F$8*Parameters!F$10/1000</f>
        <v>67.088999999999999</v>
      </c>
      <c r="M140" s="45"/>
      <c r="N140" s="46">
        <f>$D140*Parameters!D$7*Parameters!D$9*Parameters!D$10/1000</f>
        <v>2.8889999999999998</v>
      </c>
      <c r="O140" s="47">
        <f>$D140*Parameters!E$7*Parameters!E$9*Parameters!E$10/1000</f>
        <v>6.5323500000000001</v>
      </c>
      <c r="P140" s="48">
        <f>$D140*Parameters!F$7*Parameters!F$9*Parameters!F$10/1000</f>
        <v>14.5413</v>
      </c>
      <c r="Q140" s="36"/>
      <c r="R140" s="37">
        <f>$E140*Parameters!D$11/1000</f>
        <v>1</v>
      </c>
      <c r="S140" s="38">
        <f>$E140*Parameters!E$11/1000</f>
        <v>1.4</v>
      </c>
      <c r="T140" s="39">
        <f>$E140*Parameters!F$11/1000</f>
        <v>2</v>
      </c>
      <c r="U140" s="36"/>
      <c r="V140" s="37">
        <f>F140*Parameters!D$12/1000</f>
        <v>0</v>
      </c>
      <c r="W140" s="38">
        <f>G140*Parameters!E$12/1000</f>
        <v>9.6</v>
      </c>
      <c r="X140" s="39">
        <f>H140*Parameters!F$12/1000</f>
        <v>30</v>
      </c>
      <c r="Y140" s="36"/>
      <c r="Z140" s="49">
        <f t="shared" si="12"/>
        <v>18.334</v>
      </c>
      <c r="AA140" s="50">
        <f t="shared" si="13"/>
        <v>48.412550000000003</v>
      </c>
      <c r="AB140" s="51">
        <f t="shared" si="14"/>
        <v>113.63030000000001</v>
      </c>
    </row>
    <row r="141" spans="1:28" x14ac:dyDescent="0.2">
      <c r="A141">
        <v>17</v>
      </c>
      <c r="B141" t="s">
        <v>202</v>
      </c>
      <c r="C141" t="s">
        <v>16</v>
      </c>
      <c r="D141" s="13">
        <v>33160</v>
      </c>
      <c r="E141" s="13">
        <v>6</v>
      </c>
      <c r="F141" s="13">
        <v>0</v>
      </c>
      <c r="G141" s="13">
        <v>8</v>
      </c>
      <c r="H141" s="13">
        <v>20</v>
      </c>
      <c r="J141" s="46">
        <f>$D141*Parameters!D$6*Parameters!D$8*Parameters!D$10/1000</f>
        <v>29.844000000000001</v>
      </c>
      <c r="K141" s="47">
        <f>$D141*Parameters!E$6*Parameters!E$8*Parameters!E$10/1000</f>
        <v>63.799840000000003</v>
      </c>
      <c r="L141" s="48">
        <f>$D141*Parameters!F$6*Parameters!F$8*Parameters!F$10/1000</f>
        <v>138.6088</v>
      </c>
      <c r="M141" s="45"/>
      <c r="N141" s="46">
        <f>$D141*Parameters!D$7*Parameters!D$9*Parameters!D$10/1000</f>
        <v>5.9687999999999999</v>
      </c>
      <c r="O141" s="47">
        <f>$D141*Parameters!E$7*Parameters!E$9*Parameters!E$10/1000</f>
        <v>13.496120000000001</v>
      </c>
      <c r="P141" s="48">
        <f>$D141*Parameters!F$7*Parameters!F$9*Parameters!F$10/1000</f>
        <v>30.042960000000001</v>
      </c>
      <c r="Q141" s="36"/>
      <c r="R141" s="37">
        <f>$E141*Parameters!D$11/1000</f>
        <v>0.6</v>
      </c>
      <c r="S141" s="38">
        <f>$E141*Parameters!E$11/1000</f>
        <v>0.84</v>
      </c>
      <c r="T141" s="39">
        <f>$E141*Parameters!F$11/1000</f>
        <v>1.2</v>
      </c>
      <c r="U141" s="36"/>
      <c r="V141" s="37">
        <f>F141*Parameters!D$12/1000</f>
        <v>0</v>
      </c>
      <c r="W141" s="38">
        <f>G141*Parameters!E$12/1000</f>
        <v>6.4</v>
      </c>
      <c r="X141" s="39">
        <f>H141*Parameters!F$12/1000</f>
        <v>20</v>
      </c>
      <c r="Y141" s="36"/>
      <c r="Z141" s="49">
        <f t="shared" si="12"/>
        <v>36.412800000000004</v>
      </c>
      <c r="AA141" s="50">
        <f t="shared" si="13"/>
        <v>84.535960000000017</v>
      </c>
      <c r="AB141" s="51">
        <f t="shared" si="14"/>
        <v>189.85175999999998</v>
      </c>
    </row>
    <row r="142" spans="1:28" x14ac:dyDescent="0.2">
      <c r="A142">
        <v>143</v>
      </c>
      <c r="B142" t="s">
        <v>203</v>
      </c>
      <c r="C142" t="s">
        <v>17</v>
      </c>
      <c r="D142" s="13">
        <v>21290</v>
      </c>
      <c r="E142" s="13">
        <v>4</v>
      </c>
      <c r="F142" s="13">
        <v>0</v>
      </c>
      <c r="G142" s="13">
        <v>6</v>
      </c>
      <c r="H142" s="13">
        <v>14</v>
      </c>
      <c r="J142" s="46">
        <f>$D142*Parameters!D$6*Parameters!D$8*Parameters!D$10/1000</f>
        <v>19.161000000000001</v>
      </c>
      <c r="K142" s="47">
        <f>$D142*Parameters!E$6*Parameters!E$8*Parameters!E$10/1000</f>
        <v>40.961960000000005</v>
      </c>
      <c r="L142" s="48">
        <f>$D142*Parameters!F$6*Parameters!F$8*Parameters!F$10/1000</f>
        <v>88.992200000000011</v>
      </c>
      <c r="M142" s="45"/>
      <c r="N142" s="46">
        <f>$D142*Parameters!D$7*Parameters!D$9*Parameters!D$10/1000</f>
        <v>3.8322000000000003</v>
      </c>
      <c r="O142" s="47">
        <f>$D142*Parameters!E$7*Parameters!E$9*Parameters!E$10/1000</f>
        <v>8.6650299999999998</v>
      </c>
      <c r="P142" s="48">
        <f>$D142*Parameters!F$7*Parameters!F$9*Parameters!F$10/1000</f>
        <v>19.288739999999997</v>
      </c>
      <c r="Q142" s="36"/>
      <c r="R142" s="37">
        <f>$E142*Parameters!D$11/1000</f>
        <v>0.4</v>
      </c>
      <c r="S142" s="38">
        <f>$E142*Parameters!E$11/1000</f>
        <v>0.56000000000000005</v>
      </c>
      <c r="T142" s="39">
        <f>$E142*Parameters!F$11/1000</f>
        <v>0.8</v>
      </c>
      <c r="U142" s="36"/>
      <c r="V142" s="37">
        <f>F142*Parameters!D$12/1000</f>
        <v>0</v>
      </c>
      <c r="W142" s="38">
        <f>G142*Parameters!E$12/1000</f>
        <v>4.8</v>
      </c>
      <c r="X142" s="39">
        <f>H142*Parameters!F$12/1000</f>
        <v>14</v>
      </c>
      <c r="Y142" s="36"/>
      <c r="Z142" s="49">
        <f t="shared" si="12"/>
        <v>23.3932</v>
      </c>
      <c r="AA142" s="50">
        <f t="shared" si="13"/>
        <v>54.986990000000006</v>
      </c>
      <c r="AB142" s="51">
        <f t="shared" si="14"/>
        <v>123.08094000000001</v>
      </c>
    </row>
    <row r="143" spans="1:28" x14ac:dyDescent="0.2">
      <c r="A143">
        <v>144</v>
      </c>
      <c r="B143" t="s">
        <v>204</v>
      </c>
      <c r="C143" t="s">
        <v>17</v>
      </c>
      <c r="D143" s="13">
        <v>25510</v>
      </c>
      <c r="E143" s="13">
        <v>4</v>
      </c>
      <c r="F143" s="13">
        <v>0</v>
      </c>
      <c r="G143" s="13">
        <v>6</v>
      </c>
      <c r="H143" s="13">
        <v>14</v>
      </c>
      <c r="J143" s="46">
        <f>$D143*Parameters!D$6*Parameters!D$8*Parameters!D$10/1000</f>
        <v>22.959</v>
      </c>
      <c r="K143" s="47">
        <f>$D143*Parameters!E$6*Parameters!E$8*Parameters!E$10/1000</f>
        <v>49.081240000000008</v>
      </c>
      <c r="L143" s="48">
        <f>$D143*Parameters!F$6*Parameters!F$8*Parameters!F$10/1000</f>
        <v>106.6318</v>
      </c>
      <c r="M143" s="45"/>
      <c r="N143" s="46">
        <f>$D143*Parameters!D$7*Parameters!D$9*Parameters!D$10/1000</f>
        <v>4.5918000000000001</v>
      </c>
      <c r="O143" s="47">
        <f>$D143*Parameters!E$7*Parameters!E$9*Parameters!E$10/1000</f>
        <v>10.382569999999999</v>
      </c>
      <c r="P143" s="48">
        <f>$D143*Parameters!F$7*Parameters!F$9*Parameters!F$10/1000</f>
        <v>23.112059999999996</v>
      </c>
      <c r="Q143" s="36"/>
      <c r="R143" s="37">
        <f>$E143*Parameters!D$11/1000</f>
        <v>0.4</v>
      </c>
      <c r="S143" s="38">
        <f>$E143*Parameters!E$11/1000</f>
        <v>0.56000000000000005</v>
      </c>
      <c r="T143" s="39">
        <f>$E143*Parameters!F$11/1000</f>
        <v>0.8</v>
      </c>
      <c r="U143" s="36"/>
      <c r="V143" s="37">
        <f>F143*Parameters!D$12/1000</f>
        <v>0</v>
      </c>
      <c r="W143" s="38">
        <f>G143*Parameters!E$12/1000</f>
        <v>4.8</v>
      </c>
      <c r="X143" s="39">
        <f>H143*Parameters!F$12/1000</f>
        <v>14</v>
      </c>
      <c r="Y143" s="36"/>
      <c r="Z143" s="49">
        <f t="shared" si="12"/>
        <v>27.950799999999997</v>
      </c>
      <c r="AA143" s="50">
        <f t="shared" si="13"/>
        <v>64.823810000000009</v>
      </c>
      <c r="AB143" s="51">
        <f t="shared" si="14"/>
        <v>144.54386</v>
      </c>
    </row>
    <row r="144" spans="1:28" x14ac:dyDescent="0.2">
      <c r="A144">
        <v>145</v>
      </c>
      <c r="B144" t="s">
        <v>205</v>
      </c>
      <c r="C144" t="s">
        <v>17</v>
      </c>
      <c r="D144" s="13">
        <v>14620</v>
      </c>
      <c r="E144" s="13">
        <v>1</v>
      </c>
      <c r="F144" s="13">
        <v>0</v>
      </c>
      <c r="G144" s="13">
        <v>1</v>
      </c>
      <c r="H144" s="13">
        <v>2</v>
      </c>
      <c r="J144" s="46">
        <f>$D144*Parameters!D$6*Parameters!D$8*Parameters!D$10/1000</f>
        <v>13.157999999999999</v>
      </c>
      <c r="K144" s="47">
        <f>$D144*Parameters!E$6*Parameters!E$8*Parameters!E$10/1000</f>
        <v>28.128880000000006</v>
      </c>
      <c r="L144" s="48">
        <f>$D144*Parameters!F$6*Parameters!F$8*Parameters!F$10/1000</f>
        <v>61.111600000000003</v>
      </c>
      <c r="M144" s="45"/>
      <c r="N144" s="46">
        <f>$D144*Parameters!D$7*Parameters!D$9*Parameters!D$10/1000</f>
        <v>2.6315999999999997</v>
      </c>
      <c r="O144" s="47">
        <f>$D144*Parameters!E$7*Parameters!E$9*Parameters!E$10/1000</f>
        <v>5.9503399999999997</v>
      </c>
      <c r="P144" s="48">
        <f>$D144*Parameters!F$7*Parameters!F$9*Parameters!F$10/1000</f>
        <v>13.245719999999999</v>
      </c>
      <c r="Q144" s="36"/>
      <c r="R144" s="37">
        <f>$E144*Parameters!D$11/1000</f>
        <v>0.1</v>
      </c>
      <c r="S144" s="38">
        <f>$E144*Parameters!E$11/1000</f>
        <v>0.14000000000000001</v>
      </c>
      <c r="T144" s="39">
        <f>$E144*Parameters!F$11/1000</f>
        <v>0.2</v>
      </c>
      <c r="U144" s="36"/>
      <c r="V144" s="37">
        <f>F144*Parameters!D$12/1000</f>
        <v>0</v>
      </c>
      <c r="W144" s="38">
        <f>G144*Parameters!E$12/1000</f>
        <v>0.8</v>
      </c>
      <c r="X144" s="39">
        <f>H144*Parameters!F$12/1000</f>
        <v>2</v>
      </c>
      <c r="Y144" s="36"/>
      <c r="Z144" s="49">
        <f t="shared" si="12"/>
        <v>15.8896</v>
      </c>
      <c r="AA144" s="50">
        <f t="shared" si="13"/>
        <v>35.019220000000004</v>
      </c>
      <c r="AB144" s="51">
        <f t="shared" si="14"/>
        <v>76.557320000000004</v>
      </c>
    </row>
    <row r="145" spans="1:28" x14ac:dyDescent="0.2">
      <c r="A145">
        <v>146</v>
      </c>
      <c r="B145" t="s">
        <v>206</v>
      </c>
      <c r="C145" t="s">
        <v>17</v>
      </c>
      <c r="D145" s="13">
        <v>6640</v>
      </c>
      <c r="E145" s="13">
        <v>2</v>
      </c>
      <c r="F145" s="13">
        <v>0</v>
      </c>
      <c r="G145" s="13">
        <v>3</v>
      </c>
      <c r="H145" s="13">
        <v>6</v>
      </c>
      <c r="J145" s="46">
        <f>$D145*Parameters!D$6*Parameters!D$8*Parameters!D$10/1000</f>
        <v>5.976</v>
      </c>
      <c r="K145" s="47">
        <f>$D145*Parameters!E$6*Parameters!E$8*Parameters!E$10/1000</f>
        <v>12.775360000000001</v>
      </c>
      <c r="L145" s="48">
        <f>$D145*Parameters!F$6*Parameters!F$8*Parameters!F$10/1000</f>
        <v>27.755200000000002</v>
      </c>
      <c r="M145" s="45"/>
      <c r="N145" s="46">
        <f>$D145*Parameters!D$7*Parameters!D$9*Parameters!D$10/1000</f>
        <v>1.1952</v>
      </c>
      <c r="O145" s="47">
        <f>$D145*Parameters!E$7*Parameters!E$9*Parameters!E$10/1000</f>
        <v>2.70248</v>
      </c>
      <c r="P145" s="48">
        <f>$D145*Parameters!F$7*Parameters!F$9*Parameters!F$10/1000</f>
        <v>6.015839999999999</v>
      </c>
      <c r="Q145" s="36"/>
      <c r="R145" s="37">
        <f>$E145*Parameters!D$11/1000</f>
        <v>0.2</v>
      </c>
      <c r="S145" s="38">
        <f>$E145*Parameters!E$11/1000</f>
        <v>0.28000000000000003</v>
      </c>
      <c r="T145" s="39">
        <f>$E145*Parameters!F$11/1000</f>
        <v>0.4</v>
      </c>
      <c r="U145" s="36"/>
      <c r="V145" s="37">
        <f>F145*Parameters!D$12/1000</f>
        <v>0</v>
      </c>
      <c r="W145" s="38">
        <f>G145*Parameters!E$12/1000</f>
        <v>2.4</v>
      </c>
      <c r="X145" s="39">
        <f>H145*Parameters!F$12/1000</f>
        <v>6</v>
      </c>
      <c r="Y145" s="36"/>
      <c r="Z145" s="49">
        <f t="shared" si="12"/>
        <v>7.3712</v>
      </c>
      <c r="AA145" s="50">
        <f t="shared" si="13"/>
        <v>18.15784</v>
      </c>
      <c r="AB145" s="51">
        <f t="shared" si="14"/>
        <v>40.171039999999998</v>
      </c>
    </row>
    <row r="146" spans="1:28" x14ac:dyDescent="0.2">
      <c r="A146">
        <v>147</v>
      </c>
      <c r="B146" t="s">
        <v>207</v>
      </c>
      <c r="C146" t="s">
        <v>17</v>
      </c>
      <c r="D146" s="13">
        <v>58730</v>
      </c>
      <c r="E146" s="13">
        <v>8</v>
      </c>
      <c r="F146" s="13">
        <v>0</v>
      </c>
      <c r="G146" s="13">
        <v>10</v>
      </c>
      <c r="H146" s="13">
        <v>26</v>
      </c>
      <c r="J146" s="46">
        <f>$D146*Parameters!D$6*Parameters!D$8*Parameters!D$10/1000</f>
        <v>52.856999999999999</v>
      </c>
      <c r="K146" s="47">
        <f>$D146*Parameters!E$6*Parameters!E$8*Parameters!E$10/1000</f>
        <v>112.99652000000002</v>
      </c>
      <c r="L146" s="48">
        <f>$D146*Parameters!F$6*Parameters!F$8*Parameters!F$10/1000</f>
        <v>245.49140000000003</v>
      </c>
      <c r="M146" s="45"/>
      <c r="N146" s="46">
        <f>$D146*Parameters!D$7*Parameters!D$9*Parameters!D$10/1000</f>
        <v>10.571399999999999</v>
      </c>
      <c r="O146" s="47">
        <f>$D146*Parameters!E$7*Parameters!E$9*Parameters!E$10/1000</f>
        <v>23.903110000000002</v>
      </c>
      <c r="P146" s="48">
        <f>$D146*Parameters!F$7*Parameters!F$9*Parameters!F$10/1000</f>
        <v>53.209379999999996</v>
      </c>
      <c r="Q146" s="36"/>
      <c r="R146" s="37">
        <f>$E146*Parameters!D$11/1000</f>
        <v>0.8</v>
      </c>
      <c r="S146" s="38">
        <f>$E146*Parameters!E$11/1000</f>
        <v>1.1200000000000001</v>
      </c>
      <c r="T146" s="39">
        <f>$E146*Parameters!F$11/1000</f>
        <v>1.6</v>
      </c>
      <c r="U146" s="36"/>
      <c r="V146" s="37">
        <f>F146*Parameters!D$12/1000</f>
        <v>0</v>
      </c>
      <c r="W146" s="38">
        <f>G146*Parameters!E$12/1000</f>
        <v>8</v>
      </c>
      <c r="X146" s="39">
        <f>H146*Parameters!F$12/1000</f>
        <v>26</v>
      </c>
      <c r="Y146" s="36"/>
      <c r="Z146" s="49">
        <f t="shared" si="12"/>
        <v>64.228399999999993</v>
      </c>
      <c r="AA146" s="50">
        <f t="shared" si="13"/>
        <v>146.01963000000003</v>
      </c>
      <c r="AB146" s="51">
        <f t="shared" si="14"/>
        <v>326.30078000000003</v>
      </c>
    </row>
    <row r="147" spans="1:28" x14ac:dyDescent="0.2">
      <c r="A147">
        <v>148</v>
      </c>
      <c r="B147" t="s">
        <v>208</v>
      </c>
      <c r="C147" t="s">
        <v>17</v>
      </c>
      <c r="D147" s="13">
        <v>71640</v>
      </c>
      <c r="E147" s="13">
        <v>16</v>
      </c>
      <c r="F147" s="13">
        <v>0</v>
      </c>
      <c r="G147" s="13">
        <v>19</v>
      </c>
      <c r="H147" s="13">
        <v>50</v>
      </c>
      <c r="J147" s="46">
        <f>$D147*Parameters!D$6*Parameters!D$8*Parameters!D$10/1000</f>
        <v>64.475999999999999</v>
      </c>
      <c r="K147" s="47">
        <f>$D147*Parameters!E$6*Parameters!E$8*Parameters!E$10/1000</f>
        <v>137.83536000000001</v>
      </c>
      <c r="L147" s="48">
        <f>$D147*Parameters!F$6*Parameters!F$8*Parameters!F$10/1000</f>
        <v>299.45519999999999</v>
      </c>
      <c r="M147" s="45"/>
      <c r="N147" s="46">
        <f>$D147*Parameters!D$7*Parameters!D$9*Parameters!D$10/1000</f>
        <v>12.895200000000001</v>
      </c>
      <c r="O147" s="47">
        <f>$D147*Parameters!E$7*Parameters!E$9*Parameters!E$10/1000</f>
        <v>29.15748</v>
      </c>
      <c r="P147" s="48">
        <f>$D147*Parameters!F$7*Parameters!F$9*Parameters!F$10/1000</f>
        <v>64.905839999999998</v>
      </c>
      <c r="Q147" s="36"/>
      <c r="R147" s="37">
        <f>$E147*Parameters!D$11/1000</f>
        <v>1.6</v>
      </c>
      <c r="S147" s="38">
        <f>$E147*Parameters!E$11/1000</f>
        <v>2.2400000000000002</v>
      </c>
      <c r="T147" s="39">
        <f>$E147*Parameters!F$11/1000</f>
        <v>3.2</v>
      </c>
      <c r="U147" s="36"/>
      <c r="V147" s="37">
        <f>F147*Parameters!D$12/1000</f>
        <v>0</v>
      </c>
      <c r="W147" s="38">
        <f>G147*Parameters!E$12/1000</f>
        <v>15.2</v>
      </c>
      <c r="X147" s="39">
        <f>H147*Parameters!F$12/1000</f>
        <v>50</v>
      </c>
      <c r="Y147" s="36"/>
      <c r="Z147" s="49">
        <f t="shared" si="12"/>
        <v>78.971199999999996</v>
      </c>
      <c r="AA147" s="50">
        <f t="shared" si="13"/>
        <v>184.43284</v>
      </c>
      <c r="AB147" s="51">
        <f t="shared" si="14"/>
        <v>417.56103999999999</v>
      </c>
    </row>
    <row r="148" spans="1:28" x14ac:dyDescent="0.2">
      <c r="A148">
        <v>149</v>
      </c>
      <c r="B148" t="s">
        <v>209</v>
      </c>
      <c r="C148" t="s">
        <v>17</v>
      </c>
      <c r="D148" s="13">
        <v>36440</v>
      </c>
      <c r="E148" s="13">
        <v>8</v>
      </c>
      <c r="F148" s="13">
        <v>0</v>
      </c>
      <c r="G148" s="13">
        <v>9</v>
      </c>
      <c r="H148" s="13">
        <v>22</v>
      </c>
      <c r="J148" s="46">
        <f>$D148*Parameters!D$6*Parameters!D$8*Parameters!D$10/1000</f>
        <v>32.795999999999999</v>
      </c>
      <c r="K148" s="47">
        <f>$D148*Parameters!E$6*Parameters!E$8*Parameters!E$10/1000</f>
        <v>70.110559999999992</v>
      </c>
      <c r="L148" s="48">
        <f>$D148*Parameters!F$6*Parameters!F$8*Parameters!F$10/1000</f>
        <v>152.3192</v>
      </c>
      <c r="M148" s="45"/>
      <c r="N148" s="46">
        <f>$D148*Parameters!D$7*Parameters!D$9*Parameters!D$10/1000</f>
        <v>6.5591999999999997</v>
      </c>
      <c r="O148" s="47">
        <f>$D148*Parameters!E$7*Parameters!E$9*Parameters!E$10/1000</f>
        <v>14.831080000000002</v>
      </c>
      <c r="P148" s="48">
        <f>$D148*Parameters!F$7*Parameters!F$9*Parameters!F$10/1000</f>
        <v>33.01464</v>
      </c>
      <c r="Q148" s="36"/>
      <c r="R148" s="37">
        <f>$E148*Parameters!D$11/1000</f>
        <v>0.8</v>
      </c>
      <c r="S148" s="38">
        <f>$E148*Parameters!E$11/1000</f>
        <v>1.1200000000000001</v>
      </c>
      <c r="T148" s="39">
        <f>$E148*Parameters!F$11/1000</f>
        <v>1.6</v>
      </c>
      <c r="U148" s="36"/>
      <c r="V148" s="37">
        <f>F148*Parameters!D$12/1000</f>
        <v>0</v>
      </c>
      <c r="W148" s="38">
        <f>G148*Parameters!E$12/1000</f>
        <v>7.2</v>
      </c>
      <c r="X148" s="39">
        <f>H148*Parameters!F$12/1000</f>
        <v>22</v>
      </c>
      <c r="Y148" s="36"/>
      <c r="Z148" s="49">
        <f t="shared" si="12"/>
        <v>40.155199999999994</v>
      </c>
      <c r="AA148" s="50">
        <f t="shared" si="13"/>
        <v>93.26164</v>
      </c>
      <c r="AB148" s="51">
        <f t="shared" si="14"/>
        <v>208.93384</v>
      </c>
    </row>
    <row r="149" spans="1:28" x14ac:dyDescent="0.2">
      <c r="A149">
        <v>4</v>
      </c>
      <c r="B149" t="s">
        <v>210</v>
      </c>
      <c r="C149" t="s">
        <v>18</v>
      </c>
      <c r="D149" s="13">
        <v>20800</v>
      </c>
      <c r="E149" s="13">
        <v>3</v>
      </c>
      <c r="F149" s="13">
        <v>0</v>
      </c>
      <c r="G149" s="13">
        <v>5</v>
      </c>
      <c r="H149" s="13">
        <v>12</v>
      </c>
      <c r="J149" s="46">
        <f>$D149*Parameters!D$6*Parameters!D$8*Parameters!D$10/1000</f>
        <v>18.72</v>
      </c>
      <c r="K149" s="47">
        <f>$D149*Parameters!E$6*Parameters!E$8*Parameters!E$10/1000</f>
        <v>40.019200000000005</v>
      </c>
      <c r="L149" s="48">
        <f>$D149*Parameters!F$6*Parameters!F$8*Parameters!F$10/1000</f>
        <v>86.944000000000017</v>
      </c>
      <c r="M149" s="45"/>
      <c r="N149" s="46">
        <f>$D149*Parameters!D$7*Parameters!D$9*Parameters!D$10/1000</f>
        <v>3.7440000000000002</v>
      </c>
      <c r="O149" s="47">
        <f>$D149*Parameters!E$7*Parameters!E$9*Parameters!E$10/1000</f>
        <v>8.4656000000000002</v>
      </c>
      <c r="P149" s="48">
        <f>$D149*Parameters!F$7*Parameters!F$9*Parameters!F$10/1000</f>
        <v>18.844799999999999</v>
      </c>
      <c r="Q149" s="36"/>
      <c r="R149" s="37">
        <f>$E149*Parameters!D$11/1000</f>
        <v>0.3</v>
      </c>
      <c r="S149" s="38">
        <f>$E149*Parameters!E$11/1000</f>
        <v>0.42</v>
      </c>
      <c r="T149" s="39">
        <f>$E149*Parameters!F$11/1000</f>
        <v>0.6</v>
      </c>
      <c r="U149" s="36"/>
      <c r="V149" s="37">
        <f>F149*Parameters!D$12/1000</f>
        <v>0</v>
      </c>
      <c r="W149" s="38">
        <f>G149*Parameters!E$12/1000</f>
        <v>4</v>
      </c>
      <c r="X149" s="39">
        <f>H149*Parameters!F$12/1000</f>
        <v>12</v>
      </c>
      <c r="Y149" s="36"/>
      <c r="Z149" s="49">
        <f t="shared" si="12"/>
        <v>22.763999999999999</v>
      </c>
      <c r="AA149" s="50">
        <f t="shared" si="13"/>
        <v>52.904800000000009</v>
      </c>
      <c r="AB149" s="51">
        <f t="shared" si="14"/>
        <v>118.3888</v>
      </c>
    </row>
    <row r="150" spans="1:28" x14ac:dyDescent="0.2">
      <c r="A150">
        <v>150</v>
      </c>
      <c r="B150" t="s">
        <v>211</v>
      </c>
      <c r="C150" t="s">
        <v>17</v>
      </c>
      <c r="D150" s="13">
        <v>58920</v>
      </c>
      <c r="E150" s="13">
        <v>33</v>
      </c>
      <c r="F150" s="13">
        <v>1</v>
      </c>
      <c r="G150" s="13">
        <v>39</v>
      </c>
      <c r="H150" s="13">
        <v>102</v>
      </c>
      <c r="J150" s="46">
        <f>$D150*Parameters!D$6*Parameters!D$8*Parameters!D$10/1000</f>
        <v>53.027999999999999</v>
      </c>
      <c r="K150" s="47">
        <f>$D150*Parameters!E$6*Parameters!E$8*Parameters!E$10/1000</f>
        <v>113.36208000000002</v>
      </c>
      <c r="L150" s="48">
        <f>$D150*Parameters!F$6*Parameters!F$8*Parameters!F$10/1000</f>
        <v>246.28560000000002</v>
      </c>
      <c r="M150" s="45"/>
      <c r="N150" s="46">
        <f>$D150*Parameters!D$7*Parameters!D$9*Parameters!D$10/1000</f>
        <v>10.605600000000001</v>
      </c>
      <c r="O150" s="47">
        <f>$D150*Parameters!E$7*Parameters!E$9*Parameters!E$10/1000</f>
        <v>23.980439999999998</v>
      </c>
      <c r="P150" s="48">
        <f>$D150*Parameters!F$7*Parameters!F$9*Parameters!F$10/1000</f>
        <v>53.381519999999995</v>
      </c>
      <c r="Q150" s="36"/>
      <c r="R150" s="37">
        <f>$E150*Parameters!D$11/1000</f>
        <v>3.3</v>
      </c>
      <c r="S150" s="38">
        <f>$E150*Parameters!E$11/1000</f>
        <v>4.62</v>
      </c>
      <c r="T150" s="39">
        <f>$E150*Parameters!F$11/1000</f>
        <v>6.6</v>
      </c>
      <c r="U150" s="36"/>
      <c r="V150" s="37">
        <f>F150*Parameters!D$12/1000</f>
        <v>0.5</v>
      </c>
      <c r="W150" s="38">
        <f>G150*Parameters!E$12/1000</f>
        <v>31.2</v>
      </c>
      <c r="X150" s="39">
        <f>H150*Parameters!F$12/1000</f>
        <v>102</v>
      </c>
      <c r="Y150" s="36"/>
      <c r="Z150" s="49">
        <f t="shared" si="12"/>
        <v>67.433599999999998</v>
      </c>
      <c r="AA150" s="50">
        <f t="shared" si="13"/>
        <v>173.16252</v>
      </c>
      <c r="AB150" s="51">
        <f t="shared" si="14"/>
        <v>408.26712000000003</v>
      </c>
    </row>
    <row r="151" spans="1:28" x14ac:dyDescent="0.2">
      <c r="A151">
        <v>151</v>
      </c>
      <c r="B151" t="s">
        <v>212</v>
      </c>
      <c r="C151" t="s">
        <v>17</v>
      </c>
      <c r="D151" s="13">
        <v>28570</v>
      </c>
      <c r="E151" s="13">
        <v>10</v>
      </c>
      <c r="F151" s="13">
        <v>0</v>
      </c>
      <c r="G151" s="13">
        <v>16</v>
      </c>
      <c r="H151" s="13">
        <v>42</v>
      </c>
      <c r="J151" s="46">
        <f>$D151*Parameters!D$6*Parameters!D$8*Parameters!D$10/1000</f>
        <v>25.713000000000001</v>
      </c>
      <c r="K151" s="47">
        <f>$D151*Parameters!E$6*Parameters!E$8*Parameters!E$10/1000</f>
        <v>54.968679999999999</v>
      </c>
      <c r="L151" s="48">
        <f>$D151*Parameters!F$6*Parameters!F$8*Parameters!F$10/1000</f>
        <v>119.4226</v>
      </c>
      <c r="M151" s="45"/>
      <c r="N151" s="46">
        <f>$D151*Parameters!D$7*Parameters!D$9*Parameters!D$10/1000</f>
        <v>5.1426000000000007</v>
      </c>
      <c r="O151" s="47">
        <f>$D151*Parameters!E$7*Parameters!E$9*Parameters!E$10/1000</f>
        <v>11.62799</v>
      </c>
      <c r="P151" s="48">
        <f>$D151*Parameters!F$7*Parameters!F$9*Parameters!F$10/1000</f>
        <v>25.884420000000002</v>
      </c>
      <c r="Q151" s="36"/>
      <c r="R151" s="37">
        <f>$E151*Parameters!D$11/1000</f>
        <v>1</v>
      </c>
      <c r="S151" s="38">
        <f>$E151*Parameters!E$11/1000</f>
        <v>1.4</v>
      </c>
      <c r="T151" s="39">
        <f>$E151*Parameters!F$11/1000</f>
        <v>2</v>
      </c>
      <c r="U151" s="36"/>
      <c r="V151" s="37">
        <f>F151*Parameters!D$12/1000</f>
        <v>0</v>
      </c>
      <c r="W151" s="38">
        <f>G151*Parameters!E$12/1000</f>
        <v>12.8</v>
      </c>
      <c r="X151" s="39">
        <f>H151*Parameters!F$12/1000</f>
        <v>42</v>
      </c>
      <c r="Y151" s="36"/>
      <c r="Z151" s="49">
        <f t="shared" si="12"/>
        <v>31.855600000000003</v>
      </c>
      <c r="AA151" s="50">
        <f t="shared" si="13"/>
        <v>80.796670000000006</v>
      </c>
      <c r="AB151" s="51">
        <f t="shared" si="14"/>
        <v>189.30701999999999</v>
      </c>
    </row>
    <row r="152" spans="1:28" x14ac:dyDescent="0.2">
      <c r="A152">
        <v>152</v>
      </c>
      <c r="B152" t="s">
        <v>213</v>
      </c>
      <c r="C152" t="s">
        <v>17</v>
      </c>
      <c r="D152" s="13">
        <v>33630</v>
      </c>
      <c r="E152" s="13">
        <v>26</v>
      </c>
      <c r="F152" s="13">
        <v>1</v>
      </c>
      <c r="G152" s="13">
        <v>39</v>
      </c>
      <c r="H152" s="13">
        <v>102</v>
      </c>
      <c r="J152" s="46">
        <f>$D152*Parameters!D$6*Parameters!D$8*Parameters!D$10/1000</f>
        <v>30.266999999999999</v>
      </c>
      <c r="K152" s="47">
        <f>$D152*Parameters!E$6*Parameters!E$8*Parameters!E$10/1000</f>
        <v>64.704120000000003</v>
      </c>
      <c r="L152" s="48">
        <f>$D152*Parameters!F$6*Parameters!F$8*Parameters!F$10/1000</f>
        <v>140.57339999999999</v>
      </c>
      <c r="M152" s="45"/>
      <c r="N152" s="46">
        <f>$D152*Parameters!D$7*Parameters!D$9*Parameters!D$10/1000</f>
        <v>6.0534000000000008</v>
      </c>
      <c r="O152" s="47">
        <f>$D152*Parameters!E$7*Parameters!E$9*Parameters!E$10/1000</f>
        <v>13.687410000000002</v>
      </c>
      <c r="P152" s="48">
        <f>$D152*Parameters!F$7*Parameters!F$9*Parameters!F$10/1000</f>
        <v>30.468779999999999</v>
      </c>
      <c r="Q152" s="36"/>
      <c r="R152" s="37">
        <f>$E152*Parameters!D$11/1000</f>
        <v>2.6</v>
      </c>
      <c r="S152" s="38">
        <f>$E152*Parameters!E$11/1000</f>
        <v>3.64</v>
      </c>
      <c r="T152" s="39">
        <f>$E152*Parameters!F$11/1000</f>
        <v>5.2</v>
      </c>
      <c r="U152" s="36"/>
      <c r="V152" s="37">
        <f>F152*Parameters!D$12/1000</f>
        <v>0.5</v>
      </c>
      <c r="W152" s="38">
        <f>G152*Parameters!E$12/1000</f>
        <v>31.2</v>
      </c>
      <c r="X152" s="39">
        <f>H152*Parameters!F$12/1000</f>
        <v>102</v>
      </c>
      <c r="Y152" s="36"/>
      <c r="Z152" s="49">
        <f t="shared" si="12"/>
        <v>39.420400000000001</v>
      </c>
      <c r="AA152" s="50">
        <f t="shared" si="13"/>
        <v>113.23153000000001</v>
      </c>
      <c r="AB152" s="51">
        <f t="shared" si="14"/>
        <v>278.24217999999996</v>
      </c>
    </row>
    <row r="153" spans="1:28" x14ac:dyDescent="0.2">
      <c r="A153">
        <v>153</v>
      </c>
      <c r="B153" t="s">
        <v>214</v>
      </c>
      <c r="C153" t="s">
        <v>17</v>
      </c>
      <c r="D153" s="13">
        <v>30550</v>
      </c>
      <c r="E153" s="13">
        <v>12</v>
      </c>
      <c r="F153" s="13">
        <v>0</v>
      </c>
      <c r="G153" s="13">
        <v>20</v>
      </c>
      <c r="H153" s="13">
        <v>52</v>
      </c>
      <c r="J153" s="46">
        <f>$D153*Parameters!D$6*Parameters!D$8*Parameters!D$10/1000</f>
        <v>27.495000000000001</v>
      </c>
      <c r="K153" s="47">
        <f>$D153*Parameters!E$6*Parameters!E$8*Parameters!E$10/1000</f>
        <v>58.778200000000005</v>
      </c>
      <c r="L153" s="48">
        <f>$D153*Parameters!F$6*Parameters!F$8*Parameters!F$10/1000</f>
        <v>127.699</v>
      </c>
      <c r="M153" s="45"/>
      <c r="N153" s="46">
        <f>$D153*Parameters!D$7*Parameters!D$9*Parameters!D$10/1000</f>
        <v>5.4989999999999997</v>
      </c>
      <c r="O153" s="47">
        <f>$D153*Parameters!E$7*Parameters!E$9*Parameters!E$10/1000</f>
        <v>12.43385</v>
      </c>
      <c r="P153" s="48">
        <f>$D153*Parameters!F$7*Parameters!F$9*Parameters!F$10/1000</f>
        <v>27.6783</v>
      </c>
      <c r="Q153" s="36"/>
      <c r="R153" s="37">
        <f>$E153*Parameters!D$11/1000</f>
        <v>1.2</v>
      </c>
      <c r="S153" s="38">
        <f>$E153*Parameters!E$11/1000</f>
        <v>1.68</v>
      </c>
      <c r="T153" s="39">
        <f>$E153*Parameters!F$11/1000</f>
        <v>2.4</v>
      </c>
      <c r="U153" s="36"/>
      <c r="V153" s="37">
        <f>F153*Parameters!D$12/1000</f>
        <v>0</v>
      </c>
      <c r="W153" s="38">
        <f>G153*Parameters!E$12/1000</f>
        <v>16</v>
      </c>
      <c r="X153" s="39">
        <f>H153*Parameters!F$12/1000</f>
        <v>52</v>
      </c>
      <c r="Y153" s="36"/>
      <c r="Z153" s="49">
        <f t="shared" si="12"/>
        <v>34.194000000000003</v>
      </c>
      <c r="AA153" s="50">
        <f t="shared" si="13"/>
        <v>88.892050000000012</v>
      </c>
      <c r="AB153" s="51">
        <f t="shared" si="14"/>
        <v>209.7773</v>
      </c>
    </row>
    <row r="154" spans="1:28" x14ac:dyDescent="0.2">
      <c r="A154">
        <v>154</v>
      </c>
      <c r="B154" t="s">
        <v>215</v>
      </c>
      <c r="C154" t="s">
        <v>17</v>
      </c>
      <c r="D154" s="13">
        <v>25240</v>
      </c>
      <c r="E154" s="13">
        <v>5</v>
      </c>
      <c r="F154" s="13">
        <v>0</v>
      </c>
      <c r="G154" s="13">
        <v>7</v>
      </c>
      <c r="H154" s="13">
        <v>18</v>
      </c>
      <c r="J154" s="46">
        <f>$D154*Parameters!D$6*Parameters!D$8*Parameters!D$10/1000</f>
        <v>22.716000000000001</v>
      </c>
      <c r="K154" s="47">
        <f>$D154*Parameters!E$6*Parameters!E$8*Parameters!E$10/1000</f>
        <v>48.561760000000007</v>
      </c>
      <c r="L154" s="48">
        <f>$D154*Parameters!F$6*Parameters!F$8*Parameters!F$10/1000</f>
        <v>105.50320000000001</v>
      </c>
      <c r="M154" s="45"/>
      <c r="N154" s="46">
        <f>$D154*Parameters!D$7*Parameters!D$9*Parameters!D$10/1000</f>
        <v>4.5431999999999997</v>
      </c>
      <c r="O154" s="47">
        <f>$D154*Parameters!E$7*Parameters!E$9*Parameters!E$10/1000</f>
        <v>10.272680000000001</v>
      </c>
      <c r="P154" s="48">
        <f>$D154*Parameters!F$7*Parameters!F$9*Parameters!F$10/1000</f>
        <v>22.867439999999998</v>
      </c>
      <c r="Q154" s="36"/>
      <c r="R154" s="37">
        <f>$E154*Parameters!D$11/1000</f>
        <v>0.5</v>
      </c>
      <c r="S154" s="38">
        <f>$E154*Parameters!E$11/1000</f>
        <v>0.7</v>
      </c>
      <c r="T154" s="39">
        <f>$E154*Parameters!F$11/1000</f>
        <v>1</v>
      </c>
      <c r="U154" s="36"/>
      <c r="V154" s="37">
        <f>F154*Parameters!D$12/1000</f>
        <v>0</v>
      </c>
      <c r="W154" s="38">
        <f>G154*Parameters!E$12/1000</f>
        <v>5.6</v>
      </c>
      <c r="X154" s="39">
        <f>H154*Parameters!F$12/1000</f>
        <v>18</v>
      </c>
      <c r="Y154" s="36"/>
      <c r="Z154" s="49">
        <f t="shared" si="12"/>
        <v>27.7592</v>
      </c>
      <c r="AA154" s="50">
        <f t="shared" si="13"/>
        <v>65.134440000000012</v>
      </c>
      <c r="AB154" s="51">
        <f t="shared" si="14"/>
        <v>147.37064000000001</v>
      </c>
    </row>
    <row r="155" spans="1:28" x14ac:dyDescent="0.2">
      <c r="A155">
        <v>155</v>
      </c>
      <c r="B155" t="s">
        <v>216</v>
      </c>
      <c r="C155" t="s">
        <v>17</v>
      </c>
      <c r="D155" s="13">
        <v>19840</v>
      </c>
      <c r="E155" s="13">
        <v>6</v>
      </c>
      <c r="F155" s="13">
        <v>0</v>
      </c>
      <c r="G155" s="13">
        <v>10</v>
      </c>
      <c r="H155" s="13">
        <v>26</v>
      </c>
      <c r="J155" s="46">
        <f>$D155*Parameters!D$6*Parameters!D$8*Parameters!D$10/1000</f>
        <v>17.856000000000002</v>
      </c>
      <c r="K155" s="47">
        <f>$D155*Parameters!E$6*Parameters!E$8*Parameters!E$10/1000</f>
        <v>38.172160000000005</v>
      </c>
      <c r="L155" s="48">
        <f>$D155*Parameters!F$6*Parameters!F$8*Parameters!F$10/1000</f>
        <v>82.931200000000004</v>
      </c>
      <c r="M155" s="45"/>
      <c r="N155" s="46">
        <f>$D155*Parameters!D$7*Parameters!D$9*Parameters!D$10/1000</f>
        <v>3.5712000000000002</v>
      </c>
      <c r="O155" s="47">
        <f>$D155*Parameters!E$7*Parameters!E$9*Parameters!E$10/1000</f>
        <v>8.0748800000000003</v>
      </c>
      <c r="P155" s="48">
        <f>$D155*Parameters!F$7*Parameters!F$9*Parameters!F$10/1000</f>
        <v>17.975039999999996</v>
      </c>
      <c r="Q155" s="36"/>
      <c r="R155" s="37">
        <f>$E155*Parameters!D$11/1000</f>
        <v>0.6</v>
      </c>
      <c r="S155" s="38">
        <f>$E155*Parameters!E$11/1000</f>
        <v>0.84</v>
      </c>
      <c r="T155" s="39">
        <f>$E155*Parameters!F$11/1000</f>
        <v>1.2</v>
      </c>
      <c r="U155" s="36"/>
      <c r="V155" s="37">
        <f>F155*Parameters!D$12/1000</f>
        <v>0</v>
      </c>
      <c r="W155" s="38">
        <f>G155*Parameters!E$12/1000</f>
        <v>8</v>
      </c>
      <c r="X155" s="39">
        <f>H155*Parameters!F$12/1000</f>
        <v>26</v>
      </c>
      <c r="Y155" s="36"/>
      <c r="Z155" s="49">
        <f t="shared" si="12"/>
        <v>22.027200000000004</v>
      </c>
      <c r="AA155" s="50">
        <f t="shared" si="13"/>
        <v>55.087040000000009</v>
      </c>
      <c r="AB155" s="51">
        <f t="shared" si="14"/>
        <v>128.10624000000001</v>
      </c>
    </row>
    <row r="156" spans="1:28" x14ac:dyDescent="0.2">
      <c r="A156">
        <v>5</v>
      </c>
      <c r="B156" t="s">
        <v>217</v>
      </c>
      <c r="C156" t="s">
        <v>18</v>
      </c>
      <c r="D156" s="13">
        <v>32740</v>
      </c>
      <c r="E156" s="13">
        <v>18</v>
      </c>
      <c r="F156" s="13">
        <v>0</v>
      </c>
      <c r="G156" s="13">
        <v>14</v>
      </c>
      <c r="H156" s="13">
        <v>36</v>
      </c>
      <c r="J156" s="46">
        <f>$D156*Parameters!D$6*Parameters!D$8*Parameters!D$10/1000</f>
        <v>29.466000000000001</v>
      </c>
      <c r="K156" s="47">
        <f>$D156*Parameters!E$6*Parameters!E$8*Parameters!E$10/1000</f>
        <v>62.991759999999999</v>
      </c>
      <c r="L156" s="48">
        <f>$D156*Parameters!F$6*Parameters!F$8*Parameters!F$10/1000</f>
        <v>136.85319999999999</v>
      </c>
      <c r="M156" s="45"/>
      <c r="N156" s="46">
        <f>$D156*Parameters!D$7*Parameters!D$9*Parameters!D$10/1000</f>
        <v>5.8932000000000002</v>
      </c>
      <c r="O156" s="47">
        <f>$D156*Parameters!E$7*Parameters!E$9*Parameters!E$10/1000</f>
        <v>13.32518</v>
      </c>
      <c r="P156" s="48">
        <f>$D156*Parameters!F$7*Parameters!F$9*Parameters!F$10/1000</f>
        <v>29.66244</v>
      </c>
      <c r="Q156" s="36"/>
      <c r="R156" s="37">
        <f>$E156*Parameters!D$11/1000</f>
        <v>1.8</v>
      </c>
      <c r="S156" s="38">
        <f>$E156*Parameters!E$11/1000</f>
        <v>2.52</v>
      </c>
      <c r="T156" s="39">
        <f>$E156*Parameters!F$11/1000</f>
        <v>3.6</v>
      </c>
      <c r="U156" s="36"/>
      <c r="V156" s="37">
        <f>F156*Parameters!D$12/1000</f>
        <v>0</v>
      </c>
      <c r="W156" s="38">
        <f>G156*Parameters!E$12/1000</f>
        <v>11.2</v>
      </c>
      <c r="X156" s="39">
        <f>H156*Parameters!F$12/1000</f>
        <v>36</v>
      </c>
      <c r="Y156" s="36"/>
      <c r="Z156" s="49">
        <f t="shared" si="12"/>
        <v>37.159199999999998</v>
      </c>
      <c r="AA156" s="50">
        <f t="shared" si="13"/>
        <v>90.036940000000001</v>
      </c>
      <c r="AB156" s="51">
        <f t="shared" si="14"/>
        <v>206.11563999999998</v>
      </c>
    </row>
    <row r="157" spans="1:28" x14ac:dyDescent="0.2">
      <c r="A157">
        <v>156</v>
      </c>
      <c r="B157" t="s">
        <v>218</v>
      </c>
      <c r="C157" t="s">
        <v>17</v>
      </c>
      <c r="D157" s="13">
        <v>27890</v>
      </c>
      <c r="E157" s="13">
        <v>12</v>
      </c>
      <c r="F157" s="13">
        <v>0</v>
      </c>
      <c r="G157" s="13">
        <v>12</v>
      </c>
      <c r="H157" s="13">
        <v>32</v>
      </c>
      <c r="J157" s="46">
        <f>$D157*Parameters!D$6*Parameters!D$8*Parameters!D$10/1000</f>
        <v>25.100999999999999</v>
      </c>
      <c r="K157" s="47">
        <f>$D157*Parameters!E$6*Parameters!E$8*Parameters!E$10/1000</f>
        <v>53.660360000000011</v>
      </c>
      <c r="L157" s="48">
        <f>$D157*Parameters!F$6*Parameters!F$8*Parameters!F$10/1000</f>
        <v>116.5802</v>
      </c>
      <c r="M157" s="45"/>
      <c r="N157" s="46">
        <f>$D157*Parameters!D$7*Parameters!D$9*Parameters!D$10/1000</f>
        <v>5.0202</v>
      </c>
      <c r="O157" s="47">
        <f>$D157*Parameters!E$7*Parameters!E$9*Parameters!E$10/1000</f>
        <v>11.351230000000001</v>
      </c>
      <c r="P157" s="48">
        <f>$D157*Parameters!F$7*Parameters!F$9*Parameters!F$10/1000</f>
        <v>25.268339999999995</v>
      </c>
      <c r="Q157" s="36"/>
      <c r="R157" s="37">
        <f>$E157*Parameters!D$11/1000</f>
        <v>1.2</v>
      </c>
      <c r="S157" s="38">
        <f>$E157*Parameters!E$11/1000</f>
        <v>1.68</v>
      </c>
      <c r="T157" s="39">
        <f>$E157*Parameters!F$11/1000</f>
        <v>2.4</v>
      </c>
      <c r="U157" s="36"/>
      <c r="V157" s="37">
        <f>F157*Parameters!D$12/1000</f>
        <v>0</v>
      </c>
      <c r="W157" s="38">
        <f>G157*Parameters!E$12/1000</f>
        <v>9.6</v>
      </c>
      <c r="X157" s="39">
        <f>H157*Parameters!F$12/1000</f>
        <v>32</v>
      </c>
      <c r="Y157" s="36"/>
      <c r="Z157" s="49">
        <f t="shared" si="12"/>
        <v>31.321199999999997</v>
      </c>
      <c r="AA157" s="50">
        <f t="shared" si="13"/>
        <v>76.291590000000014</v>
      </c>
      <c r="AB157" s="51">
        <f t="shared" si="14"/>
        <v>176.24854000000002</v>
      </c>
    </row>
    <row r="158" spans="1:28" x14ac:dyDescent="0.2">
      <c r="A158">
        <v>157</v>
      </c>
      <c r="B158" t="s">
        <v>219</v>
      </c>
      <c r="C158" t="s">
        <v>17</v>
      </c>
      <c r="D158" s="13">
        <v>14410</v>
      </c>
      <c r="E158" s="13">
        <v>5</v>
      </c>
      <c r="F158" s="13">
        <v>0</v>
      </c>
      <c r="G158" s="13">
        <v>5</v>
      </c>
      <c r="H158" s="13">
        <v>12</v>
      </c>
      <c r="J158" s="46">
        <f>$D158*Parameters!D$6*Parameters!D$8*Parameters!D$10/1000</f>
        <v>12.968999999999999</v>
      </c>
      <c r="K158" s="47">
        <f>$D158*Parameters!E$6*Parameters!E$8*Parameters!E$10/1000</f>
        <v>27.72484</v>
      </c>
      <c r="L158" s="48">
        <f>$D158*Parameters!F$6*Parameters!F$8*Parameters!F$10/1000</f>
        <v>60.233800000000002</v>
      </c>
      <c r="M158" s="45"/>
      <c r="N158" s="46">
        <f>$D158*Parameters!D$7*Parameters!D$9*Parameters!D$10/1000</f>
        <v>2.5938000000000003</v>
      </c>
      <c r="O158" s="47">
        <f>$D158*Parameters!E$7*Parameters!E$9*Parameters!E$10/1000</f>
        <v>5.8648699999999998</v>
      </c>
      <c r="P158" s="48">
        <f>$D158*Parameters!F$7*Parameters!F$9*Parameters!F$10/1000</f>
        <v>13.055459999999998</v>
      </c>
      <c r="Q158" s="36"/>
      <c r="R158" s="37">
        <f>$E158*Parameters!D$11/1000</f>
        <v>0.5</v>
      </c>
      <c r="S158" s="38">
        <f>$E158*Parameters!E$11/1000</f>
        <v>0.7</v>
      </c>
      <c r="T158" s="39">
        <f>$E158*Parameters!F$11/1000</f>
        <v>1</v>
      </c>
      <c r="U158" s="36"/>
      <c r="V158" s="37">
        <f>F158*Parameters!D$12/1000</f>
        <v>0</v>
      </c>
      <c r="W158" s="38">
        <f>G158*Parameters!E$12/1000</f>
        <v>4</v>
      </c>
      <c r="X158" s="39">
        <f>H158*Parameters!F$12/1000</f>
        <v>12</v>
      </c>
      <c r="Y158" s="36"/>
      <c r="Z158" s="49">
        <f t="shared" si="12"/>
        <v>16.062799999999999</v>
      </c>
      <c r="AA158" s="50">
        <f t="shared" si="13"/>
        <v>38.289709999999999</v>
      </c>
      <c r="AB158" s="51">
        <f t="shared" si="14"/>
        <v>86.289259999999999</v>
      </c>
    </row>
    <row r="159" spans="1:28" x14ac:dyDescent="0.2">
      <c r="A159">
        <v>158</v>
      </c>
      <c r="B159" t="s">
        <v>220</v>
      </c>
      <c r="C159" t="s">
        <v>17</v>
      </c>
      <c r="D159" s="13">
        <v>19080</v>
      </c>
      <c r="E159" s="13">
        <v>5</v>
      </c>
      <c r="F159" s="13">
        <v>0</v>
      </c>
      <c r="G159" s="13">
        <v>5</v>
      </c>
      <c r="H159" s="13">
        <v>12</v>
      </c>
      <c r="J159" s="46">
        <f>$D159*Parameters!D$6*Parameters!D$8*Parameters!D$10/1000</f>
        <v>17.172000000000001</v>
      </c>
      <c r="K159" s="47">
        <f>$D159*Parameters!E$6*Parameters!E$8*Parameters!E$10/1000</f>
        <v>36.709920000000004</v>
      </c>
      <c r="L159" s="48">
        <f>$D159*Parameters!F$6*Parameters!F$8*Parameters!F$10/1000</f>
        <v>79.75439999999999</v>
      </c>
      <c r="M159" s="45"/>
      <c r="N159" s="46">
        <f>$D159*Parameters!D$7*Parameters!D$9*Parameters!D$10/1000</f>
        <v>3.4344000000000001</v>
      </c>
      <c r="O159" s="47">
        <f>$D159*Parameters!E$7*Parameters!E$9*Parameters!E$10/1000</f>
        <v>7.7655600000000016</v>
      </c>
      <c r="P159" s="48">
        <f>$D159*Parameters!F$7*Parameters!F$9*Parameters!F$10/1000</f>
        <v>17.286480000000001</v>
      </c>
      <c r="Q159" s="36"/>
      <c r="R159" s="37">
        <f>$E159*Parameters!D$11/1000</f>
        <v>0.5</v>
      </c>
      <c r="S159" s="38">
        <f>$E159*Parameters!E$11/1000</f>
        <v>0.7</v>
      </c>
      <c r="T159" s="39">
        <f>$E159*Parameters!F$11/1000</f>
        <v>1</v>
      </c>
      <c r="U159" s="36"/>
      <c r="V159" s="37">
        <f>F159*Parameters!D$12/1000</f>
        <v>0</v>
      </c>
      <c r="W159" s="38">
        <f>G159*Parameters!E$12/1000</f>
        <v>4</v>
      </c>
      <c r="X159" s="39">
        <f>H159*Parameters!F$12/1000</f>
        <v>12</v>
      </c>
      <c r="Y159" s="36"/>
      <c r="Z159" s="49">
        <f t="shared" si="12"/>
        <v>21.106400000000001</v>
      </c>
      <c r="AA159" s="50">
        <f t="shared" si="13"/>
        <v>49.175480000000007</v>
      </c>
      <c r="AB159" s="51">
        <f t="shared" si="14"/>
        <v>110.04087999999999</v>
      </c>
    </row>
    <row r="160" spans="1:28" x14ac:dyDescent="0.2">
      <c r="A160">
        <v>159</v>
      </c>
      <c r="B160" t="s">
        <v>221</v>
      </c>
      <c r="C160" t="s">
        <v>17</v>
      </c>
      <c r="D160" s="13">
        <v>11440</v>
      </c>
      <c r="E160" s="13">
        <v>5</v>
      </c>
      <c r="F160" s="13">
        <v>0</v>
      </c>
      <c r="G160" s="13">
        <v>6</v>
      </c>
      <c r="H160" s="13">
        <v>16</v>
      </c>
      <c r="J160" s="46">
        <f>$D160*Parameters!D$6*Parameters!D$8*Parameters!D$10/1000</f>
        <v>10.295999999999999</v>
      </c>
      <c r="K160" s="47">
        <f>$D160*Parameters!E$6*Parameters!E$8*Parameters!E$10/1000</f>
        <v>22.010560000000002</v>
      </c>
      <c r="L160" s="48">
        <f>$D160*Parameters!F$6*Parameters!F$8*Parameters!F$10/1000</f>
        <v>47.819200000000002</v>
      </c>
      <c r="M160" s="45"/>
      <c r="N160" s="46">
        <f>$D160*Parameters!D$7*Parameters!D$9*Parameters!D$10/1000</f>
        <v>2.0592000000000001</v>
      </c>
      <c r="O160" s="47">
        <f>$D160*Parameters!E$7*Parameters!E$9*Parameters!E$10/1000</f>
        <v>4.6560800000000011</v>
      </c>
      <c r="P160" s="48">
        <f>$D160*Parameters!F$7*Parameters!F$9*Parameters!F$10/1000</f>
        <v>10.36464</v>
      </c>
      <c r="Q160" s="36"/>
      <c r="R160" s="37">
        <f>$E160*Parameters!D$11/1000</f>
        <v>0.5</v>
      </c>
      <c r="S160" s="38">
        <f>$E160*Parameters!E$11/1000</f>
        <v>0.7</v>
      </c>
      <c r="T160" s="39">
        <f>$E160*Parameters!F$11/1000</f>
        <v>1</v>
      </c>
      <c r="U160" s="36"/>
      <c r="V160" s="37">
        <f>F160*Parameters!D$12/1000</f>
        <v>0</v>
      </c>
      <c r="W160" s="38">
        <f>G160*Parameters!E$12/1000</f>
        <v>4.8</v>
      </c>
      <c r="X160" s="39">
        <f>H160*Parameters!F$12/1000</f>
        <v>16</v>
      </c>
      <c r="Y160" s="36"/>
      <c r="Z160" s="49">
        <f t="shared" si="12"/>
        <v>12.8552</v>
      </c>
      <c r="AA160" s="50">
        <f t="shared" si="13"/>
        <v>32.166640000000001</v>
      </c>
      <c r="AB160" s="51">
        <f t="shared" si="14"/>
        <v>75.183840000000004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60"/>
  <sheetViews>
    <sheetView topLeftCell="A147" workbookViewId="0">
      <selection activeCell="A161" sqref="A161:XFD199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  <col min="9" max="14" width="10.7109375" customWidth="1"/>
    <col min="20" max="20" width="6" style="1" customWidth="1"/>
    <col min="21" max="21" width="9.140625" style="1"/>
    <col min="22" max="22" width="6.42578125" style="1" customWidth="1"/>
    <col min="27" max="27" width="13.140625" customWidth="1"/>
    <col min="35" max="35" width="10.7109375" customWidth="1"/>
    <col min="36" max="36" width="11" customWidth="1"/>
  </cols>
  <sheetData>
    <row r="1" spans="1:22" ht="20.25" customHeight="1" x14ac:dyDescent="0.2">
      <c r="A1" s="98" t="s">
        <v>7</v>
      </c>
      <c r="B1" s="11" t="s">
        <v>2</v>
      </c>
      <c r="C1" s="52" t="s">
        <v>461</v>
      </c>
      <c r="D1" s="53" t="s">
        <v>462</v>
      </c>
      <c r="E1" s="54" t="s">
        <v>463</v>
      </c>
      <c r="F1" s="52" t="s">
        <v>464</v>
      </c>
      <c r="G1" s="53" t="s">
        <v>465</v>
      </c>
      <c r="H1" s="54" t="s">
        <v>466</v>
      </c>
      <c r="I1" s="52">
        <v>2019</v>
      </c>
      <c r="J1" s="53">
        <v>2022</v>
      </c>
      <c r="K1" s="54">
        <v>2025</v>
      </c>
      <c r="L1" s="52">
        <v>2019</v>
      </c>
      <c r="M1" s="53">
        <v>2022</v>
      </c>
      <c r="N1" s="54">
        <v>2025</v>
      </c>
      <c r="S1" s="1"/>
      <c r="V1"/>
    </row>
    <row r="2" spans="1:22" x14ac:dyDescent="0.2">
      <c r="A2" s="4" t="s">
        <v>63</v>
      </c>
      <c r="B2" s="4" t="s">
        <v>17</v>
      </c>
      <c r="C2" s="55">
        <f>Node_List!Z2*Parameters!D$19</f>
        <v>1.677</v>
      </c>
      <c r="D2" s="56">
        <f>Node_List!AA2*Parameters!E$19</f>
        <v>3.8367750000000003</v>
      </c>
      <c r="E2" s="57">
        <f>Node_List!AB2*Parameters!F$19</f>
        <v>8.41615</v>
      </c>
      <c r="F2" s="55">
        <f>C2*Parameters!D$24</f>
        <v>1.677</v>
      </c>
      <c r="G2" s="56">
        <f>D2*Parameters!E$24</f>
        <v>3.8367750000000003</v>
      </c>
      <c r="H2" s="57">
        <f>E2*Parameters!F$24</f>
        <v>8.41615</v>
      </c>
      <c r="I2" s="55">
        <f>C2*Parameters!D$27</f>
        <v>0.55341000000000007</v>
      </c>
      <c r="J2" s="56">
        <f>D2*Parameters!E$27</f>
        <v>1.2661357500000001</v>
      </c>
      <c r="K2" s="57">
        <f>E2*Parameters!F$27</f>
        <v>2.7773295</v>
      </c>
      <c r="L2" s="55">
        <f>I2*Parameters!D$24</f>
        <v>0.55341000000000007</v>
      </c>
      <c r="M2" s="56">
        <f>J2*Parameters!E$24</f>
        <v>1.2661357500000001</v>
      </c>
      <c r="N2" s="57">
        <f>K2*Parameters!F$24</f>
        <v>2.7773295</v>
      </c>
      <c r="S2" s="1"/>
      <c r="V2"/>
    </row>
    <row r="3" spans="1:22" x14ac:dyDescent="0.2">
      <c r="A3" s="4" t="s">
        <v>64</v>
      </c>
      <c r="B3" s="4" t="s">
        <v>17</v>
      </c>
      <c r="C3" s="55">
        <f>Node_List!Z3*Parameters!D$19</f>
        <v>3.0089199999999998</v>
      </c>
      <c r="D3" s="56">
        <f>Node_List!AA3*Parameters!E$19</f>
        <v>6.7839190000000018</v>
      </c>
      <c r="E3" s="57">
        <f>Node_List!AB3*Parameters!F$19</f>
        <v>15.061414000000003</v>
      </c>
      <c r="F3" s="55">
        <f>C3*Parameters!D$24</f>
        <v>3.0089199999999998</v>
      </c>
      <c r="G3" s="56">
        <f>D3*Parameters!E$24</f>
        <v>6.7839190000000018</v>
      </c>
      <c r="H3" s="57">
        <f>E3*Parameters!F$24</f>
        <v>15.061414000000003</v>
      </c>
      <c r="I3" s="55">
        <f>C3*Parameters!D$27</f>
        <v>0.99294360000000004</v>
      </c>
      <c r="J3" s="56">
        <f>D3*Parameters!E$27</f>
        <v>2.2386932700000006</v>
      </c>
      <c r="K3" s="57">
        <f>E3*Parameters!F$27</f>
        <v>4.9702666200000012</v>
      </c>
      <c r="L3" s="55">
        <f>I3*Parameters!D$24</f>
        <v>0.99294360000000004</v>
      </c>
      <c r="M3" s="56">
        <f>J3*Parameters!E$24</f>
        <v>2.2386932700000006</v>
      </c>
      <c r="N3" s="57">
        <f>K3*Parameters!F$24</f>
        <v>4.9702666200000012</v>
      </c>
      <c r="S3" s="1"/>
      <c r="V3"/>
    </row>
    <row r="4" spans="1:22" x14ac:dyDescent="0.2">
      <c r="A4" s="4" t="s">
        <v>65</v>
      </c>
      <c r="B4" s="4" t="s">
        <v>17</v>
      </c>
      <c r="C4" s="55">
        <f>Node_List!Z4*Parameters!D$19</f>
        <v>1.6334800000000003</v>
      </c>
      <c r="D4" s="56">
        <f>Node_List!AA4*Parameters!E$19</f>
        <v>5.3460110000000007</v>
      </c>
      <c r="E4" s="57">
        <f>Node_List!AB4*Parameters!F$19</f>
        <v>13.715166</v>
      </c>
      <c r="F4" s="55">
        <f>C4*Parameters!D$24</f>
        <v>1.6334800000000003</v>
      </c>
      <c r="G4" s="56">
        <f>D4*Parameters!E$24</f>
        <v>5.3460110000000007</v>
      </c>
      <c r="H4" s="57">
        <f>E4*Parameters!F$24</f>
        <v>13.715166</v>
      </c>
      <c r="I4" s="55">
        <f>C4*Parameters!D$27</f>
        <v>0.53904840000000009</v>
      </c>
      <c r="J4" s="56">
        <f>D4*Parameters!E$27</f>
        <v>1.7641836300000002</v>
      </c>
      <c r="K4" s="57">
        <f>E4*Parameters!F$27</f>
        <v>4.5260047800000001</v>
      </c>
      <c r="L4" s="55">
        <f>I4*Parameters!D$24</f>
        <v>0.53904840000000009</v>
      </c>
      <c r="M4" s="56">
        <f>J4*Parameters!E$24</f>
        <v>1.7641836300000002</v>
      </c>
      <c r="N4" s="57">
        <f>K4*Parameters!F$24</f>
        <v>4.5260047800000001</v>
      </c>
      <c r="S4" s="1"/>
      <c r="V4"/>
    </row>
    <row r="5" spans="1:22" x14ac:dyDescent="0.2">
      <c r="A5" s="4" t="s">
        <v>66</v>
      </c>
      <c r="B5" s="4" t="s">
        <v>17</v>
      </c>
      <c r="C5" s="55">
        <f>Node_List!Z5*Parameters!D$19</f>
        <v>1.5225160000000002</v>
      </c>
      <c r="D5" s="56">
        <f>Node_List!AA5*Parameters!E$19</f>
        <v>3.6557637000000001</v>
      </c>
      <c r="E5" s="57">
        <f>Node_List!AB5*Parameters!F$19</f>
        <v>8.2615522000000006</v>
      </c>
      <c r="F5" s="55">
        <f>C5*Parameters!D$24</f>
        <v>1.5225160000000002</v>
      </c>
      <c r="G5" s="56">
        <f>D5*Parameters!E$24</f>
        <v>3.6557637000000001</v>
      </c>
      <c r="H5" s="57">
        <f>E5*Parameters!F$24</f>
        <v>8.2615522000000006</v>
      </c>
      <c r="I5" s="55">
        <f>C5*Parameters!D$27</f>
        <v>0.50243028000000012</v>
      </c>
      <c r="J5" s="56">
        <f>D5*Parameters!E$27</f>
        <v>1.2064020210000002</v>
      </c>
      <c r="K5" s="57">
        <f>E5*Parameters!F$27</f>
        <v>2.7263122260000001</v>
      </c>
      <c r="L5" s="55">
        <f>I5*Parameters!D$24</f>
        <v>0.50243028000000012</v>
      </c>
      <c r="M5" s="56">
        <f>J5*Parameters!E$24</f>
        <v>1.2064020210000002</v>
      </c>
      <c r="N5" s="57">
        <f>K5*Parameters!F$24</f>
        <v>2.7263122260000001</v>
      </c>
      <c r="S5" s="1"/>
      <c r="V5"/>
    </row>
    <row r="6" spans="1:22" x14ac:dyDescent="0.2">
      <c r="A6" s="4" t="s">
        <v>67</v>
      </c>
      <c r="B6" s="4" t="s">
        <v>17</v>
      </c>
      <c r="C6" s="55">
        <f>Node_List!Z6*Parameters!D$19</f>
        <v>1.7853240000000004</v>
      </c>
      <c r="D6" s="56">
        <f>Node_List!AA6*Parameters!E$19</f>
        <v>4.0705743000000005</v>
      </c>
      <c r="E6" s="57">
        <f>Node_List!AB6*Parameters!F$19</f>
        <v>9.1262758000000002</v>
      </c>
      <c r="F6" s="55">
        <f>C6*Parameters!D$24</f>
        <v>1.7853240000000004</v>
      </c>
      <c r="G6" s="56">
        <f>D6*Parameters!E$24</f>
        <v>4.0705743000000005</v>
      </c>
      <c r="H6" s="57">
        <f>E6*Parameters!F$24</f>
        <v>9.1262758000000002</v>
      </c>
      <c r="I6" s="55">
        <f>C6*Parameters!D$27</f>
        <v>0.58915692000000019</v>
      </c>
      <c r="J6" s="56">
        <f>D6*Parameters!E$27</f>
        <v>1.3432895190000003</v>
      </c>
      <c r="K6" s="57">
        <f>E6*Parameters!F$27</f>
        <v>3.011671014</v>
      </c>
      <c r="L6" s="55">
        <f>I6*Parameters!D$24</f>
        <v>0.58915692000000019</v>
      </c>
      <c r="M6" s="56">
        <f>J6*Parameters!E$24</f>
        <v>1.3432895190000003</v>
      </c>
      <c r="N6" s="57">
        <f>K6*Parameters!F$24</f>
        <v>3.011671014</v>
      </c>
      <c r="S6" s="1"/>
      <c r="V6"/>
    </row>
    <row r="7" spans="1:22" x14ac:dyDescent="0.2">
      <c r="A7" s="4" t="s">
        <v>68</v>
      </c>
      <c r="B7" s="4" t="s">
        <v>17</v>
      </c>
      <c r="C7" s="55">
        <f>Node_List!Z7*Parameters!D$19</f>
        <v>2.0539640000000001</v>
      </c>
      <c r="D7" s="56">
        <f>Node_List!AA7*Parameters!E$19</f>
        <v>4.5779723000000008</v>
      </c>
      <c r="E7" s="57">
        <f>Node_List!AB7*Parameters!F$19</f>
        <v>10.018463800000001</v>
      </c>
      <c r="F7" s="55">
        <f>C7*Parameters!D$24</f>
        <v>2.0539640000000001</v>
      </c>
      <c r="G7" s="56">
        <f>D7*Parameters!E$24</f>
        <v>4.5779723000000008</v>
      </c>
      <c r="H7" s="57">
        <f>E7*Parameters!F$24</f>
        <v>10.018463800000001</v>
      </c>
      <c r="I7" s="55">
        <f>C7*Parameters!D$27</f>
        <v>0.67780812000000012</v>
      </c>
      <c r="J7" s="56">
        <f>D7*Parameters!E$27</f>
        <v>1.5107308590000004</v>
      </c>
      <c r="K7" s="57">
        <f>E7*Parameters!F$27</f>
        <v>3.3060930540000006</v>
      </c>
      <c r="L7" s="55">
        <f>I7*Parameters!D$24</f>
        <v>0.67780812000000012</v>
      </c>
      <c r="M7" s="56">
        <f>J7*Parameters!E$24</f>
        <v>1.5107308590000004</v>
      </c>
      <c r="N7" s="57">
        <f>K7*Parameters!F$24</f>
        <v>3.3060930540000006</v>
      </c>
      <c r="S7" s="1"/>
      <c r="V7"/>
    </row>
    <row r="8" spans="1:22" x14ac:dyDescent="0.2">
      <c r="A8" s="4" t="s">
        <v>69</v>
      </c>
      <c r="B8" s="4" t="s">
        <v>17</v>
      </c>
      <c r="C8" s="55">
        <f>Node_List!Z8*Parameters!D$19</f>
        <v>2.6828920000000007</v>
      </c>
      <c r="D8" s="56">
        <f>Node_List!AA8*Parameters!E$19</f>
        <v>5.8629919000000008</v>
      </c>
      <c r="E8" s="57">
        <f>Node_List!AB8*Parameters!F$19</f>
        <v>12.807341400000002</v>
      </c>
      <c r="F8" s="55">
        <f>C8*Parameters!D$24</f>
        <v>2.6828920000000007</v>
      </c>
      <c r="G8" s="56">
        <f>D8*Parameters!E$24</f>
        <v>5.8629919000000008</v>
      </c>
      <c r="H8" s="57">
        <f>E8*Parameters!F$24</f>
        <v>12.807341400000002</v>
      </c>
      <c r="I8" s="55">
        <f>C8*Parameters!D$27</f>
        <v>0.88535436000000023</v>
      </c>
      <c r="J8" s="56">
        <f>D8*Parameters!E$27</f>
        <v>1.9347873270000004</v>
      </c>
      <c r="K8" s="57">
        <f>E8*Parameters!F$27</f>
        <v>4.2264226620000009</v>
      </c>
      <c r="L8" s="55">
        <f>I8*Parameters!D$24</f>
        <v>0.88535436000000023</v>
      </c>
      <c r="M8" s="56">
        <f>J8*Parameters!E$24</f>
        <v>1.9347873270000004</v>
      </c>
      <c r="N8" s="57">
        <f>K8*Parameters!F$24</f>
        <v>4.2264226620000009</v>
      </c>
      <c r="S8" s="1"/>
      <c r="V8"/>
    </row>
    <row r="9" spans="1:22" x14ac:dyDescent="0.2">
      <c r="A9" s="4" t="s">
        <v>70</v>
      </c>
      <c r="B9" s="4" t="s">
        <v>17</v>
      </c>
      <c r="C9" s="55">
        <f>Node_List!Z9*Parameters!D$19</f>
        <v>2.4565560000000004</v>
      </c>
      <c r="D9" s="56">
        <f>Node_List!AA9*Parameters!E$19</f>
        <v>6.5483167000000009</v>
      </c>
      <c r="E9" s="57">
        <f>Node_List!AB9*Parameters!F$19</f>
        <v>15.562170199999997</v>
      </c>
      <c r="F9" s="55">
        <f>C9*Parameters!D$24</f>
        <v>2.4565560000000004</v>
      </c>
      <c r="G9" s="56">
        <f>D9*Parameters!E$24</f>
        <v>6.5483167000000009</v>
      </c>
      <c r="H9" s="57">
        <f>E9*Parameters!F$24</f>
        <v>15.562170199999997</v>
      </c>
      <c r="I9" s="55">
        <f>C9*Parameters!D$27</f>
        <v>0.81066348000000021</v>
      </c>
      <c r="J9" s="56">
        <f>D9*Parameters!E$27</f>
        <v>2.1609445110000003</v>
      </c>
      <c r="K9" s="57">
        <f>E9*Parameters!F$27</f>
        <v>5.1355161659999995</v>
      </c>
      <c r="L9" s="55">
        <f>I9*Parameters!D$24</f>
        <v>0.81066348000000021</v>
      </c>
      <c r="M9" s="56">
        <f>J9*Parameters!E$24</f>
        <v>2.1609445110000003</v>
      </c>
      <c r="N9" s="57">
        <f>K9*Parameters!F$24</f>
        <v>5.1355161659999995</v>
      </c>
      <c r="S9" s="1"/>
      <c r="V9"/>
    </row>
    <row r="10" spans="1:22" x14ac:dyDescent="0.2">
      <c r="A10" s="4" t="s">
        <v>71</v>
      </c>
      <c r="B10" s="4" t="s">
        <v>16</v>
      </c>
      <c r="C10" s="55">
        <f>Node_List!Z10*Parameters!D$19</f>
        <v>3.64452</v>
      </c>
      <c r="D10" s="56">
        <f>Node_List!AA10*Parameters!E$19</f>
        <v>8.3005890000000004</v>
      </c>
      <c r="E10" s="57">
        <f>Node_List!AB10*Parameters!F$19</f>
        <v>18.400433999999997</v>
      </c>
      <c r="F10" s="55">
        <f>C10*Parameters!D$24</f>
        <v>3.64452</v>
      </c>
      <c r="G10" s="56">
        <f>D10*Parameters!E$24</f>
        <v>8.3005890000000004</v>
      </c>
      <c r="H10" s="57">
        <f>E10*Parameters!F$24</f>
        <v>18.400433999999997</v>
      </c>
      <c r="I10" s="55">
        <f>C10*Parameters!D$27</f>
        <v>1.2026916000000001</v>
      </c>
      <c r="J10" s="56">
        <f>D10*Parameters!E$27</f>
        <v>2.7391943700000003</v>
      </c>
      <c r="K10" s="57">
        <f>E10*Parameters!F$27</f>
        <v>6.0721432199999992</v>
      </c>
      <c r="L10" s="55">
        <f>I10*Parameters!D$24</f>
        <v>1.2026916000000001</v>
      </c>
      <c r="M10" s="56">
        <f>J10*Parameters!E$24</f>
        <v>2.7391943700000003</v>
      </c>
      <c r="N10" s="57">
        <f>K10*Parameters!F$24</f>
        <v>6.0721432199999992</v>
      </c>
      <c r="S10" s="1"/>
      <c r="V10"/>
    </row>
    <row r="11" spans="1:22" x14ac:dyDescent="0.2">
      <c r="A11" s="4" t="s">
        <v>72</v>
      </c>
      <c r="B11" s="4" t="s">
        <v>17</v>
      </c>
      <c r="C11" s="55">
        <f>Node_List!Z11*Parameters!D$19</f>
        <v>1.8851599999999999</v>
      </c>
      <c r="D11" s="56">
        <f>Node_List!AA11*Parameters!E$19</f>
        <v>4.2936370000000004</v>
      </c>
      <c r="E11" s="57">
        <f>Node_List!AB11*Parameters!F$19</f>
        <v>9.4235220000000002</v>
      </c>
      <c r="F11" s="55">
        <f>C11*Parameters!D$24</f>
        <v>1.8851599999999999</v>
      </c>
      <c r="G11" s="56">
        <f>D11*Parameters!E$24</f>
        <v>4.2936370000000004</v>
      </c>
      <c r="H11" s="57">
        <f>E11*Parameters!F$24</f>
        <v>9.4235220000000002</v>
      </c>
      <c r="I11" s="55">
        <f>C11*Parameters!D$27</f>
        <v>0.62210280000000007</v>
      </c>
      <c r="J11" s="56">
        <f>D11*Parameters!E$27</f>
        <v>1.4169002100000001</v>
      </c>
      <c r="K11" s="57">
        <f>E11*Parameters!F$27</f>
        <v>3.1097622600000001</v>
      </c>
      <c r="L11" s="55">
        <f>I11*Parameters!D$24</f>
        <v>0.62210280000000007</v>
      </c>
      <c r="M11" s="56">
        <f>J11*Parameters!E$24</f>
        <v>1.4169002100000001</v>
      </c>
      <c r="N11" s="57">
        <f>K11*Parameters!F$24</f>
        <v>3.1097622600000001</v>
      </c>
      <c r="S11" s="1"/>
      <c r="V11"/>
    </row>
    <row r="12" spans="1:22" x14ac:dyDescent="0.2">
      <c r="A12" s="4" t="s">
        <v>73</v>
      </c>
      <c r="B12" s="4" t="s">
        <v>16</v>
      </c>
      <c r="C12" s="55">
        <f>Node_List!Z12*Parameters!D$19</f>
        <v>1.7833160000000003</v>
      </c>
      <c r="D12" s="56">
        <f>Node_List!AA12*Parameters!E$19</f>
        <v>4.073823700000001</v>
      </c>
      <c r="E12" s="57">
        <f>Node_List!AB12*Parameters!F$19</f>
        <v>8.9439121999999998</v>
      </c>
      <c r="F12" s="55">
        <f>C12*Parameters!D$24</f>
        <v>1.7833160000000003</v>
      </c>
      <c r="G12" s="56">
        <f>D12*Parameters!E$24</f>
        <v>4.073823700000001</v>
      </c>
      <c r="H12" s="57">
        <f>E12*Parameters!F$24</f>
        <v>8.9439121999999998</v>
      </c>
      <c r="I12" s="55">
        <f>C12*Parameters!D$27</f>
        <v>0.58849428000000015</v>
      </c>
      <c r="J12" s="56">
        <f>D12*Parameters!E$27</f>
        <v>1.3443618210000003</v>
      </c>
      <c r="K12" s="57">
        <f>E12*Parameters!F$27</f>
        <v>2.9514910260000002</v>
      </c>
      <c r="L12" s="55">
        <f>I12*Parameters!D$24</f>
        <v>0.58849428000000015</v>
      </c>
      <c r="M12" s="56">
        <f>J12*Parameters!E$24</f>
        <v>1.3443618210000003</v>
      </c>
      <c r="N12" s="57">
        <f>K12*Parameters!F$24</f>
        <v>2.9514910260000002</v>
      </c>
      <c r="S12" s="1"/>
      <c r="V12"/>
    </row>
    <row r="13" spans="1:22" x14ac:dyDescent="0.2">
      <c r="A13" s="4" t="s">
        <v>74</v>
      </c>
      <c r="B13" s="4" t="s">
        <v>17</v>
      </c>
      <c r="C13" s="55">
        <f>Node_List!Z13*Parameters!D$19</f>
        <v>1.7488840000000001</v>
      </c>
      <c r="D13" s="56">
        <f>Node_List!AA13*Parameters!E$19</f>
        <v>4.0643413000000015</v>
      </c>
      <c r="E13" s="57">
        <f>Node_List!AB13*Parameters!F$19</f>
        <v>9.1275778000000027</v>
      </c>
      <c r="F13" s="55">
        <f>C13*Parameters!D$24</f>
        <v>1.7488840000000001</v>
      </c>
      <c r="G13" s="56">
        <f>D13*Parameters!E$24</f>
        <v>4.0643413000000015</v>
      </c>
      <c r="H13" s="57">
        <f>E13*Parameters!F$24</f>
        <v>9.1275778000000027</v>
      </c>
      <c r="I13" s="55">
        <f>C13*Parameters!D$27</f>
        <v>0.57713172000000001</v>
      </c>
      <c r="J13" s="56">
        <f>D13*Parameters!E$27</f>
        <v>1.3412326290000005</v>
      </c>
      <c r="K13" s="57">
        <f>E13*Parameters!F$27</f>
        <v>3.0121006740000009</v>
      </c>
      <c r="L13" s="55">
        <f>I13*Parameters!D$24</f>
        <v>0.57713172000000001</v>
      </c>
      <c r="M13" s="56">
        <f>J13*Parameters!E$24</f>
        <v>1.3412326290000005</v>
      </c>
      <c r="N13" s="57">
        <f>K13*Parameters!F$24</f>
        <v>3.0121006740000009</v>
      </c>
      <c r="S13" s="1"/>
      <c r="V13"/>
    </row>
    <row r="14" spans="1:22" x14ac:dyDescent="0.2">
      <c r="A14" s="4" t="s">
        <v>75</v>
      </c>
      <c r="B14" s="4" t="s">
        <v>17</v>
      </c>
      <c r="C14" s="55">
        <f>Node_List!Z14*Parameters!D$19</f>
        <v>1.3704040000000002</v>
      </c>
      <c r="D14" s="56">
        <f>Node_List!AA14*Parameters!E$19</f>
        <v>3.6819553000000003</v>
      </c>
      <c r="E14" s="57">
        <f>Node_List!AB14*Parameters!F$19</f>
        <v>8.7826617999999996</v>
      </c>
      <c r="F14" s="55">
        <f>C14*Parameters!D$24</f>
        <v>1.3704040000000002</v>
      </c>
      <c r="G14" s="56">
        <f>D14*Parameters!E$24</f>
        <v>3.6819553000000003</v>
      </c>
      <c r="H14" s="57">
        <f>E14*Parameters!F$24</f>
        <v>8.7826617999999996</v>
      </c>
      <c r="I14" s="55">
        <f>C14*Parameters!D$27</f>
        <v>0.45223332000000011</v>
      </c>
      <c r="J14" s="56">
        <f>D14*Parameters!E$27</f>
        <v>1.2150452490000001</v>
      </c>
      <c r="K14" s="57">
        <f>E14*Parameters!F$27</f>
        <v>2.8982783940000001</v>
      </c>
      <c r="L14" s="55">
        <f>I14*Parameters!D$24</f>
        <v>0.45223332000000011</v>
      </c>
      <c r="M14" s="56">
        <f>J14*Parameters!E$24</f>
        <v>1.2150452490000001</v>
      </c>
      <c r="N14" s="57">
        <f>K14*Parameters!F$24</f>
        <v>2.8982783940000001</v>
      </c>
      <c r="S14" s="1"/>
      <c r="V14"/>
    </row>
    <row r="15" spans="1:22" x14ac:dyDescent="0.2">
      <c r="A15" s="4" t="s">
        <v>76</v>
      </c>
      <c r="B15" s="4" t="s">
        <v>16</v>
      </c>
      <c r="C15" s="55">
        <f>Node_List!Z15*Parameters!D$19</f>
        <v>0.80791600000000008</v>
      </c>
      <c r="D15" s="56">
        <f>Node_List!AA15*Parameters!E$19</f>
        <v>2.8451687000000003</v>
      </c>
      <c r="E15" s="57">
        <f>Node_List!AB15*Parameters!F$19</f>
        <v>7.4524822000000004</v>
      </c>
      <c r="F15" s="55">
        <f>C15*Parameters!D$24</f>
        <v>0.80791600000000008</v>
      </c>
      <c r="G15" s="56">
        <f>D15*Parameters!E$24</f>
        <v>2.8451687000000003</v>
      </c>
      <c r="H15" s="57">
        <f>E15*Parameters!F$24</f>
        <v>7.4524822000000004</v>
      </c>
      <c r="I15" s="55">
        <f>C15*Parameters!D$27</f>
        <v>0.26661228000000003</v>
      </c>
      <c r="J15" s="56">
        <f>D15*Parameters!E$27</f>
        <v>0.93890567100000011</v>
      </c>
      <c r="K15" s="57">
        <f>E15*Parameters!F$27</f>
        <v>2.4593191260000005</v>
      </c>
      <c r="L15" s="55">
        <f>I15*Parameters!D$24</f>
        <v>0.26661228000000003</v>
      </c>
      <c r="M15" s="56">
        <f>J15*Parameters!E$24</f>
        <v>0.93890567100000011</v>
      </c>
      <c r="N15" s="57">
        <f>K15*Parameters!F$24</f>
        <v>2.4593191260000005</v>
      </c>
      <c r="S15" s="1"/>
      <c r="V15"/>
    </row>
    <row r="16" spans="1:22" x14ac:dyDescent="0.2">
      <c r="A16" s="4" t="s">
        <v>77</v>
      </c>
      <c r="B16" s="4" t="s">
        <v>17</v>
      </c>
      <c r="C16" s="55">
        <f>Node_List!Z16*Parameters!D$19</f>
        <v>1.15784</v>
      </c>
      <c r="D16" s="56">
        <f>Node_List!AA16*Parameters!E$19</f>
        <v>2.9983380000000004</v>
      </c>
      <c r="E16" s="57">
        <f>Node_List!AB16*Parameters!F$19</f>
        <v>7.0358280000000013</v>
      </c>
      <c r="F16" s="55">
        <f>C16*Parameters!D$24</f>
        <v>1.15784</v>
      </c>
      <c r="G16" s="56">
        <f>D16*Parameters!E$24</f>
        <v>2.9983380000000004</v>
      </c>
      <c r="H16" s="57">
        <f>E16*Parameters!F$24</f>
        <v>7.0358280000000013</v>
      </c>
      <c r="I16" s="55">
        <f>C16*Parameters!D$27</f>
        <v>0.38208720000000002</v>
      </c>
      <c r="J16" s="56">
        <f>D16*Parameters!E$27</f>
        <v>0.98945154000000013</v>
      </c>
      <c r="K16" s="57">
        <f>E16*Parameters!F$27</f>
        <v>2.3218232400000005</v>
      </c>
      <c r="L16" s="55">
        <f>I16*Parameters!D$24</f>
        <v>0.38208720000000002</v>
      </c>
      <c r="M16" s="56">
        <f>J16*Parameters!E$24</f>
        <v>0.98945154000000013</v>
      </c>
      <c r="N16" s="57">
        <f>K16*Parameters!F$24</f>
        <v>2.3218232400000005</v>
      </c>
      <c r="S16" s="1"/>
      <c r="V16"/>
    </row>
    <row r="17" spans="1:22" x14ac:dyDescent="0.2">
      <c r="A17" s="4" t="s">
        <v>78</v>
      </c>
      <c r="B17" s="4" t="s">
        <v>17</v>
      </c>
      <c r="C17" s="55">
        <f>Node_List!Z17*Parameters!D$19</f>
        <v>1.7467240000000002</v>
      </c>
      <c r="D17" s="56">
        <f>Node_List!AA17*Parameters!E$19</f>
        <v>3.9796793000000004</v>
      </c>
      <c r="E17" s="57">
        <f>Node_List!AB17*Parameters!F$19</f>
        <v>8.9174058000000009</v>
      </c>
      <c r="F17" s="55">
        <f>C17*Parameters!D$24</f>
        <v>1.7467240000000002</v>
      </c>
      <c r="G17" s="56">
        <f>D17*Parameters!E$24</f>
        <v>3.9796793000000004</v>
      </c>
      <c r="H17" s="57">
        <f>E17*Parameters!F$24</f>
        <v>8.9174058000000009</v>
      </c>
      <c r="I17" s="55">
        <f>C17*Parameters!D$27</f>
        <v>0.57641892000000006</v>
      </c>
      <c r="J17" s="56">
        <f>D17*Parameters!E$27</f>
        <v>1.3132941690000002</v>
      </c>
      <c r="K17" s="57">
        <f>E17*Parameters!F$27</f>
        <v>2.9427439140000002</v>
      </c>
      <c r="L17" s="55">
        <f>I17*Parameters!D$24</f>
        <v>0.57641892000000006</v>
      </c>
      <c r="M17" s="56">
        <f>J17*Parameters!E$24</f>
        <v>1.3132941690000002</v>
      </c>
      <c r="N17" s="57">
        <f>K17*Parameters!F$24</f>
        <v>2.9427439140000002</v>
      </c>
      <c r="S17" s="1"/>
      <c r="U17" s="2"/>
      <c r="V17"/>
    </row>
    <row r="18" spans="1:22" x14ac:dyDescent="0.2">
      <c r="A18" s="4" t="s">
        <v>79</v>
      </c>
      <c r="B18" s="4" t="s">
        <v>17</v>
      </c>
      <c r="C18" s="55">
        <f>Node_List!Z18*Parameters!D$19</f>
        <v>1.5294040000000002</v>
      </c>
      <c r="D18" s="56">
        <f>Node_List!AA18*Parameters!E$19</f>
        <v>3.8078803000000003</v>
      </c>
      <c r="E18" s="57">
        <f>Node_List!AB18*Parameters!F$19</f>
        <v>8.8127118000000007</v>
      </c>
      <c r="F18" s="55">
        <f>C18*Parameters!D$24</f>
        <v>1.5294040000000002</v>
      </c>
      <c r="G18" s="56">
        <f>D18*Parameters!E$24</f>
        <v>3.8078803000000003</v>
      </c>
      <c r="H18" s="57">
        <f>E18*Parameters!F$24</f>
        <v>8.8127118000000007</v>
      </c>
      <c r="I18" s="55">
        <f>C18*Parameters!D$27</f>
        <v>0.50470332000000007</v>
      </c>
      <c r="J18" s="56">
        <f>D18*Parameters!E$27</f>
        <v>1.2566004990000001</v>
      </c>
      <c r="K18" s="57">
        <f>E18*Parameters!F$27</f>
        <v>2.9081948940000002</v>
      </c>
      <c r="L18" s="55">
        <f>I18*Parameters!D$24</f>
        <v>0.50470332000000007</v>
      </c>
      <c r="M18" s="56">
        <f>J18*Parameters!E$24</f>
        <v>1.2566004990000001</v>
      </c>
      <c r="N18" s="57">
        <f>K18*Parameters!F$24</f>
        <v>2.9081948940000002</v>
      </c>
      <c r="S18" s="1"/>
      <c r="U18" s="2"/>
      <c r="V18"/>
    </row>
    <row r="19" spans="1:22" x14ac:dyDescent="0.2">
      <c r="A19" s="4" t="s">
        <v>80</v>
      </c>
      <c r="B19" s="4" t="s">
        <v>17</v>
      </c>
      <c r="C19" s="55">
        <f>Node_List!Z19*Parameters!D$19</f>
        <v>0.44040000000000001</v>
      </c>
      <c r="D19" s="56">
        <f>Node_List!AA19*Parameters!E$19</f>
        <v>1.2477800000000003</v>
      </c>
      <c r="E19" s="57">
        <f>Node_List!AB19*Parameters!F$19</f>
        <v>2.99268</v>
      </c>
      <c r="F19" s="55">
        <f>C19*Parameters!D$24</f>
        <v>0.44040000000000001</v>
      </c>
      <c r="G19" s="56">
        <f>D19*Parameters!E$24</f>
        <v>1.2477800000000003</v>
      </c>
      <c r="H19" s="57">
        <f>E19*Parameters!F$24</f>
        <v>2.99268</v>
      </c>
      <c r="I19" s="55">
        <f>C19*Parameters!D$27</f>
        <v>0.14533200000000002</v>
      </c>
      <c r="J19" s="56">
        <f>D19*Parameters!E$27</f>
        <v>0.41176740000000012</v>
      </c>
      <c r="K19" s="57">
        <f>E19*Parameters!F$27</f>
        <v>0.98758440000000003</v>
      </c>
      <c r="L19" s="55">
        <f>I19*Parameters!D$24</f>
        <v>0.14533200000000002</v>
      </c>
      <c r="M19" s="56">
        <f>J19*Parameters!E$24</f>
        <v>0.41176740000000012</v>
      </c>
      <c r="N19" s="57">
        <f>K19*Parameters!F$24</f>
        <v>0.98758440000000003</v>
      </c>
      <c r="S19" s="1"/>
      <c r="T19" s="2"/>
      <c r="U19" s="2"/>
      <c r="V19"/>
    </row>
    <row r="20" spans="1:22" x14ac:dyDescent="0.2">
      <c r="A20" s="4" t="s">
        <v>81</v>
      </c>
      <c r="B20" s="4" t="s">
        <v>17</v>
      </c>
      <c r="C20" s="55">
        <f>Node_List!Z20*Parameters!D$19</f>
        <v>1.921556</v>
      </c>
      <c r="D20" s="56">
        <f>Node_List!AA20*Parameters!E$19</f>
        <v>4.372191700000001</v>
      </c>
      <c r="E20" s="57">
        <f>Node_List!AB20*Parameters!F$19</f>
        <v>9.7949202</v>
      </c>
      <c r="F20" s="55">
        <f>C20*Parameters!D$24</f>
        <v>1.921556</v>
      </c>
      <c r="G20" s="56">
        <f>D20*Parameters!E$24</f>
        <v>4.372191700000001</v>
      </c>
      <c r="H20" s="57">
        <f>E20*Parameters!F$24</f>
        <v>9.7949202</v>
      </c>
      <c r="I20" s="55">
        <f>C20*Parameters!D$27</f>
        <v>0.63411348000000001</v>
      </c>
      <c r="J20" s="56">
        <f>D20*Parameters!E$27</f>
        <v>1.4428232610000005</v>
      </c>
      <c r="K20" s="57">
        <f>E20*Parameters!F$27</f>
        <v>3.2323236660000001</v>
      </c>
      <c r="L20" s="55">
        <f>I20*Parameters!D$24</f>
        <v>0.63411348000000001</v>
      </c>
      <c r="M20" s="56">
        <f>J20*Parameters!E$24</f>
        <v>1.4428232610000005</v>
      </c>
      <c r="N20" s="57">
        <f>K20*Parameters!F$24</f>
        <v>3.2323236660000001</v>
      </c>
      <c r="S20" s="1"/>
      <c r="T20" s="2"/>
      <c r="U20" s="2"/>
      <c r="V20"/>
    </row>
    <row r="21" spans="1:22" x14ac:dyDescent="0.2">
      <c r="A21" s="4" t="s">
        <v>82</v>
      </c>
      <c r="B21" s="4" t="s">
        <v>17</v>
      </c>
      <c r="C21" s="55">
        <f>Node_List!Z21*Parameters!D$19</f>
        <v>0.83140000000000003</v>
      </c>
      <c r="D21" s="56">
        <f>Node_List!AA21*Parameters!E$19</f>
        <v>2.3013550000000005</v>
      </c>
      <c r="E21" s="57">
        <f>Node_List!AB21*Parameters!F$19</f>
        <v>5.5256300000000005</v>
      </c>
      <c r="F21" s="55">
        <f>C21*Parameters!D$24</f>
        <v>0.83140000000000003</v>
      </c>
      <c r="G21" s="56">
        <f>D21*Parameters!E$24</f>
        <v>2.3013550000000005</v>
      </c>
      <c r="H21" s="57">
        <f>E21*Parameters!F$24</f>
        <v>5.5256300000000005</v>
      </c>
      <c r="I21" s="55">
        <f>C21*Parameters!D$27</f>
        <v>0.27436199999999999</v>
      </c>
      <c r="J21" s="56">
        <f>D21*Parameters!E$27</f>
        <v>0.75944715000000018</v>
      </c>
      <c r="K21" s="57">
        <f>E21*Parameters!F$27</f>
        <v>1.8234579000000002</v>
      </c>
      <c r="L21" s="55">
        <f>I21*Parameters!D$24</f>
        <v>0.27436199999999999</v>
      </c>
      <c r="M21" s="56">
        <f>J21*Parameters!E$24</f>
        <v>0.75944715000000018</v>
      </c>
      <c r="N21" s="57">
        <f>K21*Parameters!F$24</f>
        <v>1.8234579000000002</v>
      </c>
      <c r="S21" s="1"/>
      <c r="T21" s="2"/>
      <c r="U21" s="2"/>
      <c r="V21"/>
    </row>
    <row r="22" spans="1:22" x14ac:dyDescent="0.2">
      <c r="A22" s="4" t="s">
        <v>83</v>
      </c>
      <c r="B22" s="4" t="s">
        <v>17</v>
      </c>
      <c r="C22" s="55">
        <f>Node_List!Z22*Parameters!D$19</f>
        <v>1.08056</v>
      </c>
      <c r="D22" s="56">
        <f>Node_List!AA22*Parameters!E$19</f>
        <v>2.5570420000000005</v>
      </c>
      <c r="E22" s="57">
        <f>Node_List!AB22*Parameters!F$19</f>
        <v>5.6344519999999996</v>
      </c>
      <c r="F22" s="55">
        <f>C22*Parameters!D$24</f>
        <v>1.08056</v>
      </c>
      <c r="G22" s="56">
        <f>D22*Parameters!E$24</f>
        <v>2.5570420000000005</v>
      </c>
      <c r="H22" s="57">
        <f>E22*Parameters!F$24</f>
        <v>5.6344519999999996</v>
      </c>
      <c r="I22" s="55">
        <f>C22*Parameters!D$27</f>
        <v>0.35658479999999998</v>
      </c>
      <c r="J22" s="56">
        <f>D22*Parameters!E$27</f>
        <v>0.8438238600000002</v>
      </c>
      <c r="K22" s="57">
        <f>E22*Parameters!F$27</f>
        <v>1.85936916</v>
      </c>
      <c r="L22" s="55">
        <f>I22*Parameters!D$24</f>
        <v>0.35658479999999998</v>
      </c>
      <c r="M22" s="56">
        <f>J22*Parameters!E$24</f>
        <v>0.8438238600000002</v>
      </c>
      <c r="N22" s="57">
        <f>K22*Parameters!F$24</f>
        <v>1.85936916</v>
      </c>
      <c r="S22" s="1"/>
      <c r="T22" s="2"/>
      <c r="U22" s="2"/>
      <c r="V22"/>
    </row>
    <row r="23" spans="1:22" x14ac:dyDescent="0.2">
      <c r="A23" s="4" t="s">
        <v>84</v>
      </c>
      <c r="B23" s="4" t="s">
        <v>17</v>
      </c>
      <c r="C23" s="55">
        <f>Node_List!Z23*Parameters!D$19</f>
        <v>1.3322400000000001</v>
      </c>
      <c r="D23" s="56">
        <f>Node_List!AA23*Parameters!E$19</f>
        <v>3.5499180000000004</v>
      </c>
      <c r="E23" s="57">
        <f>Node_List!AB23*Parameters!F$19</f>
        <v>8.5113079999999997</v>
      </c>
      <c r="F23" s="55">
        <f>C23*Parameters!D$24</f>
        <v>1.3322400000000001</v>
      </c>
      <c r="G23" s="56">
        <f>D23*Parameters!E$24</f>
        <v>3.5499180000000004</v>
      </c>
      <c r="H23" s="57">
        <f>E23*Parameters!F$24</f>
        <v>8.5113079999999997</v>
      </c>
      <c r="I23" s="55">
        <f>C23*Parameters!D$27</f>
        <v>0.43963920000000006</v>
      </c>
      <c r="J23" s="56">
        <f>D23*Parameters!E$27</f>
        <v>1.1714729400000001</v>
      </c>
      <c r="K23" s="57">
        <f>E23*Parameters!F$27</f>
        <v>2.80873164</v>
      </c>
      <c r="L23" s="55">
        <f>I23*Parameters!D$24</f>
        <v>0.43963920000000006</v>
      </c>
      <c r="M23" s="56">
        <f>J23*Parameters!E$24</f>
        <v>1.1714729400000001</v>
      </c>
      <c r="N23" s="57">
        <f>K23*Parameters!F$24</f>
        <v>2.80873164</v>
      </c>
      <c r="S23" s="1"/>
      <c r="T23" s="2"/>
      <c r="U23" s="2"/>
      <c r="V23"/>
    </row>
    <row r="24" spans="1:22" x14ac:dyDescent="0.2">
      <c r="A24" s="4" t="s">
        <v>85</v>
      </c>
      <c r="B24" s="4" t="s">
        <v>17</v>
      </c>
      <c r="C24" s="55">
        <f>Node_List!Z24*Parameters!D$19</f>
        <v>0.53379600000000005</v>
      </c>
      <c r="D24" s="56">
        <f>Node_List!AA24*Parameters!E$19</f>
        <v>1.7466097000000003</v>
      </c>
      <c r="E24" s="57">
        <f>Node_List!AB24*Parameters!F$19</f>
        <v>4.3512282000000004</v>
      </c>
      <c r="F24" s="55">
        <f>C24*Parameters!D$24</f>
        <v>0.53379600000000005</v>
      </c>
      <c r="G24" s="56">
        <f>D24*Parameters!E$24</f>
        <v>1.7466097000000003</v>
      </c>
      <c r="H24" s="57">
        <f>E24*Parameters!F$24</f>
        <v>4.3512282000000004</v>
      </c>
      <c r="I24" s="55">
        <f>C24*Parameters!D$27</f>
        <v>0.17615268000000003</v>
      </c>
      <c r="J24" s="56">
        <f>D24*Parameters!E$27</f>
        <v>0.57638120100000012</v>
      </c>
      <c r="K24" s="57">
        <f>E24*Parameters!F$27</f>
        <v>1.4359053060000002</v>
      </c>
      <c r="L24" s="55">
        <f>I24*Parameters!D$24</f>
        <v>0.17615268000000003</v>
      </c>
      <c r="M24" s="56">
        <f>J24*Parameters!E$24</f>
        <v>0.57638120100000012</v>
      </c>
      <c r="N24" s="57">
        <f>K24*Parameters!F$24</f>
        <v>1.4359053060000002</v>
      </c>
      <c r="S24" s="1"/>
      <c r="V24"/>
    </row>
    <row r="25" spans="1:22" x14ac:dyDescent="0.2">
      <c r="A25" s="4" t="s">
        <v>86</v>
      </c>
      <c r="B25" s="4" t="s">
        <v>17</v>
      </c>
      <c r="C25" s="55">
        <f>Node_List!Z25*Parameters!D$19</f>
        <v>3.8335240000000006</v>
      </c>
      <c r="D25" s="56">
        <f>Node_List!AA25*Parameters!E$19</f>
        <v>8.3464393000000001</v>
      </c>
      <c r="E25" s="57">
        <f>Node_List!AB25*Parameters!F$19</f>
        <v>18.225965800000001</v>
      </c>
      <c r="F25" s="55">
        <f>C25*Parameters!D$24</f>
        <v>3.8335240000000006</v>
      </c>
      <c r="G25" s="56">
        <f>D25*Parameters!E$24</f>
        <v>8.3464393000000001</v>
      </c>
      <c r="H25" s="57">
        <f>E25*Parameters!F$24</f>
        <v>18.225965800000001</v>
      </c>
      <c r="I25" s="55">
        <f>C25*Parameters!D$27</f>
        <v>1.2650629200000003</v>
      </c>
      <c r="J25" s="56">
        <f>D25*Parameters!E$27</f>
        <v>2.7543249690000002</v>
      </c>
      <c r="K25" s="57">
        <f>E25*Parameters!F$27</f>
        <v>6.0145687140000001</v>
      </c>
      <c r="L25" s="55">
        <f>I25*Parameters!D$24</f>
        <v>1.2650629200000003</v>
      </c>
      <c r="M25" s="56">
        <f>J25*Parameters!E$24</f>
        <v>2.7543249690000002</v>
      </c>
      <c r="N25" s="57">
        <f>K25*Parameters!F$24</f>
        <v>6.0145687140000001</v>
      </c>
      <c r="S25" s="1"/>
      <c r="V25"/>
    </row>
    <row r="26" spans="1:22" x14ac:dyDescent="0.2">
      <c r="A26" s="4" t="s">
        <v>87</v>
      </c>
      <c r="B26" s="4" t="s">
        <v>17</v>
      </c>
      <c r="C26" s="55">
        <f>Node_List!Z26*Parameters!D$19</f>
        <v>2.3715240000000004</v>
      </c>
      <c r="D26" s="56">
        <f>Node_List!AA26*Parameters!E$19</f>
        <v>5.633039300000001</v>
      </c>
      <c r="E26" s="57">
        <f>Node_List!AB26*Parameters!F$19</f>
        <v>12.805565800000004</v>
      </c>
      <c r="F26" s="55">
        <f>C26*Parameters!D$24</f>
        <v>2.3715240000000004</v>
      </c>
      <c r="G26" s="56">
        <f>D26*Parameters!E$24</f>
        <v>5.633039300000001</v>
      </c>
      <c r="H26" s="57">
        <f>E26*Parameters!F$24</f>
        <v>12.805565800000004</v>
      </c>
      <c r="I26" s="55">
        <f>C26*Parameters!D$27</f>
        <v>0.7826029200000002</v>
      </c>
      <c r="J26" s="56">
        <f>D26*Parameters!E$27</f>
        <v>1.8589029690000005</v>
      </c>
      <c r="K26" s="57">
        <f>E26*Parameters!F$27</f>
        <v>4.2258367140000015</v>
      </c>
      <c r="L26" s="55">
        <f>I26*Parameters!D$24</f>
        <v>0.7826029200000002</v>
      </c>
      <c r="M26" s="56">
        <f>J26*Parameters!E$24</f>
        <v>1.8589029690000005</v>
      </c>
      <c r="N26" s="57">
        <f>K26*Parameters!F$24</f>
        <v>4.2258367140000015</v>
      </c>
      <c r="S26" s="1"/>
      <c r="V26"/>
    </row>
    <row r="27" spans="1:22" x14ac:dyDescent="0.2">
      <c r="A27" s="4" t="s">
        <v>88</v>
      </c>
      <c r="B27" s="4" t="s">
        <v>17</v>
      </c>
      <c r="C27" s="55">
        <f>Node_List!Z27*Parameters!D$19</f>
        <v>0.43204000000000004</v>
      </c>
      <c r="D27" s="56">
        <f>Node_List!AA27*Parameters!E$19</f>
        <v>1.3821530000000004</v>
      </c>
      <c r="E27" s="57">
        <f>Node_List!AB27*Parameters!F$19</f>
        <v>3.3262180000000003</v>
      </c>
      <c r="F27" s="55">
        <f>C27*Parameters!D$24</f>
        <v>0.43204000000000004</v>
      </c>
      <c r="G27" s="56">
        <f>D27*Parameters!E$24</f>
        <v>1.3821530000000004</v>
      </c>
      <c r="H27" s="57">
        <f>E27*Parameters!F$24</f>
        <v>3.3262180000000003</v>
      </c>
      <c r="I27" s="55">
        <f>C27*Parameters!D$27</f>
        <v>0.14257320000000001</v>
      </c>
      <c r="J27" s="56">
        <f>D27*Parameters!E$27</f>
        <v>0.45611049000000015</v>
      </c>
      <c r="K27" s="57">
        <f>E27*Parameters!F$27</f>
        <v>1.0976519400000002</v>
      </c>
      <c r="L27" s="55">
        <f>I27*Parameters!D$24</f>
        <v>0.14257320000000001</v>
      </c>
      <c r="M27" s="56">
        <f>J27*Parameters!E$24</f>
        <v>0.45611049000000015</v>
      </c>
      <c r="N27" s="57">
        <f>K27*Parameters!F$24</f>
        <v>1.0976519400000002</v>
      </c>
      <c r="S27" s="1"/>
      <c r="V27"/>
    </row>
    <row r="28" spans="1:22" x14ac:dyDescent="0.2">
      <c r="A28" s="4" t="s">
        <v>89</v>
      </c>
      <c r="B28" s="4" t="s">
        <v>17</v>
      </c>
      <c r="C28" s="55">
        <f>Node_List!Z28*Parameters!D$19</f>
        <v>2.8898360000000003</v>
      </c>
      <c r="D28" s="56">
        <f>Node_List!AA28*Parameters!E$19</f>
        <v>6.6565627000000012</v>
      </c>
      <c r="E28" s="57">
        <f>Node_List!AB28*Parameters!F$19</f>
        <v>14.9922462</v>
      </c>
      <c r="F28" s="55">
        <f>C28*Parameters!D$24</f>
        <v>2.8898360000000003</v>
      </c>
      <c r="G28" s="56">
        <f>D28*Parameters!E$24</f>
        <v>6.6565627000000012</v>
      </c>
      <c r="H28" s="57">
        <f>E28*Parameters!F$24</f>
        <v>14.9922462</v>
      </c>
      <c r="I28" s="55">
        <f>C28*Parameters!D$27</f>
        <v>0.95364588000000017</v>
      </c>
      <c r="J28" s="56">
        <f>D28*Parameters!E$27</f>
        <v>2.1966656910000006</v>
      </c>
      <c r="K28" s="57">
        <f>E28*Parameters!F$27</f>
        <v>4.9474412460000003</v>
      </c>
      <c r="L28" s="55">
        <f>I28*Parameters!D$24</f>
        <v>0.95364588000000017</v>
      </c>
      <c r="M28" s="56">
        <f>J28*Parameters!E$24</f>
        <v>2.1966656910000006</v>
      </c>
      <c r="N28" s="57">
        <f>K28*Parameters!F$24</f>
        <v>4.9474412460000003</v>
      </c>
      <c r="S28" s="1"/>
      <c r="V28"/>
    </row>
    <row r="29" spans="1:22" x14ac:dyDescent="0.2">
      <c r="A29" s="4" t="s">
        <v>90</v>
      </c>
      <c r="B29" s="4" t="s">
        <v>17</v>
      </c>
      <c r="C29" s="55">
        <f>Node_List!Z29*Parameters!D$19</f>
        <v>3.4873560000000001</v>
      </c>
      <c r="D29" s="56">
        <f>Node_List!AA29*Parameters!E$19</f>
        <v>8.1786267000000006</v>
      </c>
      <c r="E29" s="57">
        <f>Node_List!AB29*Parameters!F$19</f>
        <v>18.579030200000002</v>
      </c>
      <c r="F29" s="55">
        <f>C29*Parameters!D$24</f>
        <v>3.4873560000000001</v>
      </c>
      <c r="G29" s="56">
        <f>D29*Parameters!E$24</f>
        <v>8.1786267000000006</v>
      </c>
      <c r="H29" s="57">
        <f>E29*Parameters!F$24</f>
        <v>18.579030200000002</v>
      </c>
      <c r="I29" s="55">
        <f>C29*Parameters!D$27</f>
        <v>1.15082748</v>
      </c>
      <c r="J29" s="56">
        <f>D29*Parameters!E$27</f>
        <v>2.6989468110000003</v>
      </c>
      <c r="K29" s="57">
        <f>E29*Parameters!F$27</f>
        <v>6.1310799660000006</v>
      </c>
      <c r="L29" s="55">
        <f>I29*Parameters!D$24</f>
        <v>1.15082748</v>
      </c>
      <c r="M29" s="56">
        <f>J29*Parameters!E$24</f>
        <v>2.6989468110000003</v>
      </c>
      <c r="N29" s="57">
        <f>K29*Parameters!F$24</f>
        <v>6.1310799660000006</v>
      </c>
      <c r="S29" s="1"/>
      <c r="V29"/>
    </row>
    <row r="30" spans="1:22" x14ac:dyDescent="0.2">
      <c r="A30" s="4" t="s">
        <v>91</v>
      </c>
      <c r="B30" s="4" t="s">
        <v>17</v>
      </c>
      <c r="C30" s="55">
        <f>Node_List!Z30*Parameters!D$19</f>
        <v>0.88272400000000006</v>
      </c>
      <c r="D30" s="56">
        <f>Node_List!AA30*Parameters!E$19</f>
        <v>2.4348793000000004</v>
      </c>
      <c r="E30" s="57">
        <f>Node_List!AB30*Parameters!F$19</f>
        <v>5.8486058000000005</v>
      </c>
      <c r="F30" s="55">
        <f>C30*Parameters!D$24</f>
        <v>0.88272400000000006</v>
      </c>
      <c r="G30" s="56">
        <f>D30*Parameters!E$24</f>
        <v>2.4348793000000004</v>
      </c>
      <c r="H30" s="57">
        <f>E30*Parameters!F$24</f>
        <v>5.8486058000000005</v>
      </c>
      <c r="I30" s="55">
        <f>C30*Parameters!D$27</f>
        <v>0.29129892000000002</v>
      </c>
      <c r="J30" s="56">
        <f>D30*Parameters!E$27</f>
        <v>0.80351016900000016</v>
      </c>
      <c r="K30" s="57">
        <f>E30*Parameters!F$27</f>
        <v>1.9300399140000002</v>
      </c>
      <c r="L30" s="55">
        <f>I30*Parameters!D$24</f>
        <v>0.29129892000000002</v>
      </c>
      <c r="M30" s="56">
        <f>J30*Parameters!E$24</f>
        <v>0.80351016900000016</v>
      </c>
      <c r="N30" s="57">
        <f>K30*Parameters!F$24</f>
        <v>1.9300399140000002</v>
      </c>
      <c r="S30" s="1"/>
      <c r="V30"/>
    </row>
    <row r="31" spans="1:22" x14ac:dyDescent="0.2">
      <c r="A31" s="4" t="s">
        <v>92</v>
      </c>
      <c r="B31" s="4" t="s">
        <v>17</v>
      </c>
      <c r="C31" s="55">
        <f>Node_List!Z31*Parameters!D$19</f>
        <v>3.0364400000000002</v>
      </c>
      <c r="D31" s="56">
        <f>Node_List!AA31*Parameters!E$19</f>
        <v>6.7784830000000014</v>
      </c>
      <c r="E31" s="57">
        <f>Node_List!AB31*Parameters!F$19</f>
        <v>15.045198000000003</v>
      </c>
      <c r="F31" s="55">
        <f>C31*Parameters!D$24</f>
        <v>3.0364400000000002</v>
      </c>
      <c r="G31" s="56">
        <f>D31*Parameters!E$24</f>
        <v>6.7784830000000014</v>
      </c>
      <c r="H31" s="57">
        <f>E31*Parameters!F$24</f>
        <v>15.045198000000003</v>
      </c>
      <c r="I31" s="55">
        <f>C31*Parameters!D$27</f>
        <v>1.0020252000000001</v>
      </c>
      <c r="J31" s="56">
        <f>D31*Parameters!E$27</f>
        <v>2.2368993900000005</v>
      </c>
      <c r="K31" s="57">
        <f>E31*Parameters!F$27</f>
        <v>4.964915340000001</v>
      </c>
      <c r="L31" s="55">
        <f>I31*Parameters!D$24</f>
        <v>1.0020252000000001</v>
      </c>
      <c r="M31" s="56">
        <f>J31*Parameters!E$24</f>
        <v>2.2368993900000005</v>
      </c>
      <c r="N31" s="57">
        <f>K31*Parameters!F$24</f>
        <v>4.964915340000001</v>
      </c>
      <c r="S31" s="1"/>
      <c r="V31"/>
    </row>
    <row r="32" spans="1:22" x14ac:dyDescent="0.2">
      <c r="A32" s="4" t="s">
        <v>93</v>
      </c>
      <c r="B32" s="4" t="s">
        <v>17</v>
      </c>
      <c r="C32" s="55">
        <f>Node_List!Z32*Parameters!D$19</f>
        <v>3.3013640000000004</v>
      </c>
      <c r="D32" s="56">
        <f>Node_List!AA32*Parameters!E$19</f>
        <v>7.2702773000000001</v>
      </c>
      <c r="E32" s="57">
        <f>Node_List!AB32*Parameters!F$19</f>
        <v>15.892793800000002</v>
      </c>
      <c r="F32" s="55">
        <f>C32*Parameters!D$24</f>
        <v>3.3013640000000004</v>
      </c>
      <c r="G32" s="56">
        <f>D32*Parameters!E$24</f>
        <v>7.2702773000000001</v>
      </c>
      <c r="H32" s="57">
        <f>E32*Parameters!F$24</f>
        <v>15.892793800000002</v>
      </c>
      <c r="I32" s="55">
        <f>C32*Parameters!D$27</f>
        <v>1.0894501200000002</v>
      </c>
      <c r="J32" s="56">
        <f>D32*Parameters!E$27</f>
        <v>2.399191509</v>
      </c>
      <c r="K32" s="57">
        <f>E32*Parameters!F$27</f>
        <v>5.2446219540000003</v>
      </c>
      <c r="L32" s="55">
        <f>I32*Parameters!D$24</f>
        <v>1.0894501200000002</v>
      </c>
      <c r="M32" s="56">
        <f>J32*Parameters!E$24</f>
        <v>2.399191509</v>
      </c>
      <c r="N32" s="57">
        <f>K32*Parameters!F$24</f>
        <v>5.2446219540000003</v>
      </c>
      <c r="S32" s="1"/>
      <c r="V32"/>
    </row>
    <row r="33" spans="1:22" x14ac:dyDescent="0.2">
      <c r="A33" s="4" t="s">
        <v>94</v>
      </c>
      <c r="B33" s="4" t="s">
        <v>17</v>
      </c>
      <c r="C33" s="55">
        <f>Node_List!Z33*Parameters!D$19</f>
        <v>2.8579159999999999</v>
      </c>
      <c r="D33" s="56">
        <f>Node_List!AA33*Parameters!E$19</f>
        <v>6.3131687000000012</v>
      </c>
      <c r="E33" s="57">
        <f>Node_List!AB33*Parameters!F$19</f>
        <v>13.804482200000002</v>
      </c>
      <c r="F33" s="55">
        <f>C33*Parameters!D$24</f>
        <v>2.8579159999999999</v>
      </c>
      <c r="G33" s="56">
        <f>D33*Parameters!E$24</f>
        <v>6.3131687000000012</v>
      </c>
      <c r="H33" s="57">
        <f>E33*Parameters!F$24</f>
        <v>13.804482200000002</v>
      </c>
      <c r="I33" s="55">
        <f>C33*Parameters!D$27</f>
        <v>0.94311228000000003</v>
      </c>
      <c r="J33" s="56">
        <f>D33*Parameters!E$27</f>
        <v>2.0833456710000005</v>
      </c>
      <c r="K33" s="57">
        <f>E33*Parameters!F$27</f>
        <v>4.5554791260000007</v>
      </c>
      <c r="L33" s="55">
        <f>I33*Parameters!D$24</f>
        <v>0.94311228000000003</v>
      </c>
      <c r="M33" s="56">
        <f>J33*Parameters!E$24</f>
        <v>2.0833456710000005</v>
      </c>
      <c r="N33" s="57">
        <f>K33*Parameters!F$24</f>
        <v>4.5554791260000007</v>
      </c>
      <c r="S33" s="1"/>
      <c r="V33"/>
    </row>
    <row r="34" spans="1:22" x14ac:dyDescent="0.2">
      <c r="A34" s="4" t="s">
        <v>95</v>
      </c>
      <c r="B34" s="4" t="s">
        <v>17</v>
      </c>
      <c r="C34" s="55">
        <f>Node_List!Z34*Parameters!D$19</f>
        <v>2.5542800000000003</v>
      </c>
      <c r="D34" s="56">
        <f>Node_List!AA34*Parameters!E$19</f>
        <v>6.3323210000000003</v>
      </c>
      <c r="E34" s="57">
        <f>Node_List!AB34*Parameters!F$19</f>
        <v>14.612026</v>
      </c>
      <c r="F34" s="55">
        <f>C34*Parameters!D$24</f>
        <v>2.5542800000000003</v>
      </c>
      <c r="G34" s="56">
        <f>D34*Parameters!E$24</f>
        <v>6.3323210000000003</v>
      </c>
      <c r="H34" s="57">
        <f>E34*Parameters!F$24</f>
        <v>14.612026</v>
      </c>
      <c r="I34" s="55">
        <f>C34*Parameters!D$27</f>
        <v>0.84291240000000012</v>
      </c>
      <c r="J34" s="56">
        <f>D34*Parameters!E$27</f>
        <v>2.0896659300000002</v>
      </c>
      <c r="K34" s="57">
        <f>E34*Parameters!F$27</f>
        <v>4.8219685800000001</v>
      </c>
      <c r="L34" s="55">
        <f>I34*Parameters!D$24</f>
        <v>0.84291240000000012</v>
      </c>
      <c r="M34" s="56">
        <f>J34*Parameters!E$24</f>
        <v>2.0896659300000002</v>
      </c>
      <c r="N34" s="57">
        <f>K34*Parameters!F$24</f>
        <v>4.8219685800000001</v>
      </c>
      <c r="S34" s="1"/>
      <c r="V34"/>
    </row>
    <row r="35" spans="1:22" x14ac:dyDescent="0.2">
      <c r="A35" s="4" t="s">
        <v>96</v>
      </c>
      <c r="B35" s="4" t="s">
        <v>17</v>
      </c>
      <c r="C35" s="55">
        <f>Node_List!Z35*Parameters!D$19</f>
        <v>4.6475600000000004</v>
      </c>
      <c r="D35" s="56">
        <f>Node_List!AA35*Parameters!E$19</f>
        <v>10.473067000000002</v>
      </c>
      <c r="E35" s="57">
        <f>Node_List!AB35*Parameters!F$19</f>
        <v>23.351102000000001</v>
      </c>
      <c r="F35" s="55">
        <f>C35*Parameters!D$24</f>
        <v>4.6475600000000004</v>
      </c>
      <c r="G35" s="56">
        <f>D35*Parameters!E$24</f>
        <v>10.473067000000002</v>
      </c>
      <c r="H35" s="57">
        <f>E35*Parameters!F$24</f>
        <v>23.351102000000001</v>
      </c>
      <c r="I35" s="55">
        <f>C35*Parameters!D$27</f>
        <v>1.5336948000000001</v>
      </c>
      <c r="J35" s="56">
        <f>D35*Parameters!E$27</f>
        <v>3.4561121100000007</v>
      </c>
      <c r="K35" s="57">
        <f>E35*Parameters!F$27</f>
        <v>7.7058636600000003</v>
      </c>
      <c r="L35" s="55">
        <f>I35*Parameters!D$24</f>
        <v>1.5336948000000001</v>
      </c>
      <c r="M35" s="56">
        <f>J35*Parameters!E$24</f>
        <v>3.4561121100000007</v>
      </c>
      <c r="N35" s="57">
        <f>K35*Parameters!F$24</f>
        <v>7.7058636600000003</v>
      </c>
      <c r="S35" s="1"/>
      <c r="V35"/>
    </row>
    <row r="36" spans="1:22" x14ac:dyDescent="0.2">
      <c r="A36" s="4" t="s">
        <v>97</v>
      </c>
      <c r="B36" s="4" t="s">
        <v>17</v>
      </c>
      <c r="C36" s="55">
        <f>Node_List!Z36*Parameters!D$19</f>
        <v>2.9875600000000002</v>
      </c>
      <c r="D36" s="56">
        <f>Node_List!AA36*Parameters!E$19</f>
        <v>6.5205669999999998</v>
      </c>
      <c r="E36" s="57">
        <f>Node_List!AB36*Parameters!F$19</f>
        <v>14.242102000000001</v>
      </c>
      <c r="F36" s="55">
        <f>C36*Parameters!D$24</f>
        <v>2.9875600000000002</v>
      </c>
      <c r="G36" s="56">
        <f>D36*Parameters!E$24</f>
        <v>6.5205669999999998</v>
      </c>
      <c r="H36" s="57">
        <f>E36*Parameters!F$24</f>
        <v>14.242102000000001</v>
      </c>
      <c r="I36" s="55">
        <f>C36*Parameters!D$27</f>
        <v>0.98589480000000007</v>
      </c>
      <c r="J36" s="56">
        <f>D36*Parameters!E$27</f>
        <v>2.1517871099999999</v>
      </c>
      <c r="K36" s="57">
        <f>E36*Parameters!F$27</f>
        <v>4.6998936600000008</v>
      </c>
      <c r="L36" s="55">
        <f>I36*Parameters!D$24</f>
        <v>0.98589480000000007</v>
      </c>
      <c r="M36" s="56">
        <f>J36*Parameters!E$24</f>
        <v>2.1517871099999999</v>
      </c>
      <c r="N36" s="57">
        <f>K36*Parameters!F$24</f>
        <v>4.6998936600000008</v>
      </c>
      <c r="S36" s="1"/>
      <c r="V36"/>
    </row>
    <row r="37" spans="1:22" x14ac:dyDescent="0.2">
      <c r="A37" s="4" t="s">
        <v>98</v>
      </c>
      <c r="B37" s="4" t="s">
        <v>17</v>
      </c>
      <c r="C37" s="55">
        <f>Node_List!Z37*Parameters!D$19</f>
        <v>1.614724</v>
      </c>
      <c r="D37" s="56">
        <f>Node_List!AA37*Parameters!E$19</f>
        <v>3.9120292999999999</v>
      </c>
      <c r="E37" s="57">
        <f>Node_List!AB37*Parameters!F$19</f>
        <v>9.0145058000000002</v>
      </c>
      <c r="F37" s="55">
        <f>C37*Parameters!D$24</f>
        <v>1.614724</v>
      </c>
      <c r="G37" s="56">
        <f>D37*Parameters!E$24</f>
        <v>3.9120292999999999</v>
      </c>
      <c r="H37" s="57">
        <f>E37*Parameters!F$24</f>
        <v>9.0145058000000002</v>
      </c>
      <c r="I37" s="55">
        <f>C37*Parameters!D$27</f>
        <v>0.53285892000000001</v>
      </c>
      <c r="J37" s="56">
        <f>D37*Parameters!E$27</f>
        <v>1.2909696690000001</v>
      </c>
      <c r="K37" s="57">
        <f>E37*Parameters!F$27</f>
        <v>2.9747869140000001</v>
      </c>
      <c r="L37" s="55">
        <f>I37*Parameters!D$24</f>
        <v>0.53285892000000001</v>
      </c>
      <c r="M37" s="56">
        <f>J37*Parameters!E$24</f>
        <v>1.2909696690000001</v>
      </c>
      <c r="N37" s="57">
        <f>K37*Parameters!F$24</f>
        <v>2.9747869140000001</v>
      </c>
      <c r="S37" s="1"/>
      <c r="V37"/>
    </row>
    <row r="38" spans="1:22" x14ac:dyDescent="0.2">
      <c r="A38" s="4" t="s">
        <v>99</v>
      </c>
      <c r="B38" s="4" t="s">
        <v>17</v>
      </c>
      <c r="C38" s="55">
        <f>Node_List!Z38*Parameters!D$19</f>
        <v>1.3702800000000002</v>
      </c>
      <c r="D38" s="56">
        <f>Node_List!AA38*Parameters!E$19</f>
        <v>3.1747710000000002</v>
      </c>
      <c r="E38" s="57">
        <f>Node_List!AB38*Parameters!F$19</f>
        <v>6.9717260000000012</v>
      </c>
      <c r="F38" s="55">
        <f>C38*Parameters!D$24</f>
        <v>1.3702800000000002</v>
      </c>
      <c r="G38" s="56">
        <f>D38*Parameters!E$24</f>
        <v>3.1747710000000002</v>
      </c>
      <c r="H38" s="57">
        <f>E38*Parameters!F$24</f>
        <v>6.9717260000000012</v>
      </c>
      <c r="I38" s="55">
        <f>C38*Parameters!D$27</f>
        <v>0.45219240000000005</v>
      </c>
      <c r="J38" s="56">
        <f>D38*Parameters!E$27</f>
        <v>1.04767443</v>
      </c>
      <c r="K38" s="57">
        <f>E38*Parameters!F$27</f>
        <v>2.3006695800000005</v>
      </c>
      <c r="L38" s="55">
        <f>I38*Parameters!D$24</f>
        <v>0.45219240000000005</v>
      </c>
      <c r="M38" s="56">
        <f>J38*Parameters!E$24</f>
        <v>1.04767443</v>
      </c>
      <c r="N38" s="57">
        <f>K38*Parameters!F$24</f>
        <v>2.3006695800000005</v>
      </c>
    </row>
    <row r="39" spans="1:22" x14ac:dyDescent="0.2">
      <c r="A39" s="4" t="s">
        <v>100</v>
      </c>
      <c r="B39" s="4" t="s">
        <v>17</v>
      </c>
      <c r="C39" s="55">
        <f>Node_List!Z39*Parameters!D$19</f>
        <v>1.2150400000000001</v>
      </c>
      <c r="D39" s="56">
        <f>Node_List!AA39*Parameters!E$19</f>
        <v>2.832128</v>
      </c>
      <c r="E39" s="57">
        <f>Node_List!AB39*Parameters!F$19</f>
        <v>6.4135679999999997</v>
      </c>
      <c r="F39" s="55">
        <f>C39*Parameters!D$24</f>
        <v>1.2150400000000001</v>
      </c>
      <c r="G39" s="56">
        <f>D39*Parameters!E$24</f>
        <v>2.832128</v>
      </c>
      <c r="H39" s="57">
        <f>E39*Parameters!F$24</f>
        <v>6.4135679999999997</v>
      </c>
      <c r="I39" s="55">
        <f>C39*Parameters!D$27</f>
        <v>0.40096320000000008</v>
      </c>
      <c r="J39" s="56">
        <f>D39*Parameters!E$27</f>
        <v>0.93460224000000003</v>
      </c>
      <c r="K39" s="57">
        <f>E39*Parameters!F$27</f>
        <v>2.1164774400000002</v>
      </c>
      <c r="L39" s="55">
        <f>I39*Parameters!D$24</f>
        <v>0.40096320000000008</v>
      </c>
      <c r="M39" s="56">
        <f>J39*Parameters!E$24</f>
        <v>0.93460224000000003</v>
      </c>
      <c r="N39" s="57">
        <f>K39*Parameters!F$24</f>
        <v>2.1164774400000002</v>
      </c>
    </row>
    <row r="40" spans="1:22" x14ac:dyDescent="0.2">
      <c r="A40" s="4" t="s">
        <v>101</v>
      </c>
      <c r="B40" s="4" t="s">
        <v>17</v>
      </c>
      <c r="C40" s="55">
        <f>Node_List!Z40*Parameters!D$19</f>
        <v>0.65856000000000003</v>
      </c>
      <c r="D40" s="56">
        <f>Node_List!AA40*Parameters!E$19</f>
        <v>1.6386420000000002</v>
      </c>
      <c r="E40" s="57">
        <f>Node_List!AB40*Parameters!F$19</f>
        <v>3.8200520000000004</v>
      </c>
      <c r="F40" s="55">
        <f>C40*Parameters!D$24</f>
        <v>0.65856000000000003</v>
      </c>
      <c r="G40" s="56">
        <f>D40*Parameters!E$24</f>
        <v>1.6386420000000002</v>
      </c>
      <c r="H40" s="57">
        <f>E40*Parameters!F$24</f>
        <v>3.8200520000000004</v>
      </c>
      <c r="I40" s="55">
        <f>C40*Parameters!D$27</f>
        <v>0.21732480000000001</v>
      </c>
      <c r="J40" s="56">
        <f>D40*Parameters!E$27</f>
        <v>0.54075186000000008</v>
      </c>
      <c r="K40" s="57">
        <f>E40*Parameters!F$27</f>
        <v>1.2606171600000002</v>
      </c>
      <c r="L40" s="55">
        <f>I40*Parameters!D$24</f>
        <v>0.21732480000000001</v>
      </c>
      <c r="M40" s="56">
        <f>J40*Parameters!E$24</f>
        <v>0.54075186000000008</v>
      </c>
      <c r="N40" s="57">
        <f>K40*Parameters!F$24</f>
        <v>1.2606171600000002</v>
      </c>
    </row>
    <row r="41" spans="1:22" x14ac:dyDescent="0.2">
      <c r="A41" s="4" t="s">
        <v>102</v>
      </c>
      <c r="B41" s="4" t="s">
        <v>17</v>
      </c>
      <c r="C41" s="55">
        <f>Node_List!Z41*Parameters!D$19</f>
        <v>1.484</v>
      </c>
      <c r="D41" s="56">
        <f>Node_List!AA41*Parameters!E$19</f>
        <v>3.6223000000000001</v>
      </c>
      <c r="E41" s="57">
        <f>Node_List!AB41*Parameters!F$19</f>
        <v>8.3718000000000004</v>
      </c>
      <c r="F41" s="55">
        <f>C41*Parameters!D$24</f>
        <v>1.484</v>
      </c>
      <c r="G41" s="56">
        <f>D41*Parameters!E$24</f>
        <v>3.6223000000000001</v>
      </c>
      <c r="H41" s="57">
        <f>E41*Parameters!F$24</f>
        <v>8.3718000000000004</v>
      </c>
      <c r="I41" s="55">
        <f>C41*Parameters!D$27</f>
        <v>0.48972000000000004</v>
      </c>
      <c r="J41" s="56">
        <f>D41*Parameters!E$27</f>
        <v>1.1953590000000001</v>
      </c>
      <c r="K41" s="57">
        <f>E41*Parameters!F$27</f>
        <v>2.7626940000000002</v>
      </c>
      <c r="L41" s="55">
        <f>I41*Parameters!D$24</f>
        <v>0.48972000000000004</v>
      </c>
      <c r="M41" s="56">
        <f>J41*Parameters!E$24</f>
        <v>1.1953590000000001</v>
      </c>
      <c r="N41" s="57">
        <f>K41*Parameters!F$24</f>
        <v>2.7626940000000002</v>
      </c>
    </row>
    <row r="42" spans="1:22" x14ac:dyDescent="0.2">
      <c r="A42" s="4" t="s">
        <v>103</v>
      </c>
      <c r="B42" s="4" t="s">
        <v>17</v>
      </c>
      <c r="C42" s="55">
        <f>Node_List!Z42*Parameters!D$19</f>
        <v>1.0478799999999999</v>
      </c>
      <c r="D42" s="56">
        <f>Node_List!AA42*Parameters!E$19</f>
        <v>2.3340909999999999</v>
      </c>
      <c r="E42" s="57">
        <f>Node_List!AB42*Parameters!F$19</f>
        <v>5.1076459999999999</v>
      </c>
      <c r="F42" s="55">
        <f>C42*Parameters!D$24</f>
        <v>1.0478799999999999</v>
      </c>
      <c r="G42" s="56">
        <f>D42*Parameters!E$24</f>
        <v>2.3340909999999999</v>
      </c>
      <c r="H42" s="57">
        <f>E42*Parameters!F$24</f>
        <v>5.1076459999999999</v>
      </c>
      <c r="I42" s="55">
        <f>C42*Parameters!D$27</f>
        <v>0.34580040000000001</v>
      </c>
      <c r="J42" s="56">
        <f>D42*Parameters!E$27</f>
        <v>0.77025003000000003</v>
      </c>
      <c r="K42" s="57">
        <f>E42*Parameters!F$27</f>
        <v>1.6855231800000001</v>
      </c>
      <c r="L42" s="55">
        <f>I42*Parameters!D$24</f>
        <v>0.34580040000000001</v>
      </c>
      <c r="M42" s="56">
        <f>J42*Parameters!E$24</f>
        <v>0.77025003000000003</v>
      </c>
      <c r="N42" s="57">
        <f>K42*Parameters!F$24</f>
        <v>1.6855231800000001</v>
      </c>
    </row>
    <row r="43" spans="1:22" x14ac:dyDescent="0.2">
      <c r="A43" s="4" t="s">
        <v>104</v>
      </c>
      <c r="B43" s="4" t="s">
        <v>17</v>
      </c>
      <c r="C43" s="55">
        <f>Node_List!Z43*Parameters!D$19</f>
        <v>1.97736</v>
      </c>
      <c r="D43" s="56">
        <f>Node_List!AA43*Parameters!E$19</f>
        <v>5.5940520000000005</v>
      </c>
      <c r="E43" s="57">
        <f>Node_List!AB43*Parameters!F$19</f>
        <v>13.505512</v>
      </c>
      <c r="F43" s="55">
        <f>C43*Parameters!D$24</f>
        <v>1.97736</v>
      </c>
      <c r="G43" s="56">
        <f>D43*Parameters!E$24</f>
        <v>5.5940520000000005</v>
      </c>
      <c r="H43" s="57">
        <f>E43*Parameters!F$24</f>
        <v>13.505512</v>
      </c>
      <c r="I43" s="55">
        <f>C43*Parameters!D$27</f>
        <v>0.65252880000000002</v>
      </c>
      <c r="J43" s="56">
        <f>D43*Parameters!E$27</f>
        <v>1.8460371600000003</v>
      </c>
      <c r="K43" s="57">
        <f>E43*Parameters!F$27</f>
        <v>4.4568189599999997</v>
      </c>
      <c r="L43" s="55">
        <f>I43*Parameters!D$24</f>
        <v>0.65252880000000002</v>
      </c>
      <c r="M43" s="56">
        <f>J43*Parameters!E$24</f>
        <v>1.8460371600000003</v>
      </c>
      <c r="N43" s="57">
        <f>K43*Parameters!F$24</f>
        <v>4.4568189599999997</v>
      </c>
    </row>
    <row r="44" spans="1:22" x14ac:dyDescent="0.2">
      <c r="A44" s="4" t="s">
        <v>105</v>
      </c>
      <c r="B44" s="4" t="s">
        <v>17</v>
      </c>
      <c r="C44" s="55">
        <f>Node_List!Z44*Parameters!D$19</f>
        <v>2.1651599999999998</v>
      </c>
      <c r="D44" s="56">
        <f>Node_List!AA44*Parameters!E$19</f>
        <v>4.8903870000000005</v>
      </c>
      <c r="E44" s="57">
        <f>Node_List!AB44*Parameters!F$19</f>
        <v>10.915022</v>
      </c>
      <c r="F44" s="55">
        <f>C44*Parameters!D$24</f>
        <v>2.1651599999999998</v>
      </c>
      <c r="G44" s="56">
        <f>D44*Parameters!E$24</f>
        <v>4.8903870000000005</v>
      </c>
      <c r="H44" s="57">
        <f>E44*Parameters!F$24</f>
        <v>10.915022</v>
      </c>
      <c r="I44" s="55">
        <f>C44*Parameters!D$27</f>
        <v>0.71450279999999999</v>
      </c>
      <c r="J44" s="56">
        <f>D44*Parameters!E$27</f>
        <v>1.6138277100000002</v>
      </c>
      <c r="K44" s="57">
        <f>E44*Parameters!F$27</f>
        <v>3.6019572600000003</v>
      </c>
      <c r="L44" s="55">
        <f>I44*Parameters!D$24</f>
        <v>0.71450279999999999</v>
      </c>
      <c r="M44" s="56">
        <f>J44*Parameters!E$24</f>
        <v>1.6138277100000002</v>
      </c>
      <c r="N44" s="57">
        <f>K44*Parameters!F$24</f>
        <v>3.6019572600000003</v>
      </c>
    </row>
    <row r="45" spans="1:22" x14ac:dyDescent="0.2">
      <c r="A45" s="4" t="s">
        <v>106</v>
      </c>
      <c r="B45" s="4" t="s">
        <v>17</v>
      </c>
      <c r="C45" s="55">
        <f>Node_List!Z45*Parameters!D$19</f>
        <v>1.3424800000000001</v>
      </c>
      <c r="D45" s="56">
        <f>Node_List!AA45*Parameters!E$19</f>
        <v>3.1071859999999996</v>
      </c>
      <c r="E45" s="57">
        <f>Node_List!AB45*Parameters!F$19</f>
        <v>7.0137159999999996</v>
      </c>
      <c r="F45" s="55">
        <f>C45*Parameters!D$24</f>
        <v>1.3424800000000001</v>
      </c>
      <c r="G45" s="56">
        <f>D45*Parameters!E$24</f>
        <v>3.1071859999999996</v>
      </c>
      <c r="H45" s="57">
        <f>E45*Parameters!F$24</f>
        <v>7.0137159999999996</v>
      </c>
      <c r="I45" s="55">
        <f>C45*Parameters!D$27</f>
        <v>0.44301840000000003</v>
      </c>
      <c r="J45" s="56">
        <f>D45*Parameters!E$27</f>
        <v>1.0253713799999999</v>
      </c>
      <c r="K45" s="57">
        <f>E45*Parameters!F$27</f>
        <v>2.3145262799999999</v>
      </c>
      <c r="L45" s="55">
        <f>I45*Parameters!D$24</f>
        <v>0.44301840000000003</v>
      </c>
      <c r="M45" s="56">
        <f>J45*Parameters!E$24</f>
        <v>1.0253713799999999</v>
      </c>
      <c r="N45" s="57">
        <f>K45*Parameters!F$24</f>
        <v>2.3145262799999999</v>
      </c>
    </row>
    <row r="46" spans="1:22" x14ac:dyDescent="0.2">
      <c r="A46" s="4" t="s">
        <v>107</v>
      </c>
      <c r="B46" s="4" t="s">
        <v>17</v>
      </c>
      <c r="C46" s="55">
        <f>Node_List!Z46*Parameters!D$19</f>
        <v>1.8803200000000002</v>
      </c>
      <c r="D46" s="56">
        <f>Node_List!AA46*Parameters!E$19</f>
        <v>4.5080240000000007</v>
      </c>
      <c r="E46" s="57">
        <f>Node_List!AB46*Parameters!F$19</f>
        <v>10.146543999999999</v>
      </c>
      <c r="F46" s="55">
        <f>C46*Parameters!D$24</f>
        <v>1.8803200000000002</v>
      </c>
      <c r="G46" s="56">
        <f>D46*Parameters!E$24</f>
        <v>4.5080240000000007</v>
      </c>
      <c r="H46" s="57">
        <f>E46*Parameters!F$24</f>
        <v>10.146543999999999</v>
      </c>
      <c r="I46" s="55">
        <f>C46*Parameters!D$27</f>
        <v>0.6205056000000001</v>
      </c>
      <c r="J46" s="56">
        <f>D46*Parameters!E$27</f>
        <v>1.4876479200000003</v>
      </c>
      <c r="K46" s="57">
        <f>E46*Parameters!F$27</f>
        <v>3.3483595199999998</v>
      </c>
      <c r="L46" s="55">
        <f>I46*Parameters!D$24</f>
        <v>0.6205056000000001</v>
      </c>
      <c r="M46" s="56">
        <f>J46*Parameters!E$24</f>
        <v>1.4876479200000003</v>
      </c>
      <c r="N46" s="57">
        <f>K46*Parameters!F$24</f>
        <v>3.3483595199999998</v>
      </c>
    </row>
    <row r="47" spans="1:22" x14ac:dyDescent="0.2">
      <c r="A47" s="4" t="s">
        <v>108</v>
      </c>
      <c r="B47" s="4" t="s">
        <v>17</v>
      </c>
      <c r="C47" s="55">
        <f>Node_List!Z47*Parameters!D$19</f>
        <v>1.1791200000000002</v>
      </c>
      <c r="D47" s="56">
        <f>Node_List!AA47*Parameters!E$19</f>
        <v>2.7621840000000004</v>
      </c>
      <c r="E47" s="57">
        <f>Node_List!AB47*Parameters!F$19</f>
        <v>6.0715040000000009</v>
      </c>
      <c r="F47" s="55">
        <f>C47*Parameters!D$24</f>
        <v>1.1791200000000002</v>
      </c>
      <c r="G47" s="56">
        <f>D47*Parameters!E$24</f>
        <v>2.7621840000000004</v>
      </c>
      <c r="H47" s="57">
        <f>E47*Parameters!F$24</f>
        <v>6.0715040000000009</v>
      </c>
      <c r="I47" s="55">
        <f>C47*Parameters!D$27</f>
        <v>0.38910960000000006</v>
      </c>
      <c r="J47" s="56">
        <f>D47*Parameters!E$27</f>
        <v>0.91152072000000017</v>
      </c>
      <c r="K47" s="57">
        <f>E47*Parameters!F$27</f>
        <v>2.0035963200000002</v>
      </c>
      <c r="L47" s="55">
        <f>I47*Parameters!D$24</f>
        <v>0.38910960000000006</v>
      </c>
      <c r="M47" s="56">
        <f>J47*Parameters!E$24</f>
        <v>0.91152072000000017</v>
      </c>
      <c r="N47" s="57">
        <f>K47*Parameters!F$24</f>
        <v>2.0035963200000002</v>
      </c>
    </row>
    <row r="48" spans="1:22" x14ac:dyDescent="0.2">
      <c r="A48" s="4" t="s">
        <v>109</v>
      </c>
      <c r="B48" s="4" t="s">
        <v>17</v>
      </c>
      <c r="C48" s="55">
        <f>Node_List!Z48*Parameters!D$19</f>
        <v>3.1271599999999999</v>
      </c>
      <c r="D48" s="56">
        <f>Node_List!AA48*Parameters!E$19</f>
        <v>6.8942870000000003</v>
      </c>
      <c r="E48" s="57">
        <f>Node_List!AB48*Parameters!F$19</f>
        <v>15.072422000000001</v>
      </c>
      <c r="F48" s="55">
        <f>C48*Parameters!D$24</f>
        <v>3.1271599999999999</v>
      </c>
      <c r="G48" s="56">
        <f>D48*Parameters!E$24</f>
        <v>6.8942870000000003</v>
      </c>
      <c r="H48" s="57">
        <f>E48*Parameters!F$24</f>
        <v>15.072422000000001</v>
      </c>
      <c r="I48" s="55">
        <f>C48*Parameters!D$27</f>
        <v>1.0319628000000001</v>
      </c>
      <c r="J48" s="56">
        <f>D48*Parameters!E$27</f>
        <v>2.27511471</v>
      </c>
      <c r="K48" s="57">
        <f>E48*Parameters!F$27</f>
        <v>4.9738992600000005</v>
      </c>
      <c r="L48" s="55">
        <f>I48*Parameters!D$24</f>
        <v>1.0319628000000001</v>
      </c>
      <c r="M48" s="56">
        <f>J48*Parameters!E$24</f>
        <v>2.27511471</v>
      </c>
      <c r="N48" s="57">
        <f>K48*Parameters!F$24</f>
        <v>4.9738992600000005</v>
      </c>
    </row>
    <row r="49" spans="1:14" x14ac:dyDescent="0.2">
      <c r="A49" s="4" t="s">
        <v>110</v>
      </c>
      <c r="B49" s="4" t="s">
        <v>17</v>
      </c>
      <c r="C49" s="55">
        <f>Node_List!Z49*Parameters!D$19</f>
        <v>0.90748000000000006</v>
      </c>
      <c r="D49" s="56">
        <f>Node_List!AA49*Parameters!E$19</f>
        <v>2.1110610000000003</v>
      </c>
      <c r="E49" s="57">
        <f>Node_List!AB49*Parameters!F$19</f>
        <v>4.6464660000000002</v>
      </c>
      <c r="F49" s="55">
        <f>C49*Parameters!D$24</f>
        <v>0.90748000000000006</v>
      </c>
      <c r="G49" s="56">
        <f>D49*Parameters!E$24</f>
        <v>2.1110610000000003</v>
      </c>
      <c r="H49" s="57">
        <f>E49*Parameters!F$24</f>
        <v>4.6464660000000002</v>
      </c>
      <c r="I49" s="55">
        <f>C49*Parameters!D$27</f>
        <v>0.29946840000000002</v>
      </c>
      <c r="J49" s="56">
        <f>D49*Parameters!E$27</f>
        <v>0.69665013000000009</v>
      </c>
      <c r="K49" s="57">
        <f>E49*Parameters!F$27</f>
        <v>1.5333337800000002</v>
      </c>
      <c r="L49" s="55">
        <f>I49*Parameters!D$24</f>
        <v>0.29946840000000002</v>
      </c>
      <c r="M49" s="56">
        <f>J49*Parameters!E$24</f>
        <v>0.69665013000000009</v>
      </c>
      <c r="N49" s="57">
        <f>K49*Parameters!F$24</f>
        <v>1.5333337800000002</v>
      </c>
    </row>
    <row r="50" spans="1:14" x14ac:dyDescent="0.2">
      <c r="A50" s="4" t="s">
        <v>111</v>
      </c>
      <c r="B50" s="4" t="s">
        <v>17</v>
      </c>
      <c r="C50" s="55">
        <f>Node_List!Z50*Parameters!D$19</f>
        <v>3.6898800000000005</v>
      </c>
      <c r="D50" s="56">
        <f>Node_List!AA50*Parameters!E$19</f>
        <v>8.718491000000002</v>
      </c>
      <c r="E50" s="57">
        <f>Node_List!AB50*Parameters!F$19</f>
        <v>19.814046000000001</v>
      </c>
      <c r="F50" s="55">
        <f>C50*Parameters!D$24</f>
        <v>3.6898800000000005</v>
      </c>
      <c r="G50" s="56">
        <f>D50*Parameters!E$24</f>
        <v>8.718491000000002</v>
      </c>
      <c r="H50" s="57">
        <f>E50*Parameters!F$24</f>
        <v>19.814046000000001</v>
      </c>
      <c r="I50" s="55">
        <f>C50*Parameters!D$27</f>
        <v>1.2176604000000002</v>
      </c>
      <c r="J50" s="56">
        <f>D50*Parameters!E$27</f>
        <v>2.877102030000001</v>
      </c>
      <c r="K50" s="57">
        <f>E50*Parameters!F$27</f>
        <v>6.5386351800000009</v>
      </c>
      <c r="L50" s="55">
        <f>I50*Parameters!D$24</f>
        <v>1.2176604000000002</v>
      </c>
      <c r="M50" s="56">
        <f>J50*Parameters!E$24</f>
        <v>2.877102030000001</v>
      </c>
      <c r="N50" s="57">
        <f>K50*Parameters!F$24</f>
        <v>6.5386351800000009</v>
      </c>
    </row>
    <row r="51" spans="1:14" x14ac:dyDescent="0.2">
      <c r="A51" s="4" t="s">
        <v>112</v>
      </c>
      <c r="B51" s="4" t="s">
        <v>17</v>
      </c>
      <c r="C51" s="55">
        <f>Node_List!Z51*Parameters!D$19</f>
        <v>3.4222799999999993</v>
      </c>
      <c r="D51" s="56">
        <f>Node_List!AA51*Parameters!E$19</f>
        <v>7.6036710000000021</v>
      </c>
      <c r="E51" s="57">
        <f>Node_List!AB51*Parameters!F$19</f>
        <v>16.835125999999999</v>
      </c>
      <c r="F51" s="55">
        <f>C51*Parameters!D$24</f>
        <v>3.4222799999999993</v>
      </c>
      <c r="G51" s="56">
        <f>D51*Parameters!E$24</f>
        <v>7.6036710000000021</v>
      </c>
      <c r="H51" s="57">
        <f>E51*Parameters!F$24</f>
        <v>16.835125999999999</v>
      </c>
      <c r="I51" s="55">
        <f>C51*Parameters!D$27</f>
        <v>1.1293523999999999</v>
      </c>
      <c r="J51" s="56">
        <f>D51*Parameters!E$27</f>
        <v>2.509211430000001</v>
      </c>
      <c r="K51" s="57">
        <f>E51*Parameters!F$27</f>
        <v>5.5555915799999998</v>
      </c>
      <c r="L51" s="55">
        <f>I51*Parameters!D$24</f>
        <v>1.1293523999999999</v>
      </c>
      <c r="M51" s="56">
        <f>J51*Parameters!E$24</f>
        <v>2.509211430000001</v>
      </c>
      <c r="N51" s="57">
        <f>K51*Parameters!F$24</f>
        <v>5.5555915799999998</v>
      </c>
    </row>
    <row r="52" spans="1:14" x14ac:dyDescent="0.2">
      <c r="A52" s="4" t="s">
        <v>113</v>
      </c>
      <c r="B52" s="4" t="s">
        <v>17</v>
      </c>
      <c r="C52" s="55">
        <f>Node_List!Z52*Parameters!D$19</f>
        <v>2.3547600000000002</v>
      </c>
      <c r="D52" s="56">
        <f>Node_List!AA52*Parameters!E$19</f>
        <v>5.7341070000000007</v>
      </c>
      <c r="E52" s="57">
        <f>Node_List!AB52*Parameters!F$19</f>
        <v>13.245342000000001</v>
      </c>
      <c r="F52" s="55">
        <f>C52*Parameters!D$24</f>
        <v>2.3547600000000002</v>
      </c>
      <c r="G52" s="56">
        <f>D52*Parameters!E$24</f>
        <v>5.7341070000000007</v>
      </c>
      <c r="H52" s="57">
        <f>E52*Parameters!F$24</f>
        <v>13.245342000000001</v>
      </c>
      <c r="I52" s="55">
        <f>C52*Parameters!D$27</f>
        <v>0.77707080000000006</v>
      </c>
      <c r="J52" s="56">
        <f>D52*Parameters!E$27</f>
        <v>1.8922553100000004</v>
      </c>
      <c r="K52" s="57">
        <f>E52*Parameters!F$27</f>
        <v>4.3709628600000006</v>
      </c>
      <c r="L52" s="55">
        <f>I52*Parameters!D$24</f>
        <v>0.77707080000000006</v>
      </c>
      <c r="M52" s="56">
        <f>J52*Parameters!E$24</f>
        <v>1.8922553100000004</v>
      </c>
      <c r="N52" s="57">
        <f>K52*Parameters!F$24</f>
        <v>4.3709628600000006</v>
      </c>
    </row>
    <row r="53" spans="1:14" x14ac:dyDescent="0.2">
      <c r="A53" s="4" t="s">
        <v>114</v>
      </c>
      <c r="B53" s="4" t="s">
        <v>17</v>
      </c>
      <c r="C53" s="55">
        <f>Node_List!Z53*Parameters!D$19</f>
        <v>1.7966800000000001</v>
      </c>
      <c r="D53" s="56">
        <f>Node_List!AA53*Parameters!E$19</f>
        <v>4.7620010000000006</v>
      </c>
      <c r="E53" s="57">
        <f>Node_List!AB53*Parameters!F$19</f>
        <v>11.390106000000001</v>
      </c>
      <c r="F53" s="55">
        <f>C53*Parameters!D$24</f>
        <v>1.7966800000000001</v>
      </c>
      <c r="G53" s="56">
        <f>D53*Parameters!E$24</f>
        <v>4.7620010000000006</v>
      </c>
      <c r="H53" s="57">
        <f>E53*Parameters!F$24</f>
        <v>11.390106000000001</v>
      </c>
      <c r="I53" s="55">
        <f>C53*Parameters!D$27</f>
        <v>0.5929044</v>
      </c>
      <c r="J53" s="56">
        <f>D53*Parameters!E$27</f>
        <v>1.5714603300000003</v>
      </c>
      <c r="K53" s="57">
        <f>E53*Parameters!F$27</f>
        <v>3.7587349800000007</v>
      </c>
      <c r="L53" s="55">
        <f>I53*Parameters!D$24</f>
        <v>0.5929044</v>
      </c>
      <c r="M53" s="56">
        <f>J53*Parameters!E$24</f>
        <v>1.5714603300000003</v>
      </c>
      <c r="N53" s="57">
        <f>K53*Parameters!F$24</f>
        <v>3.7587349800000007</v>
      </c>
    </row>
    <row r="54" spans="1:14" x14ac:dyDescent="0.2">
      <c r="A54" s="4" t="s">
        <v>115</v>
      </c>
      <c r="B54" s="4" t="s">
        <v>17</v>
      </c>
      <c r="C54" s="55">
        <f>Node_List!Z54*Parameters!D$19</f>
        <v>3.1717200000000005</v>
      </c>
      <c r="D54" s="56">
        <f>Node_List!AA54*Parameters!E$19</f>
        <v>7.0628790000000015</v>
      </c>
      <c r="E54" s="57">
        <f>Node_List!AB54*Parameters!F$19</f>
        <v>15.655174000000001</v>
      </c>
      <c r="F54" s="55">
        <f>C54*Parameters!D$24</f>
        <v>3.1717200000000005</v>
      </c>
      <c r="G54" s="56">
        <f>D54*Parameters!E$24</f>
        <v>7.0628790000000015</v>
      </c>
      <c r="H54" s="57">
        <f>E54*Parameters!F$24</f>
        <v>15.655174000000001</v>
      </c>
      <c r="I54" s="55">
        <f>C54*Parameters!D$27</f>
        <v>1.0466676000000001</v>
      </c>
      <c r="J54" s="56">
        <f>D54*Parameters!E$27</f>
        <v>2.3307500700000006</v>
      </c>
      <c r="K54" s="57">
        <f>E54*Parameters!F$27</f>
        <v>5.1662074200000001</v>
      </c>
      <c r="L54" s="55">
        <f>I54*Parameters!D$24</f>
        <v>1.0466676000000001</v>
      </c>
      <c r="M54" s="56">
        <f>J54*Parameters!E$24</f>
        <v>2.3307500700000006</v>
      </c>
      <c r="N54" s="57">
        <f>K54*Parameters!F$24</f>
        <v>5.1662074200000001</v>
      </c>
    </row>
    <row r="55" spans="1:14" x14ac:dyDescent="0.2">
      <c r="A55" s="4" t="s">
        <v>116</v>
      </c>
      <c r="B55" s="4" t="s">
        <v>17</v>
      </c>
      <c r="C55" s="55">
        <f>Node_List!Z55*Parameters!D$19</f>
        <v>4.5622000000000007</v>
      </c>
      <c r="D55" s="56">
        <f>Node_List!AA55*Parameters!E$19</f>
        <v>9.9191650000000013</v>
      </c>
      <c r="E55" s="57">
        <f>Node_List!AB55*Parameters!F$19</f>
        <v>21.657490000000003</v>
      </c>
      <c r="F55" s="55">
        <f>C55*Parameters!D$24</f>
        <v>4.5622000000000007</v>
      </c>
      <c r="G55" s="56">
        <f>D55*Parameters!E$24</f>
        <v>9.9191650000000013</v>
      </c>
      <c r="H55" s="57">
        <f>E55*Parameters!F$24</f>
        <v>21.657490000000003</v>
      </c>
      <c r="I55" s="55">
        <f>C55*Parameters!D$27</f>
        <v>1.5055260000000004</v>
      </c>
      <c r="J55" s="56">
        <f>D55*Parameters!E$27</f>
        <v>3.2733244500000005</v>
      </c>
      <c r="K55" s="57">
        <f>E55*Parameters!F$27</f>
        <v>7.1469717000000008</v>
      </c>
      <c r="L55" s="55">
        <f>I55*Parameters!D$24</f>
        <v>1.5055260000000004</v>
      </c>
      <c r="M55" s="56">
        <f>J55*Parameters!E$24</f>
        <v>3.2733244500000005</v>
      </c>
      <c r="N55" s="57">
        <f>K55*Parameters!F$24</f>
        <v>7.1469717000000008</v>
      </c>
    </row>
    <row r="56" spans="1:14" x14ac:dyDescent="0.2">
      <c r="A56" s="4" t="s">
        <v>117</v>
      </c>
      <c r="B56" s="4" t="s">
        <v>17</v>
      </c>
      <c r="C56" s="55">
        <f>Node_List!Z56*Parameters!D$19</f>
        <v>2.3984399999999999</v>
      </c>
      <c r="D56" s="56">
        <f>Node_List!AA56*Parameters!E$19</f>
        <v>5.3938830000000015</v>
      </c>
      <c r="E56" s="57">
        <f>Node_List!AB56*Parameters!F$19</f>
        <v>12.013598000000002</v>
      </c>
      <c r="F56" s="55">
        <f>C56*Parameters!D$24</f>
        <v>2.3984399999999999</v>
      </c>
      <c r="G56" s="56">
        <f>D56*Parameters!E$24</f>
        <v>5.3938830000000015</v>
      </c>
      <c r="H56" s="57">
        <f>E56*Parameters!F$24</f>
        <v>12.013598000000002</v>
      </c>
      <c r="I56" s="55">
        <f>C56*Parameters!D$27</f>
        <v>0.7914852</v>
      </c>
      <c r="J56" s="56">
        <f>D56*Parameters!E$27</f>
        <v>1.7799813900000006</v>
      </c>
      <c r="K56" s="57">
        <f>E56*Parameters!F$27</f>
        <v>3.9644873400000007</v>
      </c>
      <c r="L56" s="55">
        <f>I56*Parameters!D$24</f>
        <v>0.7914852</v>
      </c>
      <c r="M56" s="56">
        <f>J56*Parameters!E$24</f>
        <v>1.7799813900000006</v>
      </c>
      <c r="N56" s="57">
        <f>K56*Parameters!F$24</f>
        <v>3.9644873400000007</v>
      </c>
    </row>
    <row r="57" spans="1:14" x14ac:dyDescent="0.2">
      <c r="A57" s="4" t="s">
        <v>118</v>
      </c>
      <c r="B57" s="4" t="s">
        <v>17</v>
      </c>
      <c r="C57" s="55">
        <f>Node_List!Z57*Parameters!D$19</f>
        <v>1.2434000000000003</v>
      </c>
      <c r="D57" s="56">
        <f>Node_List!AA57*Parameters!E$19</f>
        <v>3.0457550000000002</v>
      </c>
      <c r="E57" s="57">
        <f>Node_List!AB57*Parameters!F$19</f>
        <v>6.9200300000000006</v>
      </c>
      <c r="F57" s="55">
        <f>C57*Parameters!D$24</f>
        <v>1.2434000000000003</v>
      </c>
      <c r="G57" s="56">
        <f>D57*Parameters!E$24</f>
        <v>3.0457550000000002</v>
      </c>
      <c r="H57" s="57">
        <f>E57*Parameters!F$24</f>
        <v>6.9200300000000006</v>
      </c>
      <c r="I57" s="55">
        <f>C57*Parameters!D$27</f>
        <v>0.41032200000000013</v>
      </c>
      <c r="J57" s="56">
        <f>D57*Parameters!E$27</f>
        <v>1.0050991500000002</v>
      </c>
      <c r="K57" s="57">
        <f>E57*Parameters!F$27</f>
        <v>2.2836099000000001</v>
      </c>
      <c r="L57" s="55">
        <f>I57*Parameters!D$24</f>
        <v>0.41032200000000013</v>
      </c>
      <c r="M57" s="56">
        <f>J57*Parameters!E$24</f>
        <v>1.0050991500000002</v>
      </c>
      <c r="N57" s="57">
        <f>K57*Parameters!F$24</f>
        <v>2.2836099000000001</v>
      </c>
    </row>
    <row r="58" spans="1:14" x14ac:dyDescent="0.2">
      <c r="A58" s="4" t="s">
        <v>119</v>
      </c>
      <c r="B58" s="4" t="s">
        <v>17</v>
      </c>
      <c r="C58" s="55">
        <f>Node_List!Z58*Parameters!D$19</f>
        <v>1.1715600000000002</v>
      </c>
      <c r="D58" s="56">
        <f>Node_List!AA58*Parameters!E$19</f>
        <v>2.7458670000000005</v>
      </c>
      <c r="E58" s="57">
        <f>Node_List!AB58*Parameters!F$19</f>
        <v>6.035902000000001</v>
      </c>
      <c r="F58" s="55">
        <f>C58*Parameters!D$24</f>
        <v>1.1715600000000002</v>
      </c>
      <c r="G58" s="56">
        <f>D58*Parameters!E$24</f>
        <v>2.7458670000000005</v>
      </c>
      <c r="H58" s="57">
        <f>E58*Parameters!F$24</f>
        <v>6.035902000000001</v>
      </c>
      <c r="I58" s="55">
        <f>C58*Parameters!D$27</f>
        <v>0.38661480000000009</v>
      </c>
      <c r="J58" s="56">
        <f>D58*Parameters!E$27</f>
        <v>0.90613611000000016</v>
      </c>
      <c r="K58" s="57">
        <f>E58*Parameters!F$27</f>
        <v>1.9918476600000004</v>
      </c>
      <c r="L58" s="55">
        <f>I58*Parameters!D$24</f>
        <v>0.38661480000000009</v>
      </c>
      <c r="M58" s="56">
        <f>J58*Parameters!E$24</f>
        <v>0.90613611000000016</v>
      </c>
      <c r="N58" s="57">
        <f>K58*Parameters!F$24</f>
        <v>1.9918476600000004</v>
      </c>
    </row>
    <row r="59" spans="1:14" x14ac:dyDescent="0.2">
      <c r="A59" s="4" t="s">
        <v>120</v>
      </c>
      <c r="B59" s="4" t="s">
        <v>17</v>
      </c>
      <c r="C59" s="55">
        <f>Node_List!Z59*Parameters!D$19</f>
        <v>3.5303200000000006</v>
      </c>
      <c r="D59" s="56">
        <f>Node_List!AA59*Parameters!E$19</f>
        <v>8.286524</v>
      </c>
      <c r="E59" s="57">
        <f>Node_List!AB59*Parameters!F$19</f>
        <v>18.835543999999995</v>
      </c>
      <c r="F59" s="55">
        <f>C59*Parameters!D$24</f>
        <v>3.5303200000000006</v>
      </c>
      <c r="G59" s="56">
        <f>D59*Parameters!E$24</f>
        <v>8.286524</v>
      </c>
      <c r="H59" s="57">
        <f>E59*Parameters!F$24</f>
        <v>18.835543999999995</v>
      </c>
      <c r="I59" s="55">
        <f>C59*Parameters!D$27</f>
        <v>1.1650056000000002</v>
      </c>
      <c r="J59" s="56">
        <f>D59*Parameters!E$27</f>
        <v>2.7345529200000001</v>
      </c>
      <c r="K59" s="57">
        <f>E59*Parameters!F$27</f>
        <v>6.2157295199999991</v>
      </c>
      <c r="L59" s="55">
        <f>I59*Parameters!D$24</f>
        <v>1.1650056000000002</v>
      </c>
      <c r="M59" s="56">
        <f>J59*Parameters!E$24</f>
        <v>2.7345529200000001</v>
      </c>
      <c r="N59" s="57">
        <f>K59*Parameters!F$24</f>
        <v>6.2157295199999991</v>
      </c>
    </row>
    <row r="60" spans="1:14" x14ac:dyDescent="0.2">
      <c r="A60" s="4" t="s">
        <v>121</v>
      </c>
      <c r="B60" s="4" t="s">
        <v>17</v>
      </c>
      <c r="C60" s="55">
        <f>Node_List!Z60*Parameters!D$19</f>
        <v>2.6536400000000002</v>
      </c>
      <c r="D60" s="56">
        <f>Node_List!AA60*Parameters!E$19</f>
        <v>6.4667730000000008</v>
      </c>
      <c r="E60" s="57">
        <f>Node_List!AB60*Parameters!F$19</f>
        <v>14.879937999999999</v>
      </c>
      <c r="F60" s="55">
        <f>C60*Parameters!D$24</f>
        <v>2.6536400000000002</v>
      </c>
      <c r="G60" s="56">
        <f>D60*Parameters!E$24</f>
        <v>6.4667730000000008</v>
      </c>
      <c r="H60" s="57">
        <f>E60*Parameters!F$24</f>
        <v>14.879937999999999</v>
      </c>
      <c r="I60" s="55">
        <f>C60*Parameters!D$27</f>
        <v>0.87570120000000007</v>
      </c>
      <c r="J60" s="56">
        <f>D60*Parameters!E$27</f>
        <v>2.1340350900000002</v>
      </c>
      <c r="K60" s="57">
        <f>E60*Parameters!F$27</f>
        <v>4.9103795400000001</v>
      </c>
      <c r="L60" s="55">
        <f>I60*Parameters!D$24</f>
        <v>0.87570120000000007</v>
      </c>
      <c r="M60" s="56">
        <f>J60*Parameters!E$24</f>
        <v>2.1340350900000002</v>
      </c>
      <c r="N60" s="57">
        <f>K60*Parameters!F$24</f>
        <v>4.9103795400000001</v>
      </c>
    </row>
    <row r="61" spans="1:14" x14ac:dyDescent="0.2">
      <c r="A61" s="4" t="s">
        <v>122</v>
      </c>
      <c r="B61" s="4" t="s">
        <v>17</v>
      </c>
      <c r="C61" s="55">
        <f>Node_List!Z61*Parameters!D$19</f>
        <v>1.8730000000000002</v>
      </c>
      <c r="D61" s="56">
        <f>Node_List!AA61*Parameters!E$19</f>
        <v>4.1149750000000003</v>
      </c>
      <c r="E61" s="57">
        <f>Node_List!AB61*Parameters!F$19</f>
        <v>8.9933500000000013</v>
      </c>
      <c r="F61" s="55">
        <f>C61*Parameters!D$24</f>
        <v>1.8730000000000002</v>
      </c>
      <c r="G61" s="56">
        <f>D61*Parameters!E$24</f>
        <v>4.1149750000000003</v>
      </c>
      <c r="H61" s="57">
        <f>E61*Parameters!F$24</f>
        <v>8.9933500000000013</v>
      </c>
      <c r="I61" s="55">
        <f>C61*Parameters!D$27</f>
        <v>0.61809000000000014</v>
      </c>
      <c r="J61" s="56">
        <f>D61*Parameters!E$27</f>
        <v>1.3579417500000002</v>
      </c>
      <c r="K61" s="57">
        <f>E61*Parameters!F$27</f>
        <v>2.9678055000000008</v>
      </c>
      <c r="L61" s="55">
        <f>I61*Parameters!D$24</f>
        <v>0.61809000000000014</v>
      </c>
      <c r="M61" s="56">
        <f>J61*Parameters!E$24</f>
        <v>1.3579417500000002</v>
      </c>
      <c r="N61" s="57">
        <f>K61*Parameters!F$24</f>
        <v>2.9678055000000008</v>
      </c>
    </row>
    <row r="62" spans="1:14" x14ac:dyDescent="0.2">
      <c r="A62" s="4" t="s">
        <v>123</v>
      </c>
      <c r="B62" s="4" t="s">
        <v>17</v>
      </c>
      <c r="C62" s="55">
        <f>Node_List!Z62*Parameters!D$19</f>
        <v>1.8822000000000003</v>
      </c>
      <c r="D62" s="56">
        <f>Node_List!AA62*Parameters!E$19</f>
        <v>4.2796650000000005</v>
      </c>
      <c r="E62" s="57">
        <f>Node_List!AB62*Parameters!F$19</f>
        <v>9.5824899999999982</v>
      </c>
      <c r="F62" s="55">
        <f>C62*Parameters!D$24</f>
        <v>1.8822000000000003</v>
      </c>
      <c r="G62" s="56">
        <f>D62*Parameters!E$24</f>
        <v>4.2796650000000005</v>
      </c>
      <c r="H62" s="57">
        <f>E62*Parameters!F$24</f>
        <v>9.5824899999999982</v>
      </c>
      <c r="I62" s="55">
        <f>C62*Parameters!D$27</f>
        <v>0.62112600000000018</v>
      </c>
      <c r="J62" s="56">
        <f>D62*Parameters!E$27</f>
        <v>1.4122894500000003</v>
      </c>
      <c r="K62" s="57">
        <f>E62*Parameters!F$27</f>
        <v>3.1622216999999995</v>
      </c>
      <c r="L62" s="55">
        <f>I62*Parameters!D$24</f>
        <v>0.62112600000000018</v>
      </c>
      <c r="M62" s="56">
        <f>J62*Parameters!E$24</f>
        <v>1.4122894500000003</v>
      </c>
      <c r="N62" s="57">
        <f>K62*Parameters!F$24</f>
        <v>3.1622216999999995</v>
      </c>
    </row>
    <row r="63" spans="1:14" x14ac:dyDescent="0.2">
      <c r="A63" s="4" t="s">
        <v>124</v>
      </c>
      <c r="B63" s="4" t="s">
        <v>17</v>
      </c>
      <c r="C63" s="55">
        <f>Node_List!Z63*Parameters!D$19</f>
        <v>1.2990000000000002</v>
      </c>
      <c r="D63" s="56">
        <f>Node_List!AA63*Parameters!E$19</f>
        <v>3.1009250000000002</v>
      </c>
      <c r="E63" s="57">
        <f>Node_List!AB63*Parameters!F$19</f>
        <v>7.0360500000000004</v>
      </c>
      <c r="F63" s="55">
        <f>C63*Parameters!D$24</f>
        <v>1.2990000000000002</v>
      </c>
      <c r="G63" s="56">
        <f>D63*Parameters!E$24</f>
        <v>3.1009250000000002</v>
      </c>
      <c r="H63" s="57">
        <f>E63*Parameters!F$24</f>
        <v>7.0360500000000004</v>
      </c>
      <c r="I63" s="55">
        <f>C63*Parameters!D$27</f>
        <v>0.42867000000000005</v>
      </c>
      <c r="J63" s="56">
        <f>D63*Parameters!E$27</f>
        <v>1.0233052500000002</v>
      </c>
      <c r="K63" s="57">
        <f>E63*Parameters!F$27</f>
        <v>2.3218965000000003</v>
      </c>
      <c r="L63" s="55">
        <f>I63*Parameters!D$24</f>
        <v>0.42867000000000005</v>
      </c>
      <c r="M63" s="56">
        <f>J63*Parameters!E$24</f>
        <v>1.0233052500000002</v>
      </c>
      <c r="N63" s="57">
        <f>K63*Parameters!F$24</f>
        <v>2.3218965000000003</v>
      </c>
    </row>
    <row r="64" spans="1:14" x14ac:dyDescent="0.2">
      <c r="A64" s="4" t="s">
        <v>125</v>
      </c>
      <c r="B64" s="4" t="s">
        <v>17</v>
      </c>
      <c r="C64" s="55">
        <f>Node_List!Z64*Parameters!D$19</f>
        <v>3.3323600000000009</v>
      </c>
      <c r="D64" s="56">
        <f>Node_List!AA64*Parameters!E$19</f>
        <v>7.3371770000000005</v>
      </c>
      <c r="E64" s="57">
        <f>Node_List!AB64*Parameters!F$19</f>
        <v>16.038762000000002</v>
      </c>
      <c r="F64" s="55">
        <f>C64*Parameters!D$24</f>
        <v>3.3323600000000009</v>
      </c>
      <c r="G64" s="56">
        <f>D64*Parameters!E$24</f>
        <v>7.3371770000000005</v>
      </c>
      <c r="H64" s="57">
        <f>E64*Parameters!F$24</f>
        <v>16.038762000000002</v>
      </c>
      <c r="I64" s="55">
        <f>C64*Parameters!D$27</f>
        <v>1.0996788000000004</v>
      </c>
      <c r="J64" s="56">
        <f>D64*Parameters!E$27</f>
        <v>2.4212684100000001</v>
      </c>
      <c r="K64" s="57">
        <f>E64*Parameters!F$27</f>
        <v>5.292791460000001</v>
      </c>
      <c r="L64" s="55">
        <f>I64*Parameters!D$24</f>
        <v>1.0996788000000004</v>
      </c>
      <c r="M64" s="56">
        <f>J64*Parameters!E$24</f>
        <v>2.4212684100000001</v>
      </c>
      <c r="N64" s="57">
        <f>K64*Parameters!F$24</f>
        <v>5.292791460000001</v>
      </c>
    </row>
    <row r="65" spans="1:14" x14ac:dyDescent="0.2">
      <c r="A65" s="4" t="s">
        <v>126</v>
      </c>
      <c r="B65" s="4" t="s">
        <v>17</v>
      </c>
      <c r="C65" s="55">
        <f>Node_List!Z65*Parameters!D$19</f>
        <v>1.1346800000000001</v>
      </c>
      <c r="D65" s="56">
        <f>Node_List!AA65*Parameters!E$19</f>
        <v>3.6228510000000003</v>
      </c>
      <c r="E65" s="57">
        <f>Node_List!AB65*Parameters!F$19</f>
        <v>9.1642059999999983</v>
      </c>
      <c r="F65" s="55">
        <f>C65*Parameters!D$24</f>
        <v>1.1346800000000001</v>
      </c>
      <c r="G65" s="56">
        <f>D65*Parameters!E$24</f>
        <v>3.6228510000000003</v>
      </c>
      <c r="H65" s="57">
        <f>E65*Parameters!F$24</f>
        <v>9.1642059999999983</v>
      </c>
      <c r="I65" s="55">
        <f>C65*Parameters!D$27</f>
        <v>0.37444440000000007</v>
      </c>
      <c r="J65" s="56">
        <f>D65*Parameters!E$27</f>
        <v>1.1955408300000001</v>
      </c>
      <c r="K65" s="57">
        <f>E65*Parameters!F$27</f>
        <v>3.0241879799999998</v>
      </c>
      <c r="L65" s="55">
        <f>I65*Parameters!D$24</f>
        <v>0.37444440000000007</v>
      </c>
      <c r="M65" s="56">
        <f>J65*Parameters!E$24</f>
        <v>1.1955408300000001</v>
      </c>
      <c r="N65" s="57">
        <f>K65*Parameters!F$24</f>
        <v>3.0241879799999998</v>
      </c>
    </row>
    <row r="66" spans="1:14" x14ac:dyDescent="0.2">
      <c r="A66" s="4" t="s">
        <v>127</v>
      </c>
      <c r="B66" s="4" t="s">
        <v>17</v>
      </c>
      <c r="C66" s="55">
        <f>Node_List!Z66*Parameters!D$19</f>
        <v>2.0576800000000004</v>
      </c>
      <c r="D66" s="56">
        <f>Node_List!AA66*Parameters!E$19</f>
        <v>4.5135759999999996</v>
      </c>
      <c r="E66" s="57">
        <f>Node_List!AB66*Parameters!F$19</f>
        <v>9.863056000000002</v>
      </c>
      <c r="F66" s="55">
        <f>C66*Parameters!D$24</f>
        <v>2.0576800000000004</v>
      </c>
      <c r="G66" s="56">
        <f>D66*Parameters!E$24</f>
        <v>4.5135759999999996</v>
      </c>
      <c r="H66" s="57">
        <f>E66*Parameters!F$24</f>
        <v>9.863056000000002</v>
      </c>
      <c r="I66" s="55">
        <f>C66*Parameters!D$27</f>
        <v>0.67903440000000015</v>
      </c>
      <c r="J66" s="56">
        <f>D66*Parameters!E$27</f>
        <v>1.4894800799999999</v>
      </c>
      <c r="K66" s="57">
        <f>E66*Parameters!F$27</f>
        <v>3.2548084800000008</v>
      </c>
      <c r="L66" s="55">
        <f>I66*Parameters!D$24</f>
        <v>0.67903440000000015</v>
      </c>
      <c r="M66" s="56">
        <f>J66*Parameters!E$24</f>
        <v>1.4894800799999999</v>
      </c>
      <c r="N66" s="57">
        <f>K66*Parameters!F$24</f>
        <v>3.2548084800000008</v>
      </c>
    </row>
    <row r="67" spans="1:14" x14ac:dyDescent="0.2">
      <c r="A67" s="4" t="s">
        <v>128</v>
      </c>
      <c r="B67" s="4" t="s">
        <v>17</v>
      </c>
      <c r="C67" s="55">
        <f>Node_List!Z67*Parameters!D$19</f>
        <v>0.71632000000000007</v>
      </c>
      <c r="D67" s="56">
        <f>Node_List!AA67*Parameters!E$19</f>
        <v>1.6184740000000002</v>
      </c>
      <c r="E67" s="57">
        <f>Node_List!AB67*Parameters!F$19</f>
        <v>3.5462440000000002</v>
      </c>
      <c r="F67" s="55">
        <f>C67*Parameters!D$24</f>
        <v>0.71632000000000007</v>
      </c>
      <c r="G67" s="56">
        <f>D67*Parameters!E$24</f>
        <v>1.6184740000000002</v>
      </c>
      <c r="H67" s="57">
        <f>E67*Parameters!F$24</f>
        <v>3.5462440000000002</v>
      </c>
      <c r="I67" s="55">
        <f>C67*Parameters!D$27</f>
        <v>0.23638560000000003</v>
      </c>
      <c r="J67" s="56">
        <f>D67*Parameters!E$27</f>
        <v>0.53409642000000013</v>
      </c>
      <c r="K67" s="57">
        <f>E67*Parameters!F$27</f>
        <v>1.17026052</v>
      </c>
      <c r="L67" s="55">
        <f>I67*Parameters!D$24</f>
        <v>0.23638560000000003</v>
      </c>
      <c r="M67" s="56">
        <f>J67*Parameters!E$24</f>
        <v>0.53409642000000013</v>
      </c>
      <c r="N67" s="57">
        <f>K67*Parameters!F$24</f>
        <v>1.17026052</v>
      </c>
    </row>
    <row r="68" spans="1:14" x14ac:dyDescent="0.2">
      <c r="A68" s="4" t="s">
        <v>129</v>
      </c>
      <c r="B68" s="4" t="s">
        <v>17</v>
      </c>
      <c r="C68" s="55">
        <f>Node_List!Z68*Parameters!D$19</f>
        <v>1.4575200000000001</v>
      </c>
      <c r="D68" s="56">
        <f>Node_List!AA68*Parameters!E$19</f>
        <v>3.6603140000000005</v>
      </c>
      <c r="E68" s="57">
        <f>Node_List!AB68*Parameters!F$19</f>
        <v>8.5012840000000018</v>
      </c>
      <c r="F68" s="55">
        <f>C68*Parameters!D$24</f>
        <v>1.4575200000000001</v>
      </c>
      <c r="G68" s="56">
        <f>D68*Parameters!E$24</f>
        <v>3.6603140000000005</v>
      </c>
      <c r="H68" s="57">
        <f>E68*Parameters!F$24</f>
        <v>8.5012840000000018</v>
      </c>
      <c r="I68" s="55">
        <f>C68*Parameters!D$27</f>
        <v>0.48098160000000006</v>
      </c>
      <c r="J68" s="56">
        <f>D68*Parameters!E$27</f>
        <v>1.2079036200000002</v>
      </c>
      <c r="K68" s="57">
        <f>E68*Parameters!F$27</f>
        <v>2.8054237200000007</v>
      </c>
      <c r="L68" s="55">
        <f>I68*Parameters!D$24</f>
        <v>0.48098160000000006</v>
      </c>
      <c r="M68" s="56">
        <f>J68*Parameters!E$24</f>
        <v>1.2079036200000002</v>
      </c>
      <c r="N68" s="57">
        <f>K68*Parameters!F$24</f>
        <v>2.8054237200000007</v>
      </c>
    </row>
    <row r="69" spans="1:14" x14ac:dyDescent="0.2">
      <c r="A69" s="4" t="s">
        <v>130</v>
      </c>
      <c r="B69" s="4" t="s">
        <v>17</v>
      </c>
      <c r="C69" s="55">
        <f>Node_List!Z69*Parameters!D$19</f>
        <v>2.5410000000000004</v>
      </c>
      <c r="D69" s="56">
        <f>Node_List!AA69*Parameters!E$19</f>
        <v>5.9415750000000003</v>
      </c>
      <c r="E69" s="57">
        <f>Node_List!AB69*Parameters!F$19</f>
        <v>13.284950000000002</v>
      </c>
      <c r="F69" s="55">
        <f>C69*Parameters!D$24</f>
        <v>2.5410000000000004</v>
      </c>
      <c r="G69" s="56">
        <f>D69*Parameters!E$24</f>
        <v>5.9415750000000003</v>
      </c>
      <c r="H69" s="57">
        <f>E69*Parameters!F$24</f>
        <v>13.284950000000002</v>
      </c>
      <c r="I69" s="55">
        <f>C69*Parameters!D$27</f>
        <v>0.83853000000000011</v>
      </c>
      <c r="J69" s="56">
        <f>D69*Parameters!E$27</f>
        <v>1.9607197500000002</v>
      </c>
      <c r="K69" s="57">
        <f>E69*Parameters!F$27</f>
        <v>4.384033500000001</v>
      </c>
      <c r="L69" s="55">
        <f>I69*Parameters!D$24</f>
        <v>0.83853000000000011</v>
      </c>
      <c r="M69" s="56">
        <f>J69*Parameters!E$24</f>
        <v>1.9607197500000002</v>
      </c>
      <c r="N69" s="57">
        <f>K69*Parameters!F$24</f>
        <v>4.384033500000001</v>
      </c>
    </row>
    <row r="70" spans="1:14" x14ac:dyDescent="0.2">
      <c r="A70" s="4" t="s">
        <v>131</v>
      </c>
      <c r="B70" s="4" t="s">
        <v>17</v>
      </c>
      <c r="C70" s="55">
        <f>Node_List!Z70*Parameters!D$19</f>
        <v>1.6746000000000003</v>
      </c>
      <c r="D70" s="56">
        <f>Node_List!AA70*Parameters!E$19</f>
        <v>4.0488450000000009</v>
      </c>
      <c r="E70" s="57">
        <f>Node_List!AB70*Parameters!F$19</f>
        <v>9.3235700000000001</v>
      </c>
      <c r="F70" s="55">
        <f>C70*Parameters!D$24</f>
        <v>1.6746000000000003</v>
      </c>
      <c r="G70" s="56">
        <f>D70*Parameters!E$24</f>
        <v>4.0488450000000009</v>
      </c>
      <c r="H70" s="57">
        <f>E70*Parameters!F$24</f>
        <v>9.3235700000000001</v>
      </c>
      <c r="I70" s="55">
        <f>C70*Parameters!D$27</f>
        <v>0.55261800000000016</v>
      </c>
      <c r="J70" s="56">
        <f>D70*Parameters!E$27</f>
        <v>1.3361188500000003</v>
      </c>
      <c r="K70" s="57">
        <f>E70*Parameters!F$27</f>
        <v>3.0767781000000003</v>
      </c>
      <c r="L70" s="55">
        <f>I70*Parameters!D$24</f>
        <v>0.55261800000000016</v>
      </c>
      <c r="M70" s="56">
        <f>J70*Parameters!E$24</f>
        <v>1.3361188500000003</v>
      </c>
      <c r="N70" s="57">
        <f>K70*Parameters!F$24</f>
        <v>3.0767781000000003</v>
      </c>
    </row>
    <row r="71" spans="1:14" x14ac:dyDescent="0.2">
      <c r="A71" s="4" t="s">
        <v>132</v>
      </c>
      <c r="B71" s="4" t="s">
        <v>17</v>
      </c>
      <c r="C71" s="55">
        <f>Node_List!Z71*Parameters!D$19</f>
        <v>3.4978800000000003</v>
      </c>
      <c r="D71" s="56">
        <f>Node_List!AA71*Parameters!E$19</f>
        <v>7.7668410000000012</v>
      </c>
      <c r="E71" s="57">
        <f>Node_List!AB71*Parameters!F$19</f>
        <v>17.191146</v>
      </c>
      <c r="F71" s="55">
        <f>C71*Parameters!D$24</f>
        <v>3.4978800000000003</v>
      </c>
      <c r="G71" s="56">
        <f>D71*Parameters!E$24</f>
        <v>7.7668410000000012</v>
      </c>
      <c r="H71" s="57">
        <f>E71*Parameters!F$24</f>
        <v>17.191146</v>
      </c>
      <c r="I71" s="55">
        <f>C71*Parameters!D$27</f>
        <v>1.1543004000000001</v>
      </c>
      <c r="J71" s="56">
        <f>D71*Parameters!E$27</f>
        <v>2.5630575300000005</v>
      </c>
      <c r="K71" s="57">
        <f>E71*Parameters!F$27</f>
        <v>5.6730781800000001</v>
      </c>
      <c r="L71" s="55">
        <f>I71*Parameters!D$24</f>
        <v>1.1543004000000001</v>
      </c>
      <c r="M71" s="56">
        <f>J71*Parameters!E$24</f>
        <v>2.5630575300000005</v>
      </c>
      <c r="N71" s="57">
        <f>K71*Parameters!F$24</f>
        <v>5.6730781800000001</v>
      </c>
    </row>
    <row r="72" spans="1:14" x14ac:dyDescent="0.2">
      <c r="A72" s="4" t="s">
        <v>133</v>
      </c>
      <c r="B72" s="4" t="s">
        <v>17</v>
      </c>
      <c r="C72" s="55">
        <f>Node_List!Z72*Parameters!D$19</f>
        <v>2.7324400000000004</v>
      </c>
      <c r="D72" s="56">
        <f>Node_List!AA72*Parameters!E$19</f>
        <v>6.3471830000000011</v>
      </c>
      <c r="E72" s="57">
        <f>Node_List!AB72*Parameters!F$19</f>
        <v>14.159397999999999</v>
      </c>
      <c r="F72" s="55">
        <f>C72*Parameters!D$24</f>
        <v>2.7324400000000004</v>
      </c>
      <c r="G72" s="56">
        <f>D72*Parameters!E$24</f>
        <v>6.3471830000000011</v>
      </c>
      <c r="H72" s="57">
        <f>E72*Parameters!F$24</f>
        <v>14.159397999999999</v>
      </c>
      <c r="I72" s="55">
        <f>C72*Parameters!D$27</f>
        <v>0.90170520000000021</v>
      </c>
      <c r="J72" s="56">
        <f>D72*Parameters!E$27</f>
        <v>2.0945703900000003</v>
      </c>
      <c r="K72" s="57">
        <f>E72*Parameters!F$27</f>
        <v>4.6726013399999999</v>
      </c>
      <c r="L72" s="55">
        <f>I72*Parameters!D$24</f>
        <v>0.90170520000000021</v>
      </c>
      <c r="M72" s="56">
        <f>J72*Parameters!E$24</f>
        <v>2.0945703900000003</v>
      </c>
      <c r="N72" s="57">
        <f>K72*Parameters!F$24</f>
        <v>4.6726013399999999</v>
      </c>
    </row>
    <row r="73" spans="1:14" x14ac:dyDescent="0.2">
      <c r="A73" s="4" t="s">
        <v>134</v>
      </c>
      <c r="B73" s="4" t="s">
        <v>17</v>
      </c>
      <c r="C73" s="55">
        <f>Node_List!Z73*Parameters!D$19</f>
        <v>2.31772</v>
      </c>
      <c r="D73" s="56">
        <f>Node_List!AA73*Parameters!E$19</f>
        <v>5.3720790000000012</v>
      </c>
      <c r="E73" s="57">
        <f>Node_List!AB73*Parameters!F$19</f>
        <v>12.006374000000001</v>
      </c>
      <c r="F73" s="55">
        <f>C73*Parameters!D$24</f>
        <v>2.31772</v>
      </c>
      <c r="G73" s="56">
        <f>D73*Parameters!E$24</f>
        <v>5.3720790000000012</v>
      </c>
      <c r="H73" s="57">
        <f>E73*Parameters!F$24</f>
        <v>12.006374000000001</v>
      </c>
      <c r="I73" s="55">
        <f>C73*Parameters!D$27</f>
        <v>0.76484760000000007</v>
      </c>
      <c r="J73" s="56">
        <f>D73*Parameters!E$27</f>
        <v>1.7727860700000004</v>
      </c>
      <c r="K73" s="57">
        <f>E73*Parameters!F$27</f>
        <v>3.9621034200000005</v>
      </c>
      <c r="L73" s="55">
        <f>I73*Parameters!D$24</f>
        <v>0.76484760000000007</v>
      </c>
      <c r="M73" s="56">
        <f>J73*Parameters!E$24</f>
        <v>1.7727860700000004</v>
      </c>
      <c r="N73" s="57">
        <f>K73*Parameters!F$24</f>
        <v>3.9621034200000005</v>
      </c>
    </row>
    <row r="74" spans="1:14" x14ac:dyDescent="0.2">
      <c r="A74" s="4" t="s">
        <v>135</v>
      </c>
      <c r="B74" s="4" t="s">
        <v>17</v>
      </c>
      <c r="C74" s="55">
        <f>Node_List!Z74*Parameters!D$19</f>
        <v>2.69896</v>
      </c>
      <c r="D74" s="56">
        <f>Node_List!AA74*Parameters!E$19</f>
        <v>6.114922</v>
      </c>
      <c r="E74" s="57">
        <f>Node_List!AB74*Parameters!F$19</f>
        <v>13.601731999999998</v>
      </c>
      <c r="F74" s="55">
        <f>C74*Parameters!D$24</f>
        <v>2.69896</v>
      </c>
      <c r="G74" s="56">
        <f>D74*Parameters!E$24</f>
        <v>6.114922</v>
      </c>
      <c r="H74" s="57">
        <f>E74*Parameters!F$24</f>
        <v>13.601731999999998</v>
      </c>
      <c r="I74" s="55">
        <f>C74*Parameters!D$27</f>
        <v>0.89065680000000003</v>
      </c>
      <c r="J74" s="56">
        <f>D74*Parameters!E$27</f>
        <v>2.01792426</v>
      </c>
      <c r="K74" s="57">
        <f>E74*Parameters!F$27</f>
        <v>4.4885715599999996</v>
      </c>
      <c r="L74" s="55">
        <f>I74*Parameters!D$24</f>
        <v>0.89065680000000003</v>
      </c>
      <c r="M74" s="56">
        <f>J74*Parameters!E$24</f>
        <v>2.01792426</v>
      </c>
      <c r="N74" s="57">
        <f>K74*Parameters!F$24</f>
        <v>4.4885715599999996</v>
      </c>
    </row>
    <row r="75" spans="1:14" x14ac:dyDescent="0.2">
      <c r="A75" s="4" t="s">
        <v>136</v>
      </c>
      <c r="B75" s="4" t="s">
        <v>17</v>
      </c>
      <c r="C75" s="55">
        <f>Node_List!Z75*Parameters!D$19</f>
        <v>0.94476000000000016</v>
      </c>
      <c r="D75" s="56">
        <f>Node_List!AA75*Parameters!E$19</f>
        <v>2.2563570000000008</v>
      </c>
      <c r="E75" s="57">
        <f>Node_List!AB75*Parameters!F$19</f>
        <v>4.967842000000001</v>
      </c>
      <c r="F75" s="55">
        <f>C75*Parameters!D$24</f>
        <v>0.94476000000000016</v>
      </c>
      <c r="G75" s="56">
        <f>D75*Parameters!E$24</f>
        <v>2.2563570000000008</v>
      </c>
      <c r="H75" s="57">
        <f>E75*Parameters!F$24</f>
        <v>4.967842000000001</v>
      </c>
      <c r="I75" s="55">
        <f>C75*Parameters!D$27</f>
        <v>0.31177080000000007</v>
      </c>
      <c r="J75" s="56">
        <f>D75*Parameters!E$27</f>
        <v>0.74459781000000036</v>
      </c>
      <c r="K75" s="57">
        <f>E75*Parameters!F$27</f>
        <v>1.6393878600000005</v>
      </c>
      <c r="L75" s="55">
        <f>I75*Parameters!D$24</f>
        <v>0.31177080000000007</v>
      </c>
      <c r="M75" s="56">
        <f>J75*Parameters!E$24</f>
        <v>0.74459781000000036</v>
      </c>
      <c r="N75" s="57">
        <f>K75*Parameters!F$24</f>
        <v>1.6393878600000005</v>
      </c>
    </row>
    <row r="76" spans="1:14" x14ac:dyDescent="0.2">
      <c r="A76" s="4" t="s">
        <v>137</v>
      </c>
      <c r="B76" s="4" t="s">
        <v>17</v>
      </c>
      <c r="C76" s="55">
        <f>Node_List!Z76*Parameters!D$19</f>
        <v>0.98984000000000005</v>
      </c>
      <c r="D76" s="56">
        <f>Node_List!AA76*Parameters!E$19</f>
        <v>2.3612379999999997</v>
      </c>
      <c r="E76" s="57">
        <f>Node_List!AB76*Parameters!F$19</f>
        <v>5.4072279999999999</v>
      </c>
      <c r="F76" s="55">
        <f>C76*Parameters!D$24</f>
        <v>0.98984000000000005</v>
      </c>
      <c r="G76" s="56">
        <f>D76*Parameters!E$24</f>
        <v>2.3612379999999997</v>
      </c>
      <c r="H76" s="57">
        <f>E76*Parameters!F$24</f>
        <v>5.4072279999999999</v>
      </c>
      <c r="I76" s="55">
        <f>C76*Parameters!D$27</f>
        <v>0.32664720000000003</v>
      </c>
      <c r="J76" s="56">
        <f>D76*Parameters!E$27</f>
        <v>0.77920853999999995</v>
      </c>
      <c r="K76" s="57">
        <f>E76*Parameters!F$27</f>
        <v>1.78438524</v>
      </c>
      <c r="L76" s="55">
        <f>I76*Parameters!D$24</f>
        <v>0.32664720000000003</v>
      </c>
      <c r="M76" s="56">
        <f>J76*Parameters!E$24</f>
        <v>0.77920853999999995</v>
      </c>
      <c r="N76" s="57">
        <f>K76*Parameters!F$24</f>
        <v>1.78438524</v>
      </c>
    </row>
    <row r="77" spans="1:14" x14ac:dyDescent="0.2">
      <c r="A77" s="4" t="s">
        <v>138</v>
      </c>
      <c r="B77" s="4" t="s">
        <v>17</v>
      </c>
      <c r="C77" s="55">
        <f>Node_List!Z77*Parameters!D$19</f>
        <v>1.79176</v>
      </c>
      <c r="D77" s="56">
        <f>Node_List!AA77*Parameters!E$19</f>
        <v>4.0768820000000003</v>
      </c>
      <c r="E77" s="57">
        <f>Node_List!AB77*Parameters!F$19</f>
        <v>9.1294919999999991</v>
      </c>
      <c r="F77" s="55">
        <f>C77*Parameters!D$24</f>
        <v>1.79176</v>
      </c>
      <c r="G77" s="56">
        <f>D77*Parameters!E$24</f>
        <v>4.0768820000000003</v>
      </c>
      <c r="H77" s="57">
        <f>E77*Parameters!F$24</f>
        <v>9.1294919999999991</v>
      </c>
      <c r="I77" s="55">
        <f>C77*Parameters!D$27</f>
        <v>0.59128080000000005</v>
      </c>
      <c r="J77" s="56">
        <f>D77*Parameters!E$27</f>
        <v>1.3453710600000002</v>
      </c>
      <c r="K77" s="57">
        <f>E77*Parameters!F$27</f>
        <v>3.0127323599999998</v>
      </c>
      <c r="L77" s="55">
        <f>I77*Parameters!D$24</f>
        <v>0.59128080000000005</v>
      </c>
      <c r="M77" s="56">
        <f>J77*Parameters!E$24</f>
        <v>1.3453710600000002</v>
      </c>
      <c r="N77" s="57">
        <f>K77*Parameters!F$24</f>
        <v>3.0127323599999998</v>
      </c>
    </row>
    <row r="78" spans="1:14" x14ac:dyDescent="0.2">
      <c r="A78" s="4" t="s">
        <v>139</v>
      </c>
      <c r="B78" s="4" t="s">
        <v>16</v>
      </c>
      <c r="C78" s="55">
        <f>Node_List!Z78*Parameters!D$19</f>
        <v>0.71308000000000005</v>
      </c>
      <c r="D78" s="56">
        <f>Node_List!AA78*Parameters!E$19</f>
        <v>1.6114810000000004</v>
      </c>
      <c r="E78" s="57">
        <f>Node_List!AB78*Parameters!F$19</f>
        <v>3.5309860000000008</v>
      </c>
      <c r="F78" s="55">
        <f>C78*Parameters!D$24</f>
        <v>0.71308000000000005</v>
      </c>
      <c r="G78" s="56">
        <f>D78*Parameters!E$24</f>
        <v>1.6114810000000004</v>
      </c>
      <c r="H78" s="57">
        <f>E78*Parameters!F$24</f>
        <v>3.5309860000000008</v>
      </c>
      <c r="I78" s="55">
        <f>C78*Parameters!D$27</f>
        <v>0.23531640000000004</v>
      </c>
      <c r="J78" s="56">
        <f>D78*Parameters!E$27</f>
        <v>0.53178873000000015</v>
      </c>
      <c r="K78" s="57">
        <f>E78*Parameters!F$27</f>
        <v>1.1652253800000003</v>
      </c>
      <c r="L78" s="55">
        <f>I78*Parameters!D$24</f>
        <v>0.23531640000000004</v>
      </c>
      <c r="M78" s="56">
        <f>J78*Parameters!E$24</f>
        <v>0.53178873000000015</v>
      </c>
      <c r="N78" s="57">
        <f>K78*Parameters!F$24</f>
        <v>1.1652253800000003</v>
      </c>
    </row>
    <row r="79" spans="1:14" x14ac:dyDescent="0.2">
      <c r="A79" s="4" t="s">
        <v>140</v>
      </c>
      <c r="B79" s="4" t="s">
        <v>16</v>
      </c>
      <c r="C79" s="55">
        <f>Node_List!Z79*Parameters!D$19</f>
        <v>1.75048</v>
      </c>
      <c r="D79" s="56">
        <f>Node_List!AA79*Parameters!E$19</f>
        <v>4.2050359999999998</v>
      </c>
      <c r="E79" s="57">
        <f>Node_List!AB79*Parameters!F$19</f>
        <v>9.6538159999999991</v>
      </c>
      <c r="F79" s="55">
        <f>C79*Parameters!D$24</f>
        <v>1.75048</v>
      </c>
      <c r="G79" s="56">
        <f>D79*Parameters!E$24</f>
        <v>4.2050359999999998</v>
      </c>
      <c r="H79" s="57">
        <f>E79*Parameters!F$24</f>
        <v>9.6538159999999991</v>
      </c>
      <c r="I79" s="55">
        <f>C79*Parameters!D$27</f>
        <v>0.57765840000000002</v>
      </c>
      <c r="J79" s="56">
        <f>D79*Parameters!E$27</f>
        <v>1.38766188</v>
      </c>
      <c r="K79" s="57">
        <f>E79*Parameters!F$27</f>
        <v>3.1857592799999996</v>
      </c>
      <c r="L79" s="55">
        <f>I79*Parameters!D$24</f>
        <v>0.57765840000000002</v>
      </c>
      <c r="M79" s="56">
        <f>J79*Parameters!E$24</f>
        <v>1.38766188</v>
      </c>
      <c r="N79" s="57">
        <f>K79*Parameters!F$24</f>
        <v>3.1857592799999996</v>
      </c>
    </row>
    <row r="80" spans="1:14" x14ac:dyDescent="0.2">
      <c r="A80" s="4" t="s">
        <v>141</v>
      </c>
      <c r="B80" s="4" t="s">
        <v>17</v>
      </c>
      <c r="C80" s="55">
        <f>Node_List!Z80*Parameters!D$19</f>
        <v>1.2822800000000001</v>
      </c>
      <c r="D80" s="56">
        <f>Node_List!AA80*Parameters!E$19</f>
        <v>3.049671</v>
      </c>
      <c r="E80" s="57">
        <f>Node_List!AB80*Parameters!F$19</f>
        <v>6.9031260000000003</v>
      </c>
      <c r="F80" s="55">
        <f>C80*Parameters!D$24</f>
        <v>1.2822800000000001</v>
      </c>
      <c r="G80" s="56">
        <f>D80*Parameters!E$24</f>
        <v>3.049671</v>
      </c>
      <c r="H80" s="57">
        <f>E80*Parameters!F$24</f>
        <v>6.9031260000000003</v>
      </c>
      <c r="I80" s="55">
        <f>C80*Parameters!D$27</f>
        <v>0.42315240000000004</v>
      </c>
      <c r="J80" s="56">
        <f>D80*Parameters!E$27</f>
        <v>1.0063914300000001</v>
      </c>
      <c r="K80" s="57">
        <f>E80*Parameters!F$27</f>
        <v>2.2780315800000004</v>
      </c>
      <c r="L80" s="55">
        <f>I80*Parameters!D$24</f>
        <v>0.42315240000000004</v>
      </c>
      <c r="M80" s="56">
        <f>J80*Parameters!E$24</f>
        <v>1.0063914300000001</v>
      </c>
      <c r="N80" s="57">
        <f>K80*Parameters!F$24</f>
        <v>2.2780315800000004</v>
      </c>
    </row>
    <row r="81" spans="1:14" x14ac:dyDescent="0.2">
      <c r="A81" s="4" t="s">
        <v>142</v>
      </c>
      <c r="B81" s="4" t="s">
        <v>17</v>
      </c>
      <c r="C81" s="55">
        <f>Node_List!Z81*Parameters!D$19</f>
        <v>2.4194800000000001</v>
      </c>
      <c r="D81" s="56">
        <f>Node_List!AA81*Parameters!E$19</f>
        <v>5.374461000000001</v>
      </c>
      <c r="E81" s="57">
        <f>Node_List!AB81*Parameters!F$19</f>
        <v>11.766866</v>
      </c>
      <c r="F81" s="55">
        <f>C81*Parameters!D$24</f>
        <v>2.4194800000000001</v>
      </c>
      <c r="G81" s="56">
        <f>D81*Parameters!E$24</f>
        <v>5.374461000000001</v>
      </c>
      <c r="H81" s="57">
        <f>E81*Parameters!F$24</f>
        <v>11.766866</v>
      </c>
      <c r="I81" s="55">
        <f>C81*Parameters!D$27</f>
        <v>0.79842840000000004</v>
      </c>
      <c r="J81" s="56">
        <f>D81*Parameters!E$27</f>
        <v>1.7735721300000005</v>
      </c>
      <c r="K81" s="57">
        <f>E81*Parameters!F$27</f>
        <v>3.8830657800000004</v>
      </c>
      <c r="L81" s="55">
        <f>I81*Parameters!D$24</f>
        <v>0.79842840000000004</v>
      </c>
      <c r="M81" s="56">
        <f>J81*Parameters!E$24</f>
        <v>1.7735721300000005</v>
      </c>
      <c r="N81" s="57">
        <f>K81*Parameters!F$24</f>
        <v>3.8830657800000004</v>
      </c>
    </row>
    <row r="82" spans="1:14" x14ac:dyDescent="0.2">
      <c r="A82" s="4" t="s">
        <v>143</v>
      </c>
      <c r="B82" s="4" t="s">
        <v>17</v>
      </c>
      <c r="C82" s="55">
        <f>Node_List!Z82*Parameters!D$19</f>
        <v>0.93964000000000003</v>
      </c>
      <c r="D82" s="56">
        <f>Node_List!AA82*Parameters!E$19</f>
        <v>2.2377229999999999</v>
      </c>
      <c r="E82" s="57">
        <f>Node_List!AB82*Parameters!F$19</f>
        <v>5.116638</v>
      </c>
      <c r="F82" s="55">
        <f>C82*Parameters!D$24</f>
        <v>0.93964000000000003</v>
      </c>
      <c r="G82" s="56">
        <f>D82*Parameters!E$24</f>
        <v>2.2377229999999999</v>
      </c>
      <c r="H82" s="57">
        <f>E82*Parameters!F$24</f>
        <v>5.116638</v>
      </c>
      <c r="I82" s="55">
        <f>C82*Parameters!D$27</f>
        <v>0.3100812</v>
      </c>
      <c r="J82" s="56">
        <f>D82*Parameters!E$27</f>
        <v>0.73844858999999996</v>
      </c>
      <c r="K82" s="57">
        <f>E82*Parameters!F$27</f>
        <v>1.6884905400000001</v>
      </c>
      <c r="L82" s="55">
        <f>I82*Parameters!D$24</f>
        <v>0.3100812</v>
      </c>
      <c r="M82" s="56">
        <f>J82*Parameters!E$24</f>
        <v>0.73844858999999996</v>
      </c>
      <c r="N82" s="57">
        <f>K82*Parameters!F$24</f>
        <v>1.6884905400000001</v>
      </c>
    </row>
    <row r="83" spans="1:14" x14ac:dyDescent="0.2">
      <c r="A83" s="4" t="s">
        <v>144</v>
      </c>
      <c r="B83" s="4" t="s">
        <v>17</v>
      </c>
      <c r="C83" s="55">
        <f>Node_List!Z83*Parameters!D$19</f>
        <v>1.4947600000000001</v>
      </c>
      <c r="D83" s="56">
        <f>Node_List!AA83*Parameters!E$19</f>
        <v>3.4358570000000008</v>
      </c>
      <c r="E83" s="57">
        <f>Node_List!AB83*Parameters!F$19</f>
        <v>7.730842</v>
      </c>
      <c r="F83" s="55">
        <f>C83*Parameters!D$24</f>
        <v>1.4947600000000001</v>
      </c>
      <c r="G83" s="56">
        <f>D83*Parameters!E$24</f>
        <v>3.4358570000000008</v>
      </c>
      <c r="H83" s="57">
        <f>E83*Parameters!F$24</f>
        <v>7.730842</v>
      </c>
      <c r="I83" s="55">
        <f>C83*Parameters!D$27</f>
        <v>0.49327080000000006</v>
      </c>
      <c r="J83" s="56">
        <f>D83*Parameters!E$27</f>
        <v>1.1338328100000004</v>
      </c>
      <c r="K83" s="57">
        <f>E83*Parameters!F$27</f>
        <v>2.5511778600000001</v>
      </c>
      <c r="L83" s="55">
        <f>I83*Parameters!D$24</f>
        <v>0.49327080000000006</v>
      </c>
      <c r="M83" s="56">
        <f>J83*Parameters!E$24</f>
        <v>1.1338328100000004</v>
      </c>
      <c r="N83" s="57">
        <f>K83*Parameters!F$24</f>
        <v>2.5511778600000001</v>
      </c>
    </row>
    <row r="84" spans="1:14" x14ac:dyDescent="0.2">
      <c r="A84" s="4" t="s">
        <v>145</v>
      </c>
      <c r="B84" s="4" t="s">
        <v>17</v>
      </c>
      <c r="C84" s="55">
        <f>Node_List!Z84*Parameters!D$19</f>
        <v>2.4019599999999999</v>
      </c>
      <c r="D84" s="56">
        <f>Node_List!AA84*Parameters!E$19</f>
        <v>5.633897000000001</v>
      </c>
      <c r="E84" s="57">
        <f>Node_List!AB84*Parameters!F$19</f>
        <v>12.603082000000001</v>
      </c>
      <c r="F84" s="55">
        <f>C84*Parameters!D$24</f>
        <v>2.4019599999999999</v>
      </c>
      <c r="G84" s="56">
        <f>D84*Parameters!E$24</f>
        <v>5.633897000000001</v>
      </c>
      <c r="H84" s="57">
        <f>E84*Parameters!F$24</f>
        <v>12.603082000000001</v>
      </c>
      <c r="I84" s="55">
        <f>C84*Parameters!D$27</f>
        <v>0.79264679999999998</v>
      </c>
      <c r="J84" s="56">
        <f>D84*Parameters!E$27</f>
        <v>1.8591860100000004</v>
      </c>
      <c r="K84" s="57">
        <f>E84*Parameters!F$27</f>
        <v>4.15901706</v>
      </c>
      <c r="L84" s="55">
        <f>I84*Parameters!D$24</f>
        <v>0.79264679999999998</v>
      </c>
      <c r="M84" s="56">
        <f>J84*Parameters!E$24</f>
        <v>1.8591860100000004</v>
      </c>
      <c r="N84" s="57">
        <f>K84*Parameters!F$24</f>
        <v>4.15901706</v>
      </c>
    </row>
    <row r="85" spans="1:14" x14ac:dyDescent="0.2">
      <c r="A85" s="4" t="s">
        <v>146</v>
      </c>
      <c r="B85" s="4" t="s">
        <v>18</v>
      </c>
      <c r="C85" s="55">
        <f>Node_List!Z85*Parameters!D$19</f>
        <v>2.3179600000000002</v>
      </c>
      <c r="D85" s="56">
        <f>Node_List!AA85*Parameters!E$19</f>
        <v>6.8805970000000007</v>
      </c>
      <c r="E85" s="57">
        <f>Node_List!AB85*Parameters!F$19</f>
        <v>17.057281999999997</v>
      </c>
      <c r="F85" s="55">
        <f>C85*Parameters!D$24</f>
        <v>2.3179600000000002</v>
      </c>
      <c r="G85" s="56">
        <f>D85*Parameters!E$24</f>
        <v>6.8805970000000007</v>
      </c>
      <c r="H85" s="57">
        <f>E85*Parameters!F$24</f>
        <v>17.057281999999997</v>
      </c>
      <c r="I85" s="55">
        <f>C85*Parameters!D$27</f>
        <v>0.76492680000000013</v>
      </c>
      <c r="J85" s="56">
        <f>D85*Parameters!E$27</f>
        <v>2.2705970100000004</v>
      </c>
      <c r="K85" s="57">
        <f>E85*Parameters!F$27</f>
        <v>5.628903059999999</v>
      </c>
      <c r="L85" s="55">
        <f>I85*Parameters!D$24</f>
        <v>0.76492680000000013</v>
      </c>
      <c r="M85" s="56">
        <f>J85*Parameters!E$24</f>
        <v>2.2705970100000004</v>
      </c>
      <c r="N85" s="57">
        <f>K85*Parameters!F$24</f>
        <v>5.628903059999999</v>
      </c>
    </row>
    <row r="86" spans="1:14" x14ac:dyDescent="0.2">
      <c r="A86" s="4" t="s">
        <v>147</v>
      </c>
      <c r="B86" s="4" t="s">
        <v>18</v>
      </c>
      <c r="C86" s="55">
        <f>Node_List!Z86*Parameters!D$19</f>
        <v>1.3045200000000001</v>
      </c>
      <c r="D86" s="56">
        <f>Node_List!AA86*Parameters!E$19</f>
        <v>4.3818390000000011</v>
      </c>
      <c r="E86" s="57">
        <f>Node_List!AB86*Parameters!F$19</f>
        <v>11.136934</v>
      </c>
      <c r="F86" s="55">
        <f>C86*Parameters!D$24</f>
        <v>1.3045200000000001</v>
      </c>
      <c r="G86" s="56">
        <f>D86*Parameters!E$24</f>
        <v>4.3818390000000011</v>
      </c>
      <c r="H86" s="57">
        <f>E86*Parameters!F$24</f>
        <v>11.136934</v>
      </c>
      <c r="I86" s="55">
        <f>C86*Parameters!D$27</f>
        <v>0.43049160000000009</v>
      </c>
      <c r="J86" s="56">
        <f>D86*Parameters!E$27</f>
        <v>1.4460068700000004</v>
      </c>
      <c r="K86" s="57">
        <f>E86*Parameters!F$27</f>
        <v>3.6751882200000003</v>
      </c>
      <c r="L86" s="55">
        <f>I86*Parameters!D$24</f>
        <v>0.43049160000000009</v>
      </c>
      <c r="M86" s="56">
        <f>J86*Parameters!E$24</f>
        <v>1.4460068700000004</v>
      </c>
      <c r="N86" s="57">
        <f>K86*Parameters!F$24</f>
        <v>3.6751882200000003</v>
      </c>
    </row>
    <row r="87" spans="1:14" x14ac:dyDescent="0.2">
      <c r="A87" s="4" t="s">
        <v>148</v>
      </c>
      <c r="B87" s="4" t="s">
        <v>17</v>
      </c>
      <c r="C87" s="55">
        <f>Node_List!Z87*Parameters!D$19</f>
        <v>1.0976000000000001</v>
      </c>
      <c r="D87" s="56">
        <f>Node_List!AA87*Parameters!E$19</f>
        <v>2.6510700000000003</v>
      </c>
      <c r="E87" s="57">
        <f>Node_List!AB87*Parameters!F$19</f>
        <v>6.0334199999999996</v>
      </c>
      <c r="F87" s="55">
        <f>C87*Parameters!D$24</f>
        <v>1.0976000000000001</v>
      </c>
      <c r="G87" s="56">
        <f>D87*Parameters!E$24</f>
        <v>2.6510700000000003</v>
      </c>
      <c r="H87" s="57">
        <f>E87*Parameters!F$24</f>
        <v>6.0334199999999996</v>
      </c>
      <c r="I87" s="55">
        <f>C87*Parameters!D$27</f>
        <v>0.36220800000000009</v>
      </c>
      <c r="J87" s="56">
        <f>D87*Parameters!E$27</f>
        <v>0.87485310000000016</v>
      </c>
      <c r="K87" s="57">
        <f>E87*Parameters!F$27</f>
        <v>1.9910285999999999</v>
      </c>
      <c r="L87" s="55">
        <f>I87*Parameters!D$24</f>
        <v>0.36220800000000009</v>
      </c>
      <c r="M87" s="56">
        <f>J87*Parameters!E$24</f>
        <v>0.87485310000000016</v>
      </c>
      <c r="N87" s="57">
        <f>K87*Parameters!F$24</f>
        <v>1.9910285999999999</v>
      </c>
    </row>
    <row r="88" spans="1:14" x14ac:dyDescent="0.2">
      <c r="A88" s="4" t="s">
        <v>149</v>
      </c>
      <c r="B88" s="4" t="s">
        <v>17</v>
      </c>
      <c r="C88" s="55">
        <f>Node_List!Z88*Parameters!D$19</f>
        <v>2.1311200000000001</v>
      </c>
      <c r="D88" s="56">
        <f>Node_List!AA88*Parameters!E$19</f>
        <v>4.6720840000000008</v>
      </c>
      <c r="E88" s="57">
        <f>Node_List!AB88*Parameters!F$19</f>
        <v>10.208904</v>
      </c>
      <c r="F88" s="55">
        <f>C88*Parameters!D$24</f>
        <v>2.1311200000000001</v>
      </c>
      <c r="G88" s="56">
        <f>D88*Parameters!E$24</f>
        <v>4.6720840000000008</v>
      </c>
      <c r="H88" s="57">
        <f>E88*Parameters!F$24</f>
        <v>10.208904</v>
      </c>
      <c r="I88" s="55">
        <f>C88*Parameters!D$27</f>
        <v>0.70326960000000005</v>
      </c>
      <c r="J88" s="56">
        <f>D88*Parameters!E$27</f>
        <v>1.5417877200000003</v>
      </c>
      <c r="K88" s="57">
        <f>E88*Parameters!F$27</f>
        <v>3.3689383200000003</v>
      </c>
      <c r="L88" s="55">
        <f>I88*Parameters!D$24</f>
        <v>0.70326960000000005</v>
      </c>
      <c r="M88" s="56">
        <f>J88*Parameters!E$24</f>
        <v>1.5417877200000003</v>
      </c>
      <c r="N88" s="57">
        <f>K88*Parameters!F$24</f>
        <v>3.3689383200000003</v>
      </c>
    </row>
    <row r="89" spans="1:14" x14ac:dyDescent="0.2">
      <c r="A89" s="4" t="s">
        <v>150</v>
      </c>
      <c r="B89" s="4" t="s">
        <v>17</v>
      </c>
      <c r="C89" s="55">
        <f>Node_List!Z89*Parameters!D$19</f>
        <v>0.56613199999999997</v>
      </c>
      <c r="D89" s="56">
        <f>Node_List!AA89*Parameters!E$19</f>
        <v>1.7439849000000001</v>
      </c>
      <c r="E89" s="57">
        <f>Node_List!AB89*Parameters!F$19</f>
        <v>4.3305993999999997</v>
      </c>
      <c r="F89" s="55">
        <f>C89*Parameters!D$24</f>
        <v>0.56613199999999997</v>
      </c>
      <c r="G89" s="56">
        <f>D89*Parameters!E$24</f>
        <v>1.7439849000000001</v>
      </c>
      <c r="H89" s="57">
        <f>E89*Parameters!F$24</f>
        <v>4.3305993999999997</v>
      </c>
      <c r="I89" s="55">
        <f>C89*Parameters!D$27</f>
        <v>0.18682356</v>
      </c>
      <c r="J89" s="56">
        <f>D89*Parameters!E$27</f>
        <v>0.57551501700000007</v>
      </c>
      <c r="K89" s="57">
        <f>E89*Parameters!F$27</f>
        <v>1.429097802</v>
      </c>
      <c r="L89" s="55">
        <f>I89*Parameters!D$24</f>
        <v>0.18682356</v>
      </c>
      <c r="M89" s="56">
        <f>J89*Parameters!E$24</f>
        <v>0.57551501700000007</v>
      </c>
      <c r="N89" s="57">
        <f>K89*Parameters!F$24</f>
        <v>1.429097802</v>
      </c>
    </row>
    <row r="90" spans="1:14" x14ac:dyDescent="0.2">
      <c r="A90" s="4" t="s">
        <v>151</v>
      </c>
      <c r="B90" s="4" t="s">
        <v>16</v>
      </c>
      <c r="C90" s="55">
        <f>Node_List!Z90*Parameters!D$19</f>
        <v>0.9655600000000002</v>
      </c>
      <c r="D90" s="56">
        <f>Node_List!AA90*Parameters!E$19</f>
        <v>2.3736670000000002</v>
      </c>
      <c r="E90" s="57">
        <f>Node_List!AB90*Parameters!F$19</f>
        <v>5.4387020000000001</v>
      </c>
      <c r="F90" s="55">
        <f>C90*Parameters!D$24</f>
        <v>0.9655600000000002</v>
      </c>
      <c r="G90" s="56">
        <f>D90*Parameters!E$24</f>
        <v>2.3736670000000002</v>
      </c>
      <c r="H90" s="57">
        <f>E90*Parameters!F$24</f>
        <v>5.4387020000000001</v>
      </c>
      <c r="I90" s="55">
        <f>C90*Parameters!D$27</f>
        <v>0.31863480000000011</v>
      </c>
      <c r="J90" s="56">
        <f>D90*Parameters!E$27</f>
        <v>0.78331011000000006</v>
      </c>
      <c r="K90" s="57">
        <f>E90*Parameters!F$27</f>
        <v>1.7947716600000001</v>
      </c>
      <c r="L90" s="55">
        <f>I90*Parameters!D$24</f>
        <v>0.31863480000000011</v>
      </c>
      <c r="M90" s="56">
        <f>J90*Parameters!E$24</f>
        <v>0.78331011000000006</v>
      </c>
      <c r="N90" s="57">
        <f>K90*Parameters!F$24</f>
        <v>1.7947716600000001</v>
      </c>
    </row>
    <row r="91" spans="1:14" x14ac:dyDescent="0.2">
      <c r="A91" s="4" t="s">
        <v>152</v>
      </c>
      <c r="B91" s="4" t="s">
        <v>17</v>
      </c>
      <c r="C91" s="55">
        <f>Node_List!Z91*Parameters!D$19</f>
        <v>0.40504000000000001</v>
      </c>
      <c r="D91" s="56">
        <f>Node_List!AA91*Parameters!E$19</f>
        <v>1.1638780000000002</v>
      </c>
      <c r="E91" s="57">
        <f>Node_List!AB91*Parameters!F$19</f>
        <v>2.7990680000000001</v>
      </c>
      <c r="F91" s="55">
        <f>C91*Parameters!D$24</f>
        <v>0.40504000000000001</v>
      </c>
      <c r="G91" s="56">
        <f>D91*Parameters!E$24</f>
        <v>1.1638780000000002</v>
      </c>
      <c r="H91" s="57">
        <f>E91*Parameters!F$24</f>
        <v>2.7990680000000001</v>
      </c>
      <c r="I91" s="55">
        <f>C91*Parameters!D$27</f>
        <v>0.13366320000000001</v>
      </c>
      <c r="J91" s="56">
        <f>D91*Parameters!E$27</f>
        <v>0.38407974000000006</v>
      </c>
      <c r="K91" s="57">
        <f>E91*Parameters!F$27</f>
        <v>0.92369244000000006</v>
      </c>
      <c r="L91" s="55">
        <f>I91*Parameters!D$24</f>
        <v>0.13366320000000001</v>
      </c>
      <c r="M91" s="56">
        <f>J91*Parameters!E$24</f>
        <v>0.38407974000000006</v>
      </c>
      <c r="N91" s="57">
        <f>K91*Parameters!F$24</f>
        <v>0.92369244000000006</v>
      </c>
    </row>
    <row r="92" spans="1:14" x14ac:dyDescent="0.2">
      <c r="A92" s="4" t="s">
        <v>153</v>
      </c>
      <c r="B92" s="4" t="s">
        <v>17</v>
      </c>
      <c r="C92" s="55">
        <f>Node_List!Z92*Parameters!D$19</f>
        <v>2.4627200000000005</v>
      </c>
      <c r="D92" s="56">
        <f>Node_List!AA92*Parameters!E$19</f>
        <v>5.9974540000000012</v>
      </c>
      <c r="E92" s="57">
        <f>Node_List!AB92*Parameters!F$19</f>
        <v>13.662124</v>
      </c>
      <c r="F92" s="55">
        <f>C92*Parameters!D$24</f>
        <v>2.4627200000000005</v>
      </c>
      <c r="G92" s="56">
        <f>D92*Parameters!E$24</f>
        <v>5.9974540000000012</v>
      </c>
      <c r="H92" s="57">
        <f>E92*Parameters!F$24</f>
        <v>13.662124</v>
      </c>
      <c r="I92" s="55">
        <f>C92*Parameters!D$27</f>
        <v>0.81269760000000024</v>
      </c>
      <c r="J92" s="56">
        <f>D92*Parameters!E$27</f>
        <v>1.9791598200000005</v>
      </c>
      <c r="K92" s="57">
        <f>E92*Parameters!F$27</f>
        <v>4.5085009200000004</v>
      </c>
      <c r="L92" s="55">
        <f>I92*Parameters!D$24</f>
        <v>0.81269760000000024</v>
      </c>
      <c r="M92" s="56">
        <f>J92*Parameters!E$24</f>
        <v>1.9791598200000005</v>
      </c>
      <c r="N92" s="57">
        <f>K92*Parameters!F$24</f>
        <v>4.5085009200000004</v>
      </c>
    </row>
    <row r="93" spans="1:14" x14ac:dyDescent="0.2">
      <c r="A93" s="4" t="s">
        <v>154</v>
      </c>
      <c r="B93" s="4" t="s">
        <v>16</v>
      </c>
      <c r="C93" s="55">
        <f>Node_List!Z93*Parameters!D$19</f>
        <v>1.23072</v>
      </c>
      <c r="D93" s="56">
        <f>Node_List!AA93*Parameters!E$19</f>
        <v>3.0108040000000003</v>
      </c>
      <c r="E93" s="57">
        <f>Node_List!AB93*Parameters!F$19</f>
        <v>6.8332240000000013</v>
      </c>
      <c r="F93" s="55">
        <f>C93*Parameters!D$24</f>
        <v>1.23072</v>
      </c>
      <c r="G93" s="56">
        <f>D93*Parameters!E$24</f>
        <v>3.0108040000000003</v>
      </c>
      <c r="H93" s="57">
        <f>E93*Parameters!F$24</f>
        <v>6.8332240000000013</v>
      </c>
      <c r="I93" s="55">
        <f>C93*Parameters!D$27</f>
        <v>0.40613760000000004</v>
      </c>
      <c r="J93" s="56">
        <f>D93*Parameters!E$27</f>
        <v>0.99356532000000009</v>
      </c>
      <c r="K93" s="57">
        <f>E93*Parameters!F$27</f>
        <v>2.2549639200000007</v>
      </c>
      <c r="L93" s="55">
        <f>I93*Parameters!D$24</f>
        <v>0.40613760000000004</v>
      </c>
      <c r="M93" s="56">
        <f>J93*Parameters!E$24</f>
        <v>0.99356532000000009</v>
      </c>
      <c r="N93" s="57">
        <f>K93*Parameters!F$24</f>
        <v>2.2549639200000007</v>
      </c>
    </row>
    <row r="94" spans="1:14" x14ac:dyDescent="0.2">
      <c r="A94" s="4" t="s">
        <v>155</v>
      </c>
      <c r="B94" s="4" t="s">
        <v>17</v>
      </c>
      <c r="C94" s="55">
        <f>Node_List!Z94*Parameters!D$19</f>
        <v>2.0555600000000003</v>
      </c>
      <c r="D94" s="56">
        <f>Node_List!AA94*Parameters!E$19</f>
        <v>4.8786670000000001</v>
      </c>
      <c r="E94" s="57">
        <f>Node_List!AB94*Parameters!F$19</f>
        <v>11.144702000000001</v>
      </c>
      <c r="F94" s="55">
        <f>C94*Parameters!D$24</f>
        <v>2.0555600000000003</v>
      </c>
      <c r="G94" s="56">
        <f>D94*Parameters!E$24</f>
        <v>4.8786670000000001</v>
      </c>
      <c r="H94" s="57">
        <f>E94*Parameters!F$24</f>
        <v>11.144702000000001</v>
      </c>
      <c r="I94" s="55">
        <f>C94*Parameters!D$27</f>
        <v>0.67833480000000013</v>
      </c>
      <c r="J94" s="56">
        <f>D94*Parameters!E$27</f>
        <v>1.6099601100000001</v>
      </c>
      <c r="K94" s="57">
        <f>E94*Parameters!F$27</f>
        <v>3.6777516600000002</v>
      </c>
      <c r="L94" s="55">
        <f>I94*Parameters!D$24</f>
        <v>0.67833480000000013</v>
      </c>
      <c r="M94" s="56">
        <f>J94*Parameters!E$24</f>
        <v>1.6099601100000001</v>
      </c>
      <c r="N94" s="57">
        <f>K94*Parameters!F$24</f>
        <v>3.6777516600000002</v>
      </c>
    </row>
    <row r="95" spans="1:14" x14ac:dyDescent="0.2">
      <c r="A95" s="4" t="s">
        <v>156</v>
      </c>
      <c r="B95" s="4" t="s">
        <v>17</v>
      </c>
      <c r="C95" s="55">
        <f>Node_List!Z95*Parameters!D$19</f>
        <v>1.0989599999999999</v>
      </c>
      <c r="D95" s="56">
        <f>Node_List!AA95*Parameters!E$19</f>
        <v>2.8864220000000005</v>
      </c>
      <c r="E95" s="57">
        <f>Node_List!AB95*Parameters!F$19</f>
        <v>6.8127320000000005</v>
      </c>
      <c r="F95" s="55">
        <f>C95*Parameters!D$24</f>
        <v>1.0989599999999999</v>
      </c>
      <c r="G95" s="56">
        <f>D95*Parameters!E$24</f>
        <v>2.8864220000000005</v>
      </c>
      <c r="H95" s="57">
        <f>E95*Parameters!F$24</f>
        <v>6.8127320000000005</v>
      </c>
      <c r="I95" s="55">
        <f>C95*Parameters!D$27</f>
        <v>0.3626568</v>
      </c>
      <c r="J95" s="56">
        <f>D95*Parameters!E$27</f>
        <v>0.9525192600000002</v>
      </c>
      <c r="K95" s="57">
        <f>E95*Parameters!F$27</f>
        <v>2.24820156</v>
      </c>
      <c r="L95" s="55">
        <f>I95*Parameters!D$24</f>
        <v>0.3626568</v>
      </c>
      <c r="M95" s="56">
        <f>J95*Parameters!E$24</f>
        <v>0.9525192600000002</v>
      </c>
      <c r="N95" s="57">
        <f>K95*Parameters!F$24</f>
        <v>2.24820156</v>
      </c>
    </row>
    <row r="96" spans="1:14" x14ac:dyDescent="0.2">
      <c r="A96" s="4" t="s">
        <v>157</v>
      </c>
      <c r="B96" s="4" t="s">
        <v>17</v>
      </c>
      <c r="C96" s="55">
        <f>Node_List!Z96*Parameters!D$19</f>
        <v>1.3854000000000002</v>
      </c>
      <c r="D96" s="56">
        <f>Node_List!AA96*Parameters!E$19</f>
        <v>3.2074050000000001</v>
      </c>
      <c r="E96" s="57">
        <f>Node_List!AB96*Parameters!F$19</f>
        <v>7.2429300000000012</v>
      </c>
      <c r="F96" s="55">
        <f>C96*Parameters!D$24</f>
        <v>1.3854000000000002</v>
      </c>
      <c r="G96" s="56">
        <f>D96*Parameters!E$24</f>
        <v>3.2074050000000001</v>
      </c>
      <c r="H96" s="57">
        <f>E96*Parameters!F$24</f>
        <v>7.2429300000000012</v>
      </c>
      <c r="I96" s="55">
        <f>C96*Parameters!D$27</f>
        <v>0.45718200000000009</v>
      </c>
      <c r="J96" s="56">
        <f>D96*Parameters!E$27</f>
        <v>1.0584436500000001</v>
      </c>
      <c r="K96" s="57">
        <f>E96*Parameters!F$27</f>
        <v>2.3901669000000005</v>
      </c>
      <c r="L96" s="55">
        <f>I96*Parameters!D$24</f>
        <v>0.45718200000000009</v>
      </c>
      <c r="M96" s="56">
        <f>J96*Parameters!E$24</f>
        <v>1.0584436500000001</v>
      </c>
      <c r="N96" s="57">
        <f>K96*Parameters!F$24</f>
        <v>2.3901669000000005</v>
      </c>
    </row>
    <row r="97" spans="1:14" x14ac:dyDescent="0.2">
      <c r="A97" s="4" t="s">
        <v>158</v>
      </c>
      <c r="B97" s="4" t="s">
        <v>17</v>
      </c>
      <c r="C97" s="55">
        <f>Node_List!Z97*Parameters!D$19</f>
        <v>0.43367999999999995</v>
      </c>
      <c r="D97" s="56">
        <f>Node_List!AA97*Parameters!E$19</f>
        <v>1.4505260000000002</v>
      </c>
      <c r="E97" s="57">
        <f>Node_List!AB97*Parameters!F$19</f>
        <v>3.6797560000000007</v>
      </c>
      <c r="F97" s="55">
        <f>C97*Parameters!D$24</f>
        <v>0.43367999999999995</v>
      </c>
      <c r="G97" s="56">
        <f>D97*Parameters!E$24</f>
        <v>1.4505260000000002</v>
      </c>
      <c r="H97" s="57">
        <f>E97*Parameters!F$24</f>
        <v>3.6797560000000007</v>
      </c>
      <c r="I97" s="55">
        <f>C97*Parameters!D$27</f>
        <v>0.1431144</v>
      </c>
      <c r="J97" s="56">
        <f>D97*Parameters!E$27</f>
        <v>0.4786735800000001</v>
      </c>
      <c r="K97" s="57">
        <f>E97*Parameters!F$27</f>
        <v>1.2143194800000003</v>
      </c>
      <c r="L97" s="55">
        <f>I97*Parameters!D$24</f>
        <v>0.1431144</v>
      </c>
      <c r="M97" s="56">
        <f>J97*Parameters!E$24</f>
        <v>0.4786735800000001</v>
      </c>
      <c r="N97" s="57">
        <f>K97*Parameters!F$24</f>
        <v>1.2143194800000003</v>
      </c>
    </row>
    <row r="98" spans="1:14" x14ac:dyDescent="0.2">
      <c r="A98" s="4" t="s">
        <v>159</v>
      </c>
      <c r="B98" s="4" t="s">
        <v>17</v>
      </c>
      <c r="C98" s="55">
        <f>Node_List!Z98*Parameters!D$19</f>
        <v>1.2001800000000002</v>
      </c>
      <c r="D98" s="56">
        <f>Node_List!AA98*Parameters!E$19</f>
        <v>2.8076385000000004</v>
      </c>
      <c r="E98" s="57">
        <f>Node_List!AB98*Parameters!F$19</f>
        <v>6.170681000000001</v>
      </c>
      <c r="F98" s="55">
        <f>C98*Parameters!D$24</f>
        <v>1.2001800000000002</v>
      </c>
      <c r="G98" s="56">
        <f>D98*Parameters!E$24</f>
        <v>2.8076385000000004</v>
      </c>
      <c r="H98" s="57">
        <f>E98*Parameters!F$24</f>
        <v>6.170681000000001</v>
      </c>
      <c r="I98" s="55">
        <f>C98*Parameters!D$27</f>
        <v>0.39605940000000012</v>
      </c>
      <c r="J98" s="56">
        <f>D98*Parameters!E$27</f>
        <v>0.92652070500000017</v>
      </c>
      <c r="K98" s="57">
        <f>E98*Parameters!F$27</f>
        <v>2.0363247300000005</v>
      </c>
      <c r="L98" s="55">
        <f>I98*Parameters!D$24</f>
        <v>0.39605940000000012</v>
      </c>
      <c r="M98" s="56">
        <f>J98*Parameters!E$24</f>
        <v>0.92652070500000017</v>
      </c>
      <c r="N98" s="57">
        <f>K98*Parameters!F$24</f>
        <v>2.0363247300000005</v>
      </c>
    </row>
    <row r="99" spans="1:14" x14ac:dyDescent="0.2">
      <c r="A99" s="4" t="s">
        <v>160</v>
      </c>
      <c r="B99" s="4" t="s">
        <v>17</v>
      </c>
      <c r="C99" s="55">
        <f>Node_List!Z99*Parameters!D$19</f>
        <v>4.2986800000000001</v>
      </c>
      <c r="D99" s="56">
        <f>Node_List!AA99*Parameters!E$19</f>
        <v>9.3504010000000033</v>
      </c>
      <c r="E99" s="57">
        <f>Node_List!AB99*Parameters!F$19</f>
        <v>20.416505999999998</v>
      </c>
      <c r="F99" s="55">
        <f>C99*Parameters!D$24</f>
        <v>4.2986800000000001</v>
      </c>
      <c r="G99" s="56">
        <f>D99*Parameters!E$24</f>
        <v>9.3504010000000033</v>
      </c>
      <c r="H99" s="57">
        <f>E99*Parameters!F$24</f>
        <v>20.416505999999998</v>
      </c>
      <c r="I99" s="55">
        <f>C99*Parameters!D$27</f>
        <v>1.4185644000000002</v>
      </c>
      <c r="J99" s="56">
        <f>D99*Parameters!E$27</f>
        <v>3.085632330000001</v>
      </c>
      <c r="K99" s="57">
        <f>E99*Parameters!F$27</f>
        <v>6.7374469799999996</v>
      </c>
      <c r="L99" s="55">
        <f>I99*Parameters!D$24</f>
        <v>1.4185644000000002</v>
      </c>
      <c r="M99" s="56">
        <f>J99*Parameters!E$24</f>
        <v>3.085632330000001</v>
      </c>
      <c r="N99" s="57">
        <f>K99*Parameters!F$24</f>
        <v>6.7374469799999996</v>
      </c>
    </row>
    <row r="100" spans="1:14" x14ac:dyDescent="0.2">
      <c r="A100" s="4" t="s">
        <v>161</v>
      </c>
      <c r="B100" s="4" t="s">
        <v>17</v>
      </c>
      <c r="C100" s="55">
        <f>Node_List!Z100*Parameters!D$19</f>
        <v>1.5671600000000003</v>
      </c>
      <c r="D100" s="56">
        <f>Node_List!AA100*Parameters!E$19</f>
        <v>3.9617869999999997</v>
      </c>
      <c r="E100" s="57">
        <f>Node_List!AB100*Parameters!F$19</f>
        <v>9.1634220000000006</v>
      </c>
      <c r="F100" s="55">
        <f>C100*Parameters!D$24</f>
        <v>1.5671600000000003</v>
      </c>
      <c r="G100" s="56">
        <f>D100*Parameters!E$24</f>
        <v>3.9617869999999997</v>
      </c>
      <c r="H100" s="57">
        <f>E100*Parameters!F$24</f>
        <v>9.1634220000000006</v>
      </c>
      <c r="I100" s="55">
        <f>C100*Parameters!D$27</f>
        <v>0.51716280000000014</v>
      </c>
      <c r="J100" s="56">
        <f>D100*Parameters!E$27</f>
        <v>1.30738971</v>
      </c>
      <c r="K100" s="57">
        <f>E100*Parameters!F$27</f>
        <v>3.0239292600000005</v>
      </c>
      <c r="L100" s="55">
        <f>I100*Parameters!D$24</f>
        <v>0.51716280000000014</v>
      </c>
      <c r="M100" s="56">
        <f>J100*Parameters!E$24</f>
        <v>1.30738971</v>
      </c>
      <c r="N100" s="57">
        <f>K100*Parameters!F$24</f>
        <v>3.0239292600000005</v>
      </c>
    </row>
    <row r="101" spans="1:14" x14ac:dyDescent="0.2">
      <c r="A101" s="4" t="s">
        <v>162</v>
      </c>
      <c r="B101" s="4" t="s">
        <v>17</v>
      </c>
      <c r="C101" s="55">
        <f>Node_List!Z101*Parameters!D$19</f>
        <v>0.7023600000000001</v>
      </c>
      <c r="D101" s="56">
        <f>Node_List!AA101*Parameters!E$19</f>
        <v>2.1676770000000003</v>
      </c>
      <c r="E101" s="57">
        <f>Node_List!AB101*Parameters!F$19</f>
        <v>5.463762</v>
      </c>
      <c r="F101" s="55">
        <f>C101*Parameters!D$24</f>
        <v>0.7023600000000001</v>
      </c>
      <c r="G101" s="56">
        <f>D101*Parameters!E$24</f>
        <v>2.1676770000000003</v>
      </c>
      <c r="H101" s="57">
        <f>E101*Parameters!F$24</f>
        <v>5.463762</v>
      </c>
      <c r="I101" s="55">
        <f>C101*Parameters!D$27</f>
        <v>0.23177880000000003</v>
      </c>
      <c r="J101" s="56">
        <f>D101*Parameters!E$27</f>
        <v>0.71533341000000017</v>
      </c>
      <c r="K101" s="57">
        <f>E101*Parameters!F$27</f>
        <v>1.80304146</v>
      </c>
      <c r="L101" s="55">
        <f>I101*Parameters!D$24</f>
        <v>0.23177880000000003</v>
      </c>
      <c r="M101" s="56">
        <f>J101*Parameters!E$24</f>
        <v>0.71533341000000017</v>
      </c>
      <c r="N101" s="57">
        <f>K101*Parameters!F$24</f>
        <v>1.80304146</v>
      </c>
    </row>
    <row r="102" spans="1:14" x14ac:dyDescent="0.2">
      <c r="A102" s="4" t="s">
        <v>163</v>
      </c>
      <c r="B102" s="4" t="s">
        <v>17</v>
      </c>
      <c r="C102" s="55">
        <f>Node_List!Z102*Parameters!D$19</f>
        <v>2.3828000000000005</v>
      </c>
      <c r="D102" s="56">
        <f>Node_List!AA102*Parameters!E$19</f>
        <v>5.5849599999999997</v>
      </c>
      <c r="E102" s="57">
        <f>Node_List!AB102*Parameters!F$19</f>
        <v>12.485760000000001</v>
      </c>
      <c r="F102" s="55">
        <f>C102*Parameters!D$24</f>
        <v>2.3828000000000005</v>
      </c>
      <c r="G102" s="56">
        <f>D102*Parameters!E$24</f>
        <v>5.5849599999999997</v>
      </c>
      <c r="H102" s="57">
        <f>E102*Parameters!F$24</f>
        <v>12.485760000000001</v>
      </c>
      <c r="I102" s="55">
        <f>C102*Parameters!D$27</f>
        <v>0.78632400000000024</v>
      </c>
      <c r="J102" s="56">
        <f>D102*Parameters!E$27</f>
        <v>1.8430367999999999</v>
      </c>
      <c r="K102" s="57">
        <f>E102*Parameters!F$27</f>
        <v>4.1203008000000008</v>
      </c>
      <c r="L102" s="55">
        <f>I102*Parameters!D$24</f>
        <v>0.78632400000000024</v>
      </c>
      <c r="M102" s="56">
        <f>J102*Parameters!E$24</f>
        <v>1.8430367999999999</v>
      </c>
      <c r="N102" s="57">
        <f>K102*Parameters!F$24</f>
        <v>4.1203008000000008</v>
      </c>
    </row>
    <row r="103" spans="1:14" x14ac:dyDescent="0.2">
      <c r="A103" s="4" t="s">
        <v>164</v>
      </c>
      <c r="B103" s="4" t="s">
        <v>17</v>
      </c>
      <c r="C103" s="55">
        <f>Node_List!Z103*Parameters!D$19</f>
        <v>1.6170800000000001</v>
      </c>
      <c r="D103" s="56">
        <f>Node_List!AA103*Parameters!E$19</f>
        <v>3.7722810000000013</v>
      </c>
      <c r="E103" s="57">
        <f>Node_List!AB103*Parameters!F$19</f>
        <v>8.4797860000000007</v>
      </c>
      <c r="F103" s="55">
        <f>C103*Parameters!D$24</f>
        <v>1.6170800000000001</v>
      </c>
      <c r="G103" s="56">
        <f>D103*Parameters!E$24</f>
        <v>3.7722810000000013</v>
      </c>
      <c r="H103" s="57">
        <f>E103*Parameters!F$24</f>
        <v>8.4797860000000007</v>
      </c>
      <c r="I103" s="55">
        <f>C103*Parameters!D$27</f>
        <v>0.53363640000000001</v>
      </c>
      <c r="J103" s="56">
        <f>D103*Parameters!E$27</f>
        <v>1.2448527300000005</v>
      </c>
      <c r="K103" s="57">
        <f>E103*Parameters!F$27</f>
        <v>2.7983293800000002</v>
      </c>
      <c r="L103" s="55">
        <f>I103*Parameters!D$24</f>
        <v>0.53363640000000001</v>
      </c>
      <c r="M103" s="56">
        <f>J103*Parameters!E$24</f>
        <v>1.2448527300000005</v>
      </c>
      <c r="N103" s="57">
        <f>K103*Parameters!F$24</f>
        <v>2.7983293800000002</v>
      </c>
    </row>
    <row r="104" spans="1:14" x14ac:dyDescent="0.2">
      <c r="A104" s="4" t="s">
        <v>165</v>
      </c>
      <c r="B104" s="4" t="s">
        <v>17</v>
      </c>
      <c r="C104" s="55">
        <f>Node_List!Z104*Parameters!D$19</f>
        <v>2.1646399999999999</v>
      </c>
      <c r="D104" s="56">
        <f>Node_List!AA104*Parameters!E$19</f>
        <v>5.0340980000000011</v>
      </c>
      <c r="E104" s="57">
        <f>Node_List!AB104*Parameters!F$19</f>
        <v>11.258388</v>
      </c>
      <c r="F104" s="55">
        <f>C104*Parameters!D$24</f>
        <v>2.1646399999999999</v>
      </c>
      <c r="G104" s="56">
        <f>D104*Parameters!E$24</f>
        <v>5.0340980000000011</v>
      </c>
      <c r="H104" s="57">
        <f>E104*Parameters!F$24</f>
        <v>11.258388</v>
      </c>
      <c r="I104" s="55">
        <f>C104*Parameters!D$27</f>
        <v>0.71433120000000006</v>
      </c>
      <c r="J104" s="56">
        <f>D104*Parameters!E$27</f>
        <v>1.6612523400000003</v>
      </c>
      <c r="K104" s="57">
        <f>E104*Parameters!F$27</f>
        <v>3.7152680400000002</v>
      </c>
      <c r="L104" s="55">
        <f>I104*Parameters!D$24</f>
        <v>0.71433120000000006</v>
      </c>
      <c r="M104" s="56">
        <f>J104*Parameters!E$24</f>
        <v>1.6612523400000003</v>
      </c>
      <c r="N104" s="57">
        <f>K104*Parameters!F$24</f>
        <v>3.7152680400000002</v>
      </c>
    </row>
    <row r="105" spans="1:14" x14ac:dyDescent="0.2">
      <c r="A105" s="4" t="s">
        <v>166</v>
      </c>
      <c r="B105" s="4" t="s">
        <v>17</v>
      </c>
      <c r="C105" s="55">
        <f>Node_List!Z105*Parameters!D$19</f>
        <v>2.7842799999999999</v>
      </c>
      <c r="D105" s="56">
        <f>Node_List!AA105*Parameters!E$19</f>
        <v>6.2990710000000014</v>
      </c>
      <c r="E105" s="57">
        <f>Node_List!AB105*Parameters!F$19</f>
        <v>14.003526000000003</v>
      </c>
      <c r="F105" s="55">
        <f>C105*Parameters!D$24</f>
        <v>2.7842799999999999</v>
      </c>
      <c r="G105" s="56">
        <f>D105*Parameters!E$24</f>
        <v>6.2990710000000014</v>
      </c>
      <c r="H105" s="57">
        <f>E105*Parameters!F$24</f>
        <v>14.003526000000003</v>
      </c>
      <c r="I105" s="55">
        <f>C105*Parameters!D$27</f>
        <v>0.91881239999999997</v>
      </c>
      <c r="J105" s="56">
        <f>D105*Parameters!E$27</f>
        <v>2.0786934300000004</v>
      </c>
      <c r="K105" s="57">
        <f>E105*Parameters!F$27</f>
        <v>4.621163580000001</v>
      </c>
      <c r="L105" s="55">
        <f>I105*Parameters!D$24</f>
        <v>0.91881239999999997</v>
      </c>
      <c r="M105" s="56">
        <f>J105*Parameters!E$24</f>
        <v>2.0786934300000004</v>
      </c>
      <c r="N105" s="57">
        <f>K105*Parameters!F$24</f>
        <v>4.621163580000001</v>
      </c>
    </row>
    <row r="106" spans="1:14" x14ac:dyDescent="0.2">
      <c r="A106" s="4" t="s">
        <v>167</v>
      </c>
      <c r="B106" s="4" t="s">
        <v>17</v>
      </c>
      <c r="C106" s="55">
        <f>Node_List!Z106*Parameters!D$19</f>
        <v>1.8198400000000001</v>
      </c>
      <c r="D106" s="56">
        <f>Node_List!AA106*Parameters!E$19</f>
        <v>4.2174880000000012</v>
      </c>
      <c r="E106" s="57">
        <f>Node_List!AB106*Parameters!F$19</f>
        <v>9.461727999999999</v>
      </c>
      <c r="F106" s="55">
        <f>C106*Parameters!D$24</f>
        <v>1.8198400000000001</v>
      </c>
      <c r="G106" s="56">
        <f>D106*Parameters!E$24</f>
        <v>4.2174880000000012</v>
      </c>
      <c r="H106" s="57">
        <f>E106*Parameters!F$24</f>
        <v>9.461727999999999</v>
      </c>
      <c r="I106" s="55">
        <f>C106*Parameters!D$27</f>
        <v>0.60054720000000006</v>
      </c>
      <c r="J106" s="56">
        <f>D106*Parameters!E$27</f>
        <v>1.3917710400000005</v>
      </c>
      <c r="K106" s="57">
        <f>E106*Parameters!F$27</f>
        <v>3.12237024</v>
      </c>
      <c r="L106" s="55">
        <f>I106*Parameters!D$24</f>
        <v>0.60054720000000006</v>
      </c>
      <c r="M106" s="56">
        <f>J106*Parameters!E$24</f>
        <v>1.3917710400000005</v>
      </c>
      <c r="N106" s="57">
        <f>K106*Parameters!F$24</f>
        <v>3.12237024</v>
      </c>
    </row>
    <row r="107" spans="1:14" x14ac:dyDescent="0.2">
      <c r="A107" s="4" t="s">
        <v>168</v>
      </c>
      <c r="B107" s="4" t="s">
        <v>17</v>
      </c>
      <c r="C107" s="55">
        <f>Node_List!Z107*Parameters!D$19</f>
        <v>1.3468000000000002</v>
      </c>
      <c r="D107" s="56">
        <f>Node_List!AA107*Parameters!E$19</f>
        <v>3.1165099999999999</v>
      </c>
      <c r="E107" s="57">
        <f>Node_List!AB107*Parameters!F$19</f>
        <v>7.0340600000000011</v>
      </c>
      <c r="F107" s="55">
        <f>C107*Parameters!D$24</f>
        <v>1.3468000000000002</v>
      </c>
      <c r="G107" s="56">
        <f>D107*Parameters!E$24</f>
        <v>3.1165099999999999</v>
      </c>
      <c r="H107" s="57">
        <f>E107*Parameters!F$24</f>
        <v>7.0340600000000011</v>
      </c>
      <c r="I107" s="55">
        <f>C107*Parameters!D$27</f>
        <v>0.44444400000000012</v>
      </c>
      <c r="J107" s="56">
        <f>D107*Parameters!E$27</f>
        <v>1.0284483</v>
      </c>
      <c r="K107" s="57">
        <f>E107*Parameters!F$27</f>
        <v>2.3212398000000003</v>
      </c>
      <c r="L107" s="55">
        <f>I107*Parameters!D$24</f>
        <v>0.44444400000000012</v>
      </c>
      <c r="M107" s="56">
        <f>J107*Parameters!E$24</f>
        <v>1.0284483</v>
      </c>
      <c r="N107" s="57">
        <f>K107*Parameters!F$24</f>
        <v>2.3212398000000003</v>
      </c>
    </row>
    <row r="108" spans="1:14" x14ac:dyDescent="0.2">
      <c r="A108" s="4" t="s">
        <v>169</v>
      </c>
      <c r="B108" s="4" t="s">
        <v>17</v>
      </c>
      <c r="C108" s="55">
        <f>Node_List!Z108*Parameters!D$19</f>
        <v>0.70960000000000001</v>
      </c>
      <c r="D108" s="56">
        <f>Node_List!AA108*Parameters!E$19</f>
        <v>1.9812200000000002</v>
      </c>
      <c r="E108" s="57">
        <f>Node_List!AB108*Parameters!F$19</f>
        <v>4.8333200000000005</v>
      </c>
      <c r="F108" s="55">
        <f>C108*Parameters!D$24</f>
        <v>0.70960000000000001</v>
      </c>
      <c r="G108" s="56">
        <f>D108*Parameters!E$24</f>
        <v>1.9812200000000002</v>
      </c>
      <c r="H108" s="57">
        <f>E108*Parameters!F$24</f>
        <v>4.8333200000000005</v>
      </c>
      <c r="I108" s="55">
        <f>C108*Parameters!D$27</f>
        <v>0.23416800000000002</v>
      </c>
      <c r="J108" s="56">
        <f>D108*Parameters!E$27</f>
        <v>0.65380260000000012</v>
      </c>
      <c r="K108" s="57">
        <f>E108*Parameters!F$27</f>
        <v>1.5949956000000003</v>
      </c>
      <c r="L108" s="55">
        <f>I108*Parameters!D$24</f>
        <v>0.23416800000000002</v>
      </c>
      <c r="M108" s="56">
        <f>J108*Parameters!E$24</f>
        <v>0.65380260000000012</v>
      </c>
      <c r="N108" s="57">
        <f>K108*Parameters!F$24</f>
        <v>1.5949956000000003</v>
      </c>
    </row>
    <row r="109" spans="1:14" x14ac:dyDescent="0.2">
      <c r="A109" s="4" t="s">
        <v>170</v>
      </c>
      <c r="B109" s="4" t="s">
        <v>17</v>
      </c>
      <c r="C109" s="55">
        <f>Node_List!Z109*Parameters!D$19</f>
        <v>2.7804800000000003</v>
      </c>
      <c r="D109" s="56">
        <f>Node_List!AA109*Parameters!E$19</f>
        <v>6.1460360000000014</v>
      </c>
      <c r="E109" s="57">
        <f>Node_List!AB109*Parameters!F$19</f>
        <v>13.439816</v>
      </c>
      <c r="F109" s="55">
        <f>C109*Parameters!D$24</f>
        <v>2.7804800000000003</v>
      </c>
      <c r="G109" s="56">
        <f>D109*Parameters!E$24</f>
        <v>6.1460360000000014</v>
      </c>
      <c r="H109" s="57">
        <f>E109*Parameters!F$24</f>
        <v>13.439816</v>
      </c>
      <c r="I109" s="55">
        <f>C109*Parameters!D$27</f>
        <v>0.91755840000000011</v>
      </c>
      <c r="J109" s="56">
        <f>D109*Parameters!E$27</f>
        <v>2.0281918800000005</v>
      </c>
      <c r="K109" s="57">
        <f>E109*Parameters!F$27</f>
        <v>4.4351392800000005</v>
      </c>
      <c r="L109" s="55">
        <f>I109*Parameters!D$24</f>
        <v>0.91755840000000011</v>
      </c>
      <c r="M109" s="56">
        <f>J109*Parameters!E$24</f>
        <v>2.0281918800000005</v>
      </c>
      <c r="N109" s="57">
        <f>K109*Parameters!F$24</f>
        <v>4.4351392800000005</v>
      </c>
    </row>
    <row r="110" spans="1:14" x14ac:dyDescent="0.2">
      <c r="A110" s="4" t="s">
        <v>171</v>
      </c>
      <c r="B110" s="4" t="s">
        <v>17</v>
      </c>
      <c r="C110" s="55">
        <f>Node_List!Z110*Parameters!D$19</f>
        <v>2.2433720000000004</v>
      </c>
      <c r="D110" s="56">
        <f>Node_List!AA110*Parameters!E$19</f>
        <v>5.524027900000001</v>
      </c>
      <c r="E110" s="57">
        <f>Node_List!AB110*Parameters!F$19</f>
        <v>12.629157399999999</v>
      </c>
      <c r="F110" s="55">
        <f>C110*Parameters!D$24</f>
        <v>2.2433720000000004</v>
      </c>
      <c r="G110" s="56">
        <f>D110*Parameters!E$24</f>
        <v>5.524027900000001</v>
      </c>
      <c r="H110" s="57">
        <f>E110*Parameters!F$24</f>
        <v>12.629157399999999</v>
      </c>
      <c r="I110" s="55">
        <f>C110*Parameters!D$27</f>
        <v>0.74031276000000013</v>
      </c>
      <c r="J110" s="56">
        <f>D110*Parameters!E$27</f>
        <v>1.8229292070000005</v>
      </c>
      <c r="K110" s="57">
        <f>E110*Parameters!F$27</f>
        <v>4.1676219419999994</v>
      </c>
      <c r="L110" s="55">
        <f>I110*Parameters!D$24</f>
        <v>0.74031276000000013</v>
      </c>
      <c r="M110" s="56">
        <f>J110*Parameters!E$24</f>
        <v>1.8229292070000005</v>
      </c>
      <c r="N110" s="57">
        <f>K110*Parameters!F$24</f>
        <v>4.1676219419999994</v>
      </c>
    </row>
    <row r="111" spans="1:14" x14ac:dyDescent="0.2">
      <c r="A111" s="4" t="s">
        <v>172</v>
      </c>
      <c r="B111" s="4" t="s">
        <v>17</v>
      </c>
      <c r="C111" s="55">
        <f>Node_List!Z111*Parameters!D$19</f>
        <v>0.76684000000000019</v>
      </c>
      <c r="D111" s="56">
        <f>Node_List!AA111*Parameters!E$19</f>
        <v>2.1847630000000002</v>
      </c>
      <c r="E111" s="57">
        <f>Node_List!AB111*Parameters!F$19</f>
        <v>5.3028779999999998</v>
      </c>
      <c r="F111" s="55">
        <f>C111*Parameters!D$24</f>
        <v>0.76684000000000019</v>
      </c>
      <c r="G111" s="56">
        <f>D111*Parameters!E$24</f>
        <v>2.1847630000000002</v>
      </c>
      <c r="H111" s="57">
        <f>E111*Parameters!F$24</f>
        <v>5.3028779999999998</v>
      </c>
      <c r="I111" s="55">
        <f>C111*Parameters!D$27</f>
        <v>0.25305720000000009</v>
      </c>
      <c r="J111" s="56">
        <f>D111*Parameters!E$27</f>
        <v>0.72097179000000011</v>
      </c>
      <c r="K111" s="57">
        <f>E111*Parameters!F$27</f>
        <v>1.7499497399999999</v>
      </c>
      <c r="L111" s="55">
        <f>I111*Parameters!D$24</f>
        <v>0.25305720000000009</v>
      </c>
      <c r="M111" s="56">
        <f>J111*Parameters!E$24</f>
        <v>0.72097179000000011</v>
      </c>
      <c r="N111" s="57">
        <f>K111*Parameters!F$24</f>
        <v>1.7499497399999999</v>
      </c>
    </row>
    <row r="112" spans="1:14" x14ac:dyDescent="0.2">
      <c r="A112" s="4" t="s">
        <v>173</v>
      </c>
      <c r="B112" s="4" t="s">
        <v>17</v>
      </c>
      <c r="C112" s="55">
        <f>Node_List!Z112*Parameters!D$19</f>
        <v>1.4777199999999999</v>
      </c>
      <c r="D112" s="56">
        <f>Node_List!AA112*Parameters!E$19</f>
        <v>3.2618290000000005</v>
      </c>
      <c r="E112" s="57">
        <f>Node_List!AB112*Parameters!F$19</f>
        <v>7.1318740000000007</v>
      </c>
      <c r="F112" s="55">
        <f>C112*Parameters!D$24</f>
        <v>1.4777199999999999</v>
      </c>
      <c r="G112" s="56">
        <f>D112*Parameters!E$24</f>
        <v>3.2618290000000005</v>
      </c>
      <c r="H112" s="57">
        <f>E112*Parameters!F$24</f>
        <v>7.1318740000000007</v>
      </c>
      <c r="I112" s="55">
        <f>C112*Parameters!D$27</f>
        <v>0.48764760000000001</v>
      </c>
      <c r="J112" s="56">
        <f>D112*Parameters!E$27</f>
        <v>1.0764035700000003</v>
      </c>
      <c r="K112" s="57">
        <f>E112*Parameters!F$27</f>
        <v>2.3535184200000003</v>
      </c>
      <c r="L112" s="55">
        <f>I112*Parameters!D$24</f>
        <v>0.48764760000000001</v>
      </c>
      <c r="M112" s="56">
        <f>J112*Parameters!E$24</f>
        <v>1.0764035700000003</v>
      </c>
      <c r="N112" s="57">
        <f>K112*Parameters!F$24</f>
        <v>2.3535184200000003</v>
      </c>
    </row>
    <row r="113" spans="1:14" x14ac:dyDescent="0.2">
      <c r="A113" s="4" t="s">
        <v>174</v>
      </c>
      <c r="B113" s="4" t="s">
        <v>17</v>
      </c>
      <c r="C113" s="55">
        <f>Node_List!Z113*Parameters!D$19</f>
        <v>1.1850399999999999</v>
      </c>
      <c r="D113" s="56">
        <f>Node_List!AA113*Parameters!E$19</f>
        <v>2.6301280000000005</v>
      </c>
      <c r="E113" s="57">
        <f>Node_List!AB113*Parameters!F$19</f>
        <v>5.7535680000000005</v>
      </c>
      <c r="F113" s="55">
        <f>C113*Parameters!D$24</f>
        <v>1.1850399999999999</v>
      </c>
      <c r="G113" s="56">
        <f>D113*Parameters!E$24</f>
        <v>2.6301280000000005</v>
      </c>
      <c r="H113" s="57">
        <f>E113*Parameters!F$24</f>
        <v>5.7535680000000005</v>
      </c>
      <c r="I113" s="55">
        <f>C113*Parameters!D$27</f>
        <v>0.3910632</v>
      </c>
      <c r="J113" s="56">
        <f>D113*Parameters!E$27</f>
        <v>0.8679422400000002</v>
      </c>
      <c r="K113" s="57">
        <f>E113*Parameters!F$27</f>
        <v>1.8986774400000002</v>
      </c>
      <c r="L113" s="55">
        <f>I113*Parameters!D$24</f>
        <v>0.3910632</v>
      </c>
      <c r="M113" s="56">
        <f>J113*Parameters!E$24</f>
        <v>0.8679422400000002</v>
      </c>
      <c r="N113" s="57">
        <f>K113*Parameters!F$24</f>
        <v>1.8986774400000002</v>
      </c>
    </row>
    <row r="114" spans="1:14" x14ac:dyDescent="0.2">
      <c r="A114" s="4" t="s">
        <v>175</v>
      </c>
      <c r="B114" s="4" t="s">
        <v>18</v>
      </c>
      <c r="C114" s="55">
        <f>Node_List!Z114*Parameters!D$19</f>
        <v>7.01708</v>
      </c>
      <c r="D114" s="56">
        <f>Node_List!AA114*Parameters!E$19</f>
        <v>15.827280999999999</v>
      </c>
      <c r="E114" s="57">
        <f>Node_List!AB114*Parameters!F$19</f>
        <v>35.109786</v>
      </c>
      <c r="F114" s="55">
        <f>C114*Parameters!D$24</f>
        <v>7.01708</v>
      </c>
      <c r="G114" s="56">
        <f>D114*Parameters!E$24</f>
        <v>15.827280999999999</v>
      </c>
      <c r="H114" s="57">
        <f>E114*Parameters!F$24</f>
        <v>35.109786</v>
      </c>
      <c r="I114" s="55">
        <f>C114*Parameters!D$27</f>
        <v>2.3156364000000003</v>
      </c>
      <c r="J114" s="56">
        <f>D114*Parameters!E$27</f>
        <v>5.2230027300000001</v>
      </c>
      <c r="K114" s="57">
        <f>E114*Parameters!F$27</f>
        <v>11.586229380000001</v>
      </c>
      <c r="L114" s="55">
        <f>I114*Parameters!D$24</f>
        <v>2.3156364000000003</v>
      </c>
      <c r="M114" s="56">
        <f>J114*Parameters!E$24</f>
        <v>5.2230027300000001</v>
      </c>
      <c r="N114" s="57">
        <f>K114*Parameters!F$24</f>
        <v>11.586229380000001</v>
      </c>
    </row>
    <row r="115" spans="1:14" x14ac:dyDescent="0.2">
      <c r="A115" s="4" t="s">
        <v>176</v>
      </c>
      <c r="B115" s="4" t="s">
        <v>17</v>
      </c>
      <c r="C115" s="55">
        <f>Node_List!Z115*Parameters!D$19</f>
        <v>3.3904400000000003</v>
      </c>
      <c r="D115" s="56">
        <f>Node_List!AA115*Parameters!E$19</f>
        <v>7.5997830000000022</v>
      </c>
      <c r="E115" s="57">
        <f>Node_List!AB115*Parameters!F$19</f>
        <v>16.830998000000001</v>
      </c>
      <c r="F115" s="55">
        <f>C115*Parameters!D$24</f>
        <v>3.3904400000000003</v>
      </c>
      <c r="G115" s="56">
        <f>D115*Parameters!E$24</f>
        <v>7.5997830000000022</v>
      </c>
      <c r="H115" s="57">
        <f>E115*Parameters!F$24</f>
        <v>16.830998000000001</v>
      </c>
      <c r="I115" s="55">
        <f>C115*Parameters!D$27</f>
        <v>1.1188452000000002</v>
      </c>
      <c r="J115" s="56">
        <f>D115*Parameters!E$27</f>
        <v>2.5079283900000009</v>
      </c>
      <c r="K115" s="57">
        <f>E115*Parameters!F$27</f>
        <v>5.5542293400000009</v>
      </c>
      <c r="L115" s="55">
        <f>I115*Parameters!D$24</f>
        <v>1.1188452000000002</v>
      </c>
      <c r="M115" s="56">
        <f>J115*Parameters!E$24</f>
        <v>2.5079283900000009</v>
      </c>
      <c r="N115" s="57">
        <f>K115*Parameters!F$24</f>
        <v>5.5542293400000009</v>
      </c>
    </row>
    <row r="116" spans="1:14" x14ac:dyDescent="0.2">
      <c r="A116" s="4" t="s">
        <v>177</v>
      </c>
      <c r="B116" s="4" t="s">
        <v>17</v>
      </c>
      <c r="C116" s="55">
        <f>Node_List!Z116*Parameters!D$19</f>
        <v>1.2452800000000002</v>
      </c>
      <c r="D116" s="56">
        <f>Node_List!AA116*Parameters!E$19</f>
        <v>2.9773960000000002</v>
      </c>
      <c r="E116" s="57">
        <f>Node_List!AB116*Parameters!F$19</f>
        <v>6.7559760000000004</v>
      </c>
      <c r="F116" s="55">
        <f>C116*Parameters!D$24</f>
        <v>1.2452800000000002</v>
      </c>
      <c r="G116" s="56">
        <f>D116*Parameters!E$24</f>
        <v>2.9773960000000002</v>
      </c>
      <c r="H116" s="57">
        <f>E116*Parameters!F$24</f>
        <v>6.7559760000000004</v>
      </c>
      <c r="I116" s="55">
        <f>C116*Parameters!D$27</f>
        <v>0.4109424000000001</v>
      </c>
      <c r="J116" s="56">
        <f>D116*Parameters!E$27</f>
        <v>0.98254068000000006</v>
      </c>
      <c r="K116" s="57">
        <f>E116*Parameters!F$27</f>
        <v>2.2294720800000003</v>
      </c>
      <c r="L116" s="55">
        <f>I116*Parameters!D$24</f>
        <v>0.4109424000000001</v>
      </c>
      <c r="M116" s="56">
        <f>J116*Parameters!E$24</f>
        <v>0.98254068000000006</v>
      </c>
      <c r="N116" s="57">
        <f>K116*Parameters!F$24</f>
        <v>2.2294720800000003</v>
      </c>
    </row>
    <row r="117" spans="1:14" x14ac:dyDescent="0.2">
      <c r="A117" s="4" t="s">
        <v>178</v>
      </c>
      <c r="B117" s="4" t="s">
        <v>17</v>
      </c>
      <c r="C117" s="55">
        <f>Node_List!Z117*Parameters!D$19</f>
        <v>1.2301200000000001</v>
      </c>
      <c r="D117" s="56">
        <f>Node_List!AA117*Parameters!E$19</f>
        <v>2.6550090000000006</v>
      </c>
      <c r="E117" s="57">
        <f>Node_List!AB117*Parameters!F$19</f>
        <v>5.7929540000000008</v>
      </c>
      <c r="F117" s="55">
        <f>C117*Parameters!D$24</f>
        <v>1.2301200000000001</v>
      </c>
      <c r="G117" s="56">
        <f>D117*Parameters!E$24</f>
        <v>2.6550090000000006</v>
      </c>
      <c r="H117" s="57">
        <f>E117*Parameters!F$24</f>
        <v>5.7929540000000008</v>
      </c>
      <c r="I117" s="55">
        <f>C117*Parameters!D$27</f>
        <v>0.40593960000000007</v>
      </c>
      <c r="J117" s="56">
        <f>D117*Parameters!E$27</f>
        <v>0.87615297000000025</v>
      </c>
      <c r="K117" s="57">
        <f>E117*Parameters!F$27</f>
        <v>1.9116748200000004</v>
      </c>
      <c r="L117" s="55">
        <f>I117*Parameters!D$24</f>
        <v>0.40593960000000007</v>
      </c>
      <c r="M117" s="56">
        <f>J117*Parameters!E$24</f>
        <v>0.87615297000000025</v>
      </c>
      <c r="N117" s="57">
        <f>K117*Parameters!F$24</f>
        <v>1.9116748200000004</v>
      </c>
    </row>
    <row r="118" spans="1:14" x14ac:dyDescent="0.2">
      <c r="A118" s="4" t="s">
        <v>179</v>
      </c>
      <c r="B118" s="4" t="s">
        <v>16</v>
      </c>
      <c r="C118" s="55">
        <f>Node_List!Z118*Parameters!D$19</f>
        <v>1.0566400000000002</v>
      </c>
      <c r="D118" s="56">
        <f>Node_List!AA118*Parameters!E$19</f>
        <v>3.3819980000000003</v>
      </c>
      <c r="E118" s="57">
        <f>Node_List!AB118*Parameters!F$19</f>
        <v>8.6237880000000011</v>
      </c>
      <c r="F118" s="55">
        <f>C118*Parameters!D$24</f>
        <v>1.0566400000000002</v>
      </c>
      <c r="G118" s="56">
        <f>D118*Parameters!E$24</f>
        <v>3.3819980000000003</v>
      </c>
      <c r="H118" s="57">
        <f>E118*Parameters!F$24</f>
        <v>8.6237880000000011</v>
      </c>
      <c r="I118" s="55">
        <f>C118*Parameters!D$27</f>
        <v>0.34869120000000009</v>
      </c>
      <c r="J118" s="56">
        <f>D118*Parameters!E$27</f>
        <v>1.1160593400000001</v>
      </c>
      <c r="K118" s="57">
        <f>E118*Parameters!F$27</f>
        <v>2.8458500400000006</v>
      </c>
      <c r="L118" s="55">
        <f>I118*Parameters!D$24</f>
        <v>0.34869120000000009</v>
      </c>
      <c r="M118" s="56">
        <f>J118*Parameters!E$24</f>
        <v>1.1160593400000001</v>
      </c>
      <c r="N118" s="57">
        <f>K118*Parameters!F$24</f>
        <v>2.8458500400000006</v>
      </c>
    </row>
    <row r="119" spans="1:14" x14ac:dyDescent="0.2">
      <c r="A119" s="4" t="s">
        <v>180</v>
      </c>
      <c r="B119" s="4" t="s">
        <v>17</v>
      </c>
      <c r="C119" s="55">
        <f>Node_List!Z119*Parameters!D$19</f>
        <v>1.8063199999999999</v>
      </c>
      <c r="D119" s="56">
        <f>Node_List!AA119*Parameters!E$19</f>
        <v>4.0434740000000016</v>
      </c>
      <c r="E119" s="57">
        <f>Node_List!AB119*Parameters!F$19</f>
        <v>8.8522440000000007</v>
      </c>
      <c r="F119" s="55">
        <f>C119*Parameters!D$24</f>
        <v>1.8063199999999999</v>
      </c>
      <c r="G119" s="56">
        <f>D119*Parameters!E$24</f>
        <v>4.0434740000000016</v>
      </c>
      <c r="H119" s="57">
        <f>E119*Parameters!F$24</f>
        <v>8.8522440000000007</v>
      </c>
      <c r="I119" s="55">
        <f>C119*Parameters!D$27</f>
        <v>0.59608559999999999</v>
      </c>
      <c r="J119" s="56">
        <f>D119*Parameters!E$27</f>
        <v>1.3343464200000006</v>
      </c>
      <c r="K119" s="57">
        <f>E119*Parameters!F$27</f>
        <v>2.9212405200000005</v>
      </c>
      <c r="L119" s="55">
        <f>I119*Parameters!D$24</f>
        <v>0.59608559999999999</v>
      </c>
      <c r="M119" s="56">
        <f>J119*Parameters!E$24</f>
        <v>1.3343464200000006</v>
      </c>
      <c r="N119" s="57">
        <f>K119*Parameters!F$24</f>
        <v>2.9212405200000005</v>
      </c>
    </row>
    <row r="120" spans="1:14" x14ac:dyDescent="0.2">
      <c r="A120" s="4" t="s">
        <v>181</v>
      </c>
      <c r="B120" s="4" t="s">
        <v>17</v>
      </c>
      <c r="C120" s="55">
        <f>Node_List!Z120*Parameters!D$19</f>
        <v>2.2664</v>
      </c>
      <c r="D120" s="56">
        <f>Node_List!AA120*Parameters!E$19</f>
        <v>5.116480000000001</v>
      </c>
      <c r="E120" s="57">
        <f>Node_List!AB120*Parameters!F$19</f>
        <v>11.218880000000002</v>
      </c>
      <c r="F120" s="55">
        <f>C120*Parameters!D$24</f>
        <v>2.2664</v>
      </c>
      <c r="G120" s="56">
        <f>D120*Parameters!E$24</f>
        <v>5.116480000000001</v>
      </c>
      <c r="H120" s="57">
        <f>E120*Parameters!F$24</f>
        <v>11.218880000000002</v>
      </c>
      <c r="I120" s="55">
        <f>C120*Parameters!D$27</f>
        <v>0.74791200000000002</v>
      </c>
      <c r="J120" s="56">
        <f>D120*Parameters!E$27</f>
        <v>1.6884384000000003</v>
      </c>
      <c r="K120" s="57">
        <f>E120*Parameters!F$27</f>
        <v>3.7022304000000008</v>
      </c>
      <c r="L120" s="55">
        <f>I120*Parameters!D$24</f>
        <v>0.74791200000000002</v>
      </c>
      <c r="M120" s="56">
        <f>J120*Parameters!E$24</f>
        <v>1.6884384000000003</v>
      </c>
      <c r="N120" s="57">
        <f>K120*Parameters!F$24</f>
        <v>3.7022304000000008</v>
      </c>
    </row>
    <row r="121" spans="1:14" x14ac:dyDescent="0.2">
      <c r="A121" s="4" t="s">
        <v>182</v>
      </c>
      <c r="B121" s="4" t="s">
        <v>17</v>
      </c>
      <c r="C121" s="55">
        <f>Node_List!Z121*Parameters!D$19</f>
        <v>1.6338000000000001</v>
      </c>
      <c r="D121" s="56">
        <f>Node_List!AA121*Parameters!E$19</f>
        <v>3.7435350000000001</v>
      </c>
      <c r="E121" s="57">
        <f>Node_List!AB121*Parameters!F$19</f>
        <v>8.2127099999999995</v>
      </c>
      <c r="F121" s="55">
        <f>C121*Parameters!D$24</f>
        <v>1.6338000000000001</v>
      </c>
      <c r="G121" s="56">
        <f>D121*Parameters!E$24</f>
        <v>3.7435350000000001</v>
      </c>
      <c r="H121" s="57">
        <f>E121*Parameters!F$24</f>
        <v>8.2127099999999995</v>
      </c>
      <c r="I121" s="55">
        <f>C121*Parameters!D$27</f>
        <v>0.53915400000000002</v>
      </c>
      <c r="J121" s="56">
        <f>D121*Parameters!E$27</f>
        <v>1.2353665500000002</v>
      </c>
      <c r="K121" s="57">
        <f>E121*Parameters!F$27</f>
        <v>2.7101942999999999</v>
      </c>
      <c r="L121" s="55">
        <f>I121*Parameters!D$24</f>
        <v>0.53915400000000002</v>
      </c>
      <c r="M121" s="56">
        <f>J121*Parameters!E$24</f>
        <v>1.2353665500000002</v>
      </c>
      <c r="N121" s="57">
        <f>K121*Parameters!F$24</f>
        <v>2.7101942999999999</v>
      </c>
    </row>
    <row r="122" spans="1:14" x14ac:dyDescent="0.2">
      <c r="A122" s="4" t="s">
        <v>183</v>
      </c>
      <c r="B122" s="4" t="s">
        <v>17</v>
      </c>
      <c r="C122" s="55">
        <f>Node_List!Z122*Parameters!D$19</f>
        <v>1.9051599999999997</v>
      </c>
      <c r="D122" s="56">
        <f>Node_List!AA122*Parameters!E$19</f>
        <v>4.3216370000000008</v>
      </c>
      <c r="E122" s="57">
        <f>Node_List!AB122*Parameters!F$19</f>
        <v>9.6635220000000004</v>
      </c>
      <c r="F122" s="55">
        <f>C122*Parameters!D$24</f>
        <v>1.9051599999999997</v>
      </c>
      <c r="G122" s="56">
        <f>D122*Parameters!E$24</f>
        <v>4.3216370000000008</v>
      </c>
      <c r="H122" s="57">
        <f>E122*Parameters!F$24</f>
        <v>9.6635220000000004</v>
      </c>
      <c r="I122" s="55">
        <f>C122*Parameters!D$27</f>
        <v>0.6287027999999999</v>
      </c>
      <c r="J122" s="56">
        <f>D122*Parameters!E$27</f>
        <v>1.4261402100000002</v>
      </c>
      <c r="K122" s="57">
        <f>E122*Parameters!F$27</f>
        <v>3.1889622600000003</v>
      </c>
      <c r="L122" s="55">
        <f>I122*Parameters!D$24</f>
        <v>0.6287027999999999</v>
      </c>
      <c r="M122" s="56">
        <f>J122*Parameters!E$24</f>
        <v>1.4261402100000002</v>
      </c>
      <c r="N122" s="57">
        <f>K122*Parameters!F$24</f>
        <v>3.1889622600000003</v>
      </c>
    </row>
    <row r="123" spans="1:14" x14ac:dyDescent="0.2">
      <c r="A123" s="4" t="s">
        <v>184</v>
      </c>
      <c r="B123" s="4" t="s">
        <v>17</v>
      </c>
      <c r="C123" s="55">
        <f>Node_List!Z123*Parameters!D$19</f>
        <v>1.8147199999999999</v>
      </c>
      <c r="D123" s="56">
        <f>Node_List!AA123*Parameters!E$19</f>
        <v>4.2788540000000017</v>
      </c>
      <c r="E123" s="57">
        <f>Node_List!AB123*Parameters!F$19</f>
        <v>9.6105239999999998</v>
      </c>
      <c r="F123" s="55">
        <f>C123*Parameters!D$24</f>
        <v>1.8147199999999999</v>
      </c>
      <c r="G123" s="56">
        <f>D123*Parameters!E$24</f>
        <v>4.2788540000000017</v>
      </c>
      <c r="H123" s="57">
        <f>E123*Parameters!F$24</f>
        <v>9.6105239999999998</v>
      </c>
      <c r="I123" s="55">
        <f>C123*Parameters!D$27</f>
        <v>0.59885759999999999</v>
      </c>
      <c r="J123" s="56">
        <f>D123*Parameters!E$27</f>
        <v>1.4120218200000005</v>
      </c>
      <c r="K123" s="57">
        <f>E123*Parameters!F$27</f>
        <v>3.1714729200000003</v>
      </c>
      <c r="L123" s="55">
        <f>I123*Parameters!D$24</f>
        <v>0.59885759999999999</v>
      </c>
      <c r="M123" s="56">
        <f>J123*Parameters!E$24</f>
        <v>1.4120218200000005</v>
      </c>
      <c r="N123" s="57">
        <f>K123*Parameters!F$24</f>
        <v>3.1714729200000003</v>
      </c>
    </row>
    <row r="124" spans="1:14" x14ac:dyDescent="0.2">
      <c r="A124" s="4" t="s">
        <v>185</v>
      </c>
      <c r="B124" s="4" t="s">
        <v>17</v>
      </c>
      <c r="C124" s="55">
        <f>Node_List!Z124*Parameters!D$19</f>
        <v>1.6262400000000001</v>
      </c>
      <c r="D124" s="56">
        <f>Node_List!AA124*Parameters!E$19</f>
        <v>3.7272180000000001</v>
      </c>
      <c r="E124" s="57">
        <f>Node_List!AB124*Parameters!F$19</f>
        <v>8.3771079999999998</v>
      </c>
      <c r="F124" s="55">
        <f>C124*Parameters!D$24</f>
        <v>1.6262400000000001</v>
      </c>
      <c r="G124" s="56">
        <f>D124*Parameters!E$24</f>
        <v>3.7272180000000001</v>
      </c>
      <c r="H124" s="57">
        <f>E124*Parameters!F$24</f>
        <v>8.3771079999999998</v>
      </c>
      <c r="I124" s="55">
        <f>C124*Parameters!D$27</f>
        <v>0.53665920000000011</v>
      </c>
      <c r="J124" s="56">
        <f>D124*Parameters!E$27</f>
        <v>1.2299819400000001</v>
      </c>
      <c r="K124" s="57">
        <f>E124*Parameters!F$27</f>
        <v>2.7644456399999999</v>
      </c>
      <c r="L124" s="55">
        <f>I124*Parameters!D$24</f>
        <v>0.53665920000000011</v>
      </c>
      <c r="M124" s="56">
        <f>J124*Parameters!E$24</f>
        <v>1.2299819400000001</v>
      </c>
      <c r="N124" s="57">
        <f>K124*Parameters!F$24</f>
        <v>2.7644456399999999</v>
      </c>
    </row>
    <row r="125" spans="1:14" x14ac:dyDescent="0.2">
      <c r="A125" s="4" t="s">
        <v>186</v>
      </c>
      <c r="B125" s="4" t="s">
        <v>16</v>
      </c>
      <c r="C125" s="55">
        <f>Node_List!Z125*Parameters!D$19</f>
        <v>1.6865600000000001</v>
      </c>
      <c r="D125" s="56">
        <f>Node_List!AA125*Parameters!E$19</f>
        <v>4.6539920000000015</v>
      </c>
      <c r="E125" s="57">
        <f>Node_List!AB125*Parameters!F$19</f>
        <v>11.163152</v>
      </c>
      <c r="F125" s="55">
        <f>C125*Parameters!D$24</f>
        <v>1.6865600000000001</v>
      </c>
      <c r="G125" s="56">
        <f>D125*Parameters!E$24</f>
        <v>4.6539920000000015</v>
      </c>
      <c r="H125" s="57">
        <f>E125*Parameters!F$24</f>
        <v>11.163152</v>
      </c>
      <c r="I125" s="55">
        <f>C125*Parameters!D$27</f>
        <v>0.55656480000000008</v>
      </c>
      <c r="J125" s="56">
        <f>D125*Parameters!E$27</f>
        <v>1.5358173600000005</v>
      </c>
      <c r="K125" s="57">
        <f>E125*Parameters!F$27</f>
        <v>3.6838401600000004</v>
      </c>
      <c r="L125" s="55">
        <f>I125*Parameters!D$24</f>
        <v>0.55656480000000008</v>
      </c>
      <c r="M125" s="56">
        <f>J125*Parameters!E$24</f>
        <v>1.5358173600000005</v>
      </c>
      <c r="N125" s="57">
        <f>K125*Parameters!F$24</f>
        <v>3.6838401600000004</v>
      </c>
    </row>
    <row r="126" spans="1:14" x14ac:dyDescent="0.2">
      <c r="A126" s="4" t="s">
        <v>187</v>
      </c>
      <c r="B126" s="4" t="s">
        <v>17</v>
      </c>
      <c r="C126" s="55">
        <f>Node_List!Z126*Parameters!D$19</f>
        <v>1.46652</v>
      </c>
      <c r="D126" s="56">
        <f>Node_List!AA126*Parameters!E$19</f>
        <v>4.2514890000000012</v>
      </c>
      <c r="E126" s="57">
        <f>Node_List!AB126*Parameters!F$19</f>
        <v>10.299834000000002</v>
      </c>
      <c r="F126" s="55">
        <f>C126*Parameters!D$24</f>
        <v>1.46652</v>
      </c>
      <c r="G126" s="56">
        <f>D126*Parameters!E$24</f>
        <v>4.2514890000000012</v>
      </c>
      <c r="H126" s="57">
        <f>E126*Parameters!F$24</f>
        <v>10.299834000000002</v>
      </c>
      <c r="I126" s="55">
        <f>C126*Parameters!D$27</f>
        <v>0.48395160000000004</v>
      </c>
      <c r="J126" s="56">
        <f>D126*Parameters!E$27</f>
        <v>1.4029913700000005</v>
      </c>
      <c r="K126" s="57">
        <f>E126*Parameters!F$27</f>
        <v>3.3989452200000008</v>
      </c>
      <c r="L126" s="55">
        <f>I126*Parameters!D$24</f>
        <v>0.48395160000000004</v>
      </c>
      <c r="M126" s="56">
        <f>J126*Parameters!E$24</f>
        <v>1.4029913700000005</v>
      </c>
      <c r="N126" s="57">
        <f>K126*Parameters!F$24</f>
        <v>3.3989452200000008</v>
      </c>
    </row>
    <row r="127" spans="1:14" x14ac:dyDescent="0.2">
      <c r="A127" s="4" t="s">
        <v>188</v>
      </c>
      <c r="B127" s="4" t="s">
        <v>17</v>
      </c>
      <c r="C127" s="55">
        <f>Node_List!Z127*Parameters!D$19</f>
        <v>2.0491199999999998</v>
      </c>
      <c r="D127" s="56">
        <f>Node_List!AA127*Parameters!E$19</f>
        <v>5.0744340000000019</v>
      </c>
      <c r="E127" s="57">
        <f>Node_List!AB127*Parameters!F$19</f>
        <v>11.806004</v>
      </c>
      <c r="F127" s="55">
        <f>C127*Parameters!D$24</f>
        <v>2.0491199999999998</v>
      </c>
      <c r="G127" s="56">
        <f>D127*Parameters!E$24</f>
        <v>5.0744340000000019</v>
      </c>
      <c r="H127" s="57">
        <f>E127*Parameters!F$24</f>
        <v>11.806004</v>
      </c>
      <c r="I127" s="55">
        <f>C127*Parameters!D$27</f>
        <v>0.67620959999999997</v>
      </c>
      <c r="J127" s="56">
        <f>D127*Parameters!E$27</f>
        <v>1.6745632200000007</v>
      </c>
      <c r="K127" s="57">
        <f>E127*Parameters!F$27</f>
        <v>3.8959813200000002</v>
      </c>
      <c r="L127" s="55">
        <f>I127*Parameters!D$24</f>
        <v>0.67620959999999997</v>
      </c>
      <c r="M127" s="56">
        <f>J127*Parameters!E$24</f>
        <v>1.6745632200000007</v>
      </c>
      <c r="N127" s="57">
        <f>K127*Parameters!F$24</f>
        <v>3.8959813200000002</v>
      </c>
    </row>
    <row r="128" spans="1:14" x14ac:dyDescent="0.2">
      <c r="A128" s="4" t="s">
        <v>189</v>
      </c>
      <c r="B128" s="4" t="s">
        <v>16</v>
      </c>
      <c r="C128" s="55">
        <f>Node_List!Z128*Parameters!D$19</f>
        <v>2.0487999999999995</v>
      </c>
      <c r="D128" s="56">
        <f>Node_List!AA128*Parameters!E$19</f>
        <v>4.8716600000000003</v>
      </c>
      <c r="E128" s="57">
        <f>Node_List!AB128*Parameters!F$19</f>
        <v>10.939960000000001</v>
      </c>
      <c r="F128" s="55">
        <f>C128*Parameters!D$24</f>
        <v>2.0487999999999995</v>
      </c>
      <c r="G128" s="56">
        <f>D128*Parameters!E$24</f>
        <v>4.8716600000000003</v>
      </c>
      <c r="H128" s="57">
        <f>E128*Parameters!F$24</f>
        <v>10.939960000000001</v>
      </c>
      <c r="I128" s="55">
        <f>C128*Parameters!D$27</f>
        <v>0.67610399999999982</v>
      </c>
      <c r="J128" s="56">
        <f>D128*Parameters!E$27</f>
        <v>1.6076478000000003</v>
      </c>
      <c r="K128" s="57">
        <f>E128*Parameters!F$27</f>
        <v>3.6101868000000006</v>
      </c>
      <c r="L128" s="55">
        <f>I128*Parameters!D$24</f>
        <v>0.67610399999999982</v>
      </c>
      <c r="M128" s="56">
        <f>J128*Parameters!E$24</f>
        <v>1.6076478000000003</v>
      </c>
      <c r="N128" s="57">
        <f>K128*Parameters!F$24</f>
        <v>3.6101868000000006</v>
      </c>
    </row>
    <row r="129" spans="1:14" x14ac:dyDescent="0.2">
      <c r="A129" s="4" t="s">
        <v>190</v>
      </c>
      <c r="B129" s="4" t="s">
        <v>17</v>
      </c>
      <c r="C129" s="55">
        <f>Node_List!Z129*Parameters!D$19</f>
        <v>1.39164</v>
      </c>
      <c r="D129" s="56">
        <f>Node_List!AA129*Parameters!E$19</f>
        <v>3.4381230000000005</v>
      </c>
      <c r="E129" s="57">
        <f>Node_List!AB129*Parameters!F$19</f>
        <v>7.9910380000000005</v>
      </c>
      <c r="F129" s="55">
        <f>C129*Parameters!D$24</f>
        <v>1.39164</v>
      </c>
      <c r="G129" s="56">
        <f>D129*Parameters!E$24</f>
        <v>3.4381230000000005</v>
      </c>
      <c r="H129" s="57">
        <f>E129*Parameters!F$24</f>
        <v>7.9910380000000005</v>
      </c>
      <c r="I129" s="55">
        <f>C129*Parameters!D$27</f>
        <v>0.45924120000000002</v>
      </c>
      <c r="J129" s="56">
        <f>D129*Parameters!E$27</f>
        <v>1.1345805900000001</v>
      </c>
      <c r="K129" s="57">
        <f>E129*Parameters!F$27</f>
        <v>2.6370425400000004</v>
      </c>
      <c r="L129" s="55">
        <f>I129*Parameters!D$24</f>
        <v>0.45924120000000002</v>
      </c>
      <c r="M129" s="56">
        <f>J129*Parameters!E$24</f>
        <v>1.1345805900000001</v>
      </c>
      <c r="N129" s="57">
        <f>K129*Parameters!F$24</f>
        <v>2.6370425400000004</v>
      </c>
    </row>
    <row r="130" spans="1:14" x14ac:dyDescent="0.2">
      <c r="A130" s="4" t="s">
        <v>191</v>
      </c>
      <c r="B130" s="4" t="s">
        <v>17</v>
      </c>
      <c r="C130" s="55">
        <f>Node_List!Z130*Parameters!D$19</f>
        <v>3.0926400000000003</v>
      </c>
      <c r="D130" s="56">
        <f>Node_List!AA130*Parameters!E$19</f>
        <v>7.1094480000000004</v>
      </c>
      <c r="E130" s="57">
        <f>Node_List!AB130*Parameters!F$19</f>
        <v>15.801488000000001</v>
      </c>
      <c r="F130" s="55">
        <f>C130*Parameters!D$24</f>
        <v>3.0926400000000003</v>
      </c>
      <c r="G130" s="56">
        <f>D130*Parameters!E$24</f>
        <v>7.1094480000000004</v>
      </c>
      <c r="H130" s="57">
        <f>E130*Parameters!F$24</f>
        <v>15.801488000000001</v>
      </c>
      <c r="I130" s="55">
        <f>C130*Parameters!D$27</f>
        <v>1.0205712000000002</v>
      </c>
      <c r="J130" s="56">
        <f>D130*Parameters!E$27</f>
        <v>2.3461178400000002</v>
      </c>
      <c r="K130" s="57">
        <f>E130*Parameters!F$27</f>
        <v>5.2144910400000004</v>
      </c>
      <c r="L130" s="55">
        <f>I130*Parameters!D$24</f>
        <v>1.0205712000000002</v>
      </c>
      <c r="M130" s="56">
        <f>J130*Parameters!E$24</f>
        <v>2.3461178400000002</v>
      </c>
      <c r="N130" s="57">
        <f>K130*Parameters!F$24</f>
        <v>5.2144910400000004</v>
      </c>
    </row>
    <row r="131" spans="1:14" x14ac:dyDescent="0.2">
      <c r="A131" s="4" t="s">
        <v>192</v>
      </c>
      <c r="B131" s="4" t="s">
        <v>17</v>
      </c>
      <c r="C131" s="55">
        <f>Node_List!Z131*Parameters!D$19</f>
        <v>2.66256</v>
      </c>
      <c r="D131" s="56">
        <f>Node_List!AA131*Parameters!E$19</f>
        <v>6.3984420000000011</v>
      </c>
      <c r="E131" s="57">
        <f>Node_List!AB131*Parameters!F$19</f>
        <v>14.694852000000001</v>
      </c>
      <c r="F131" s="55">
        <f>C131*Parameters!D$24</f>
        <v>2.66256</v>
      </c>
      <c r="G131" s="56">
        <f>D131*Parameters!E$24</f>
        <v>6.3984420000000011</v>
      </c>
      <c r="H131" s="57">
        <f>E131*Parameters!F$24</f>
        <v>14.694852000000001</v>
      </c>
      <c r="I131" s="55">
        <f>C131*Parameters!D$27</f>
        <v>0.8786448</v>
      </c>
      <c r="J131" s="56">
        <f>D131*Parameters!E$27</f>
        <v>2.1114858600000006</v>
      </c>
      <c r="K131" s="57">
        <f>E131*Parameters!F$27</f>
        <v>4.8493011600000004</v>
      </c>
      <c r="L131" s="55">
        <f>I131*Parameters!D$24</f>
        <v>0.8786448</v>
      </c>
      <c r="M131" s="56">
        <f>J131*Parameters!E$24</f>
        <v>2.1114858600000006</v>
      </c>
      <c r="N131" s="57">
        <f>K131*Parameters!F$24</f>
        <v>4.8493011600000004</v>
      </c>
    </row>
    <row r="132" spans="1:14" x14ac:dyDescent="0.2">
      <c r="A132" s="4" t="s">
        <v>193</v>
      </c>
      <c r="B132" s="4" t="s">
        <v>17</v>
      </c>
      <c r="C132" s="55">
        <f>Node_List!Z132*Parameters!D$19</f>
        <v>1.0738000000000001</v>
      </c>
      <c r="D132" s="56">
        <f>Node_List!AA132*Parameters!E$19</f>
        <v>2.3900350000000006</v>
      </c>
      <c r="E132" s="57">
        <f>Node_List!AB132*Parameters!F$19</f>
        <v>5.2297100000000007</v>
      </c>
      <c r="F132" s="55">
        <f>C132*Parameters!D$24</f>
        <v>1.0738000000000001</v>
      </c>
      <c r="G132" s="56">
        <f>D132*Parameters!E$24</f>
        <v>2.3900350000000006</v>
      </c>
      <c r="H132" s="57">
        <f>E132*Parameters!F$24</f>
        <v>5.2297100000000007</v>
      </c>
      <c r="I132" s="55">
        <f>C132*Parameters!D$27</f>
        <v>0.35435400000000006</v>
      </c>
      <c r="J132" s="56">
        <f>D132*Parameters!E$27</f>
        <v>0.78871155000000026</v>
      </c>
      <c r="K132" s="57">
        <f>E132*Parameters!F$27</f>
        <v>1.7258043000000003</v>
      </c>
      <c r="L132" s="55">
        <f>I132*Parameters!D$24</f>
        <v>0.35435400000000006</v>
      </c>
      <c r="M132" s="56">
        <f>J132*Parameters!E$24</f>
        <v>0.78871155000000026</v>
      </c>
      <c r="N132" s="57">
        <f>K132*Parameters!F$24</f>
        <v>1.7258043000000003</v>
      </c>
    </row>
    <row r="133" spans="1:14" x14ac:dyDescent="0.2">
      <c r="A133" s="4" t="s">
        <v>194</v>
      </c>
      <c r="B133" s="4" t="s">
        <v>16</v>
      </c>
      <c r="C133" s="55">
        <f>Node_List!Z133*Parameters!D$19</f>
        <v>3.1326400000000003</v>
      </c>
      <c r="D133" s="56">
        <f>Node_List!AA133*Parameters!E$19</f>
        <v>7.6454480000000009</v>
      </c>
      <c r="E133" s="57">
        <f>Node_List!AB133*Parameters!F$19</f>
        <v>17.681488000000002</v>
      </c>
      <c r="F133" s="55">
        <f>C133*Parameters!D$24</f>
        <v>3.1326400000000003</v>
      </c>
      <c r="G133" s="56">
        <f>D133*Parameters!E$24</f>
        <v>7.6454480000000009</v>
      </c>
      <c r="H133" s="57">
        <f>E133*Parameters!F$24</f>
        <v>17.681488000000002</v>
      </c>
      <c r="I133" s="55">
        <f>C133*Parameters!D$27</f>
        <v>1.0337712000000001</v>
      </c>
      <c r="J133" s="56">
        <f>D133*Parameters!E$27</f>
        <v>2.5229978400000004</v>
      </c>
      <c r="K133" s="57">
        <f>E133*Parameters!F$27</f>
        <v>5.8348910400000005</v>
      </c>
      <c r="L133" s="55">
        <f>I133*Parameters!D$24</f>
        <v>1.0337712000000001</v>
      </c>
      <c r="M133" s="56">
        <f>J133*Parameters!E$24</f>
        <v>2.5229978400000004</v>
      </c>
      <c r="N133" s="57">
        <f>K133*Parameters!F$24</f>
        <v>5.8348910400000005</v>
      </c>
    </row>
    <row r="134" spans="1:14" x14ac:dyDescent="0.2">
      <c r="A134" s="4" t="s">
        <v>195</v>
      </c>
      <c r="B134" s="4" t="s">
        <v>17</v>
      </c>
      <c r="C134" s="55">
        <f>Node_List!Z134*Parameters!D$19</f>
        <v>1.4138000000000002</v>
      </c>
      <c r="D134" s="56">
        <f>Node_List!AA134*Parameters!E$19</f>
        <v>3.870785000000001</v>
      </c>
      <c r="E134" s="57">
        <f>Node_List!AB134*Parameters!F$19</f>
        <v>9.2412100000000006</v>
      </c>
      <c r="F134" s="55">
        <f>C134*Parameters!D$24</f>
        <v>1.4138000000000002</v>
      </c>
      <c r="G134" s="56">
        <f>D134*Parameters!E$24</f>
        <v>3.870785000000001</v>
      </c>
      <c r="H134" s="57">
        <f>E134*Parameters!F$24</f>
        <v>9.2412100000000006</v>
      </c>
      <c r="I134" s="55">
        <f>C134*Parameters!D$27</f>
        <v>0.46655400000000008</v>
      </c>
      <c r="J134" s="56">
        <f>D134*Parameters!E$27</f>
        <v>1.2773590500000005</v>
      </c>
      <c r="K134" s="57">
        <f>E134*Parameters!F$27</f>
        <v>3.0495993000000001</v>
      </c>
      <c r="L134" s="55">
        <f>I134*Parameters!D$24</f>
        <v>0.46655400000000008</v>
      </c>
      <c r="M134" s="56">
        <f>J134*Parameters!E$24</f>
        <v>1.2773590500000005</v>
      </c>
      <c r="N134" s="57">
        <f>K134*Parameters!F$24</f>
        <v>3.0495993000000001</v>
      </c>
    </row>
    <row r="135" spans="1:14" x14ac:dyDescent="0.2">
      <c r="A135" s="4" t="s">
        <v>196</v>
      </c>
      <c r="B135" s="4" t="s">
        <v>17</v>
      </c>
      <c r="C135" s="55">
        <f>Node_List!Z135*Parameters!D$19</f>
        <v>1.4464000000000001</v>
      </c>
      <c r="D135" s="56">
        <f>Node_List!AA135*Parameters!E$19</f>
        <v>3.2742300000000002</v>
      </c>
      <c r="E135" s="57">
        <f>Node_List!AB135*Parameters!F$19</f>
        <v>7.1843800000000018</v>
      </c>
      <c r="F135" s="55">
        <f>C135*Parameters!D$24</f>
        <v>1.4464000000000001</v>
      </c>
      <c r="G135" s="56">
        <f>D135*Parameters!E$24</f>
        <v>3.2742300000000002</v>
      </c>
      <c r="H135" s="57">
        <f>E135*Parameters!F$24</f>
        <v>7.1843800000000018</v>
      </c>
      <c r="I135" s="55">
        <f>C135*Parameters!D$27</f>
        <v>0.47731200000000007</v>
      </c>
      <c r="J135" s="56">
        <f>D135*Parameters!E$27</f>
        <v>1.0804959000000001</v>
      </c>
      <c r="K135" s="57">
        <f>E135*Parameters!F$27</f>
        <v>2.3708454000000008</v>
      </c>
      <c r="L135" s="55">
        <f>I135*Parameters!D$24</f>
        <v>0.47731200000000007</v>
      </c>
      <c r="M135" s="56">
        <f>J135*Parameters!E$24</f>
        <v>1.0804959000000001</v>
      </c>
      <c r="N135" s="57">
        <f>K135*Parameters!F$24</f>
        <v>2.3708454000000008</v>
      </c>
    </row>
    <row r="136" spans="1:14" x14ac:dyDescent="0.2">
      <c r="A136" s="4" t="s">
        <v>197</v>
      </c>
      <c r="B136" s="4" t="s">
        <v>17</v>
      </c>
      <c r="C136" s="55">
        <f>Node_List!Z136*Parameters!D$19</f>
        <v>2.7667599999999997</v>
      </c>
      <c r="D136" s="56">
        <f>Node_List!AA136*Parameters!E$19</f>
        <v>6.6385070000000006</v>
      </c>
      <c r="E136" s="57">
        <f>Node_List!AB136*Parameters!F$19</f>
        <v>15.239742000000001</v>
      </c>
      <c r="F136" s="55">
        <f>C136*Parameters!D$24</f>
        <v>2.7667599999999997</v>
      </c>
      <c r="G136" s="56">
        <f>D136*Parameters!E$24</f>
        <v>6.6385070000000006</v>
      </c>
      <c r="H136" s="57">
        <f>E136*Parameters!F$24</f>
        <v>15.239742000000001</v>
      </c>
      <c r="I136" s="55">
        <f>C136*Parameters!D$27</f>
        <v>0.91303079999999992</v>
      </c>
      <c r="J136" s="56">
        <f>D136*Parameters!E$27</f>
        <v>2.1907073100000005</v>
      </c>
      <c r="K136" s="57">
        <f>E136*Parameters!F$27</f>
        <v>5.0291148600000009</v>
      </c>
      <c r="L136" s="55">
        <f>I136*Parameters!D$24</f>
        <v>0.91303079999999992</v>
      </c>
      <c r="M136" s="56">
        <f>J136*Parameters!E$24</f>
        <v>2.1907073100000005</v>
      </c>
      <c r="N136" s="57">
        <f>K136*Parameters!F$24</f>
        <v>5.0291148600000009</v>
      </c>
    </row>
    <row r="137" spans="1:14" x14ac:dyDescent="0.2">
      <c r="A137" s="4" t="s">
        <v>198</v>
      </c>
      <c r="B137" s="4" t="s">
        <v>17</v>
      </c>
      <c r="C137" s="55">
        <f>Node_List!Z137*Parameters!D$19</f>
        <v>2.3270279999999999</v>
      </c>
      <c r="D137" s="56">
        <f>Node_List!AA137*Parameters!E$19</f>
        <v>5.6970021000000015</v>
      </c>
      <c r="E137" s="57">
        <f>Node_List!AB137*Parameters!F$19</f>
        <v>13.196022600000004</v>
      </c>
      <c r="F137" s="55">
        <f>C137*Parameters!D$24</f>
        <v>2.3270279999999999</v>
      </c>
      <c r="G137" s="56">
        <f>D137*Parameters!E$24</f>
        <v>5.6970021000000015</v>
      </c>
      <c r="H137" s="57">
        <f>E137*Parameters!F$24</f>
        <v>13.196022600000004</v>
      </c>
      <c r="I137" s="55">
        <f>C137*Parameters!D$27</f>
        <v>0.76791924</v>
      </c>
      <c r="J137" s="56">
        <f>D137*Parameters!E$27</f>
        <v>1.8800106930000007</v>
      </c>
      <c r="K137" s="57">
        <f>E137*Parameters!F$27</f>
        <v>4.3546874580000017</v>
      </c>
      <c r="L137" s="55">
        <f>I137*Parameters!D$24</f>
        <v>0.76791924</v>
      </c>
      <c r="M137" s="56">
        <f>J137*Parameters!E$24</f>
        <v>1.8800106930000007</v>
      </c>
      <c r="N137" s="57">
        <f>K137*Parameters!F$24</f>
        <v>4.3546874580000017</v>
      </c>
    </row>
    <row r="138" spans="1:14" x14ac:dyDescent="0.2">
      <c r="A138" s="4" t="s">
        <v>199</v>
      </c>
      <c r="B138" s="4" t="s">
        <v>17</v>
      </c>
      <c r="C138" s="55">
        <f>Node_List!Z138*Parameters!D$19</f>
        <v>1.1467600000000002</v>
      </c>
      <c r="D138" s="56">
        <f>Node_List!AA138*Parameters!E$19</f>
        <v>3.3820070000000002</v>
      </c>
      <c r="E138" s="57">
        <f>Node_List!AB138*Parameters!F$19</f>
        <v>8.2107419999999998</v>
      </c>
      <c r="F138" s="55">
        <f>C138*Parameters!D$24</f>
        <v>1.1467600000000002</v>
      </c>
      <c r="G138" s="56">
        <f>D138*Parameters!E$24</f>
        <v>3.3820070000000002</v>
      </c>
      <c r="H138" s="57">
        <f>E138*Parameters!F$24</f>
        <v>8.2107419999999998</v>
      </c>
      <c r="I138" s="55">
        <f>C138*Parameters!D$27</f>
        <v>0.37843080000000007</v>
      </c>
      <c r="J138" s="56">
        <f>D138*Parameters!E$27</f>
        <v>1.1160623100000002</v>
      </c>
      <c r="K138" s="57">
        <f>E138*Parameters!F$27</f>
        <v>2.7095448599999998</v>
      </c>
      <c r="L138" s="55">
        <f>I138*Parameters!D$24</f>
        <v>0.37843080000000007</v>
      </c>
      <c r="M138" s="56">
        <f>J138*Parameters!E$24</f>
        <v>1.1160623100000002</v>
      </c>
      <c r="N138" s="57">
        <f>K138*Parameters!F$24</f>
        <v>2.7095448599999998</v>
      </c>
    </row>
    <row r="139" spans="1:14" x14ac:dyDescent="0.2">
      <c r="A139" s="4" t="s">
        <v>200</v>
      </c>
      <c r="B139" s="4" t="s">
        <v>17</v>
      </c>
      <c r="C139" s="55">
        <f>Node_List!Z139*Parameters!D$19</f>
        <v>3.4901599999999995</v>
      </c>
      <c r="D139" s="56">
        <f>Node_List!AA139*Parameters!E$19</f>
        <v>9.0267620000000015</v>
      </c>
      <c r="E139" s="57">
        <f>Node_List!AB139*Parameters!F$19</f>
        <v>21.256772000000002</v>
      </c>
      <c r="F139" s="55">
        <f>C139*Parameters!D$24</f>
        <v>3.4901599999999995</v>
      </c>
      <c r="G139" s="56">
        <f>D139*Parameters!E$24</f>
        <v>9.0267620000000015</v>
      </c>
      <c r="H139" s="57">
        <f>E139*Parameters!F$24</f>
        <v>21.256772000000002</v>
      </c>
      <c r="I139" s="55">
        <f>C139*Parameters!D$27</f>
        <v>1.1517527999999999</v>
      </c>
      <c r="J139" s="56">
        <f>D139*Parameters!E$27</f>
        <v>2.9788314600000008</v>
      </c>
      <c r="K139" s="57">
        <f>E139*Parameters!F$27</f>
        <v>7.0147347600000005</v>
      </c>
      <c r="L139" s="55">
        <f>I139*Parameters!D$24</f>
        <v>1.1517527999999999</v>
      </c>
      <c r="M139" s="56">
        <f>J139*Parameters!E$24</f>
        <v>2.9788314600000008</v>
      </c>
      <c r="N139" s="57">
        <f>K139*Parameters!F$24</f>
        <v>7.0147347600000005</v>
      </c>
    </row>
    <row r="140" spans="1:14" x14ac:dyDescent="0.2">
      <c r="A140" s="4" t="s">
        <v>201</v>
      </c>
      <c r="B140" s="4" t="s">
        <v>17</v>
      </c>
      <c r="C140" s="55">
        <f>Node_List!Z140*Parameters!D$19</f>
        <v>1.8334000000000001</v>
      </c>
      <c r="D140" s="56">
        <f>Node_List!AA140*Parameters!E$19</f>
        <v>4.8412550000000003</v>
      </c>
      <c r="E140" s="57">
        <f>Node_List!AB140*Parameters!F$19</f>
        <v>11.363030000000002</v>
      </c>
      <c r="F140" s="55">
        <f>C140*Parameters!D$24</f>
        <v>1.8334000000000001</v>
      </c>
      <c r="G140" s="56">
        <f>D140*Parameters!E$24</f>
        <v>4.8412550000000003</v>
      </c>
      <c r="H140" s="57">
        <f>E140*Parameters!F$24</f>
        <v>11.363030000000002</v>
      </c>
      <c r="I140" s="55">
        <f>C140*Parameters!D$27</f>
        <v>0.60502200000000006</v>
      </c>
      <c r="J140" s="56">
        <f>D140*Parameters!E$27</f>
        <v>1.5976141500000001</v>
      </c>
      <c r="K140" s="57">
        <f>E140*Parameters!F$27</f>
        <v>3.7497999000000006</v>
      </c>
      <c r="L140" s="55">
        <f>I140*Parameters!D$24</f>
        <v>0.60502200000000006</v>
      </c>
      <c r="M140" s="56">
        <f>J140*Parameters!E$24</f>
        <v>1.5976141500000001</v>
      </c>
      <c r="N140" s="57">
        <f>K140*Parameters!F$24</f>
        <v>3.7497999000000006</v>
      </c>
    </row>
    <row r="141" spans="1:14" x14ac:dyDescent="0.2">
      <c r="A141" s="4" t="s">
        <v>202</v>
      </c>
      <c r="B141" s="4" t="s">
        <v>16</v>
      </c>
      <c r="C141" s="55">
        <f>Node_List!Z141*Parameters!D$19</f>
        <v>3.6412800000000005</v>
      </c>
      <c r="D141" s="56">
        <f>Node_List!AA141*Parameters!E$19</f>
        <v>8.4535960000000028</v>
      </c>
      <c r="E141" s="57">
        <f>Node_List!AB141*Parameters!F$19</f>
        <v>18.985175999999999</v>
      </c>
      <c r="F141" s="55">
        <f>C141*Parameters!D$24</f>
        <v>3.6412800000000005</v>
      </c>
      <c r="G141" s="56">
        <f>D141*Parameters!E$24</f>
        <v>8.4535960000000028</v>
      </c>
      <c r="H141" s="57">
        <f>E141*Parameters!F$24</f>
        <v>18.985175999999999</v>
      </c>
      <c r="I141" s="55">
        <f>C141*Parameters!D$27</f>
        <v>1.2016224000000002</v>
      </c>
      <c r="J141" s="56">
        <f>D141*Parameters!E$27</f>
        <v>2.7896866800000009</v>
      </c>
      <c r="K141" s="57">
        <f>E141*Parameters!F$27</f>
        <v>6.2651080800000001</v>
      </c>
      <c r="L141" s="55">
        <f>I141*Parameters!D$24</f>
        <v>1.2016224000000002</v>
      </c>
      <c r="M141" s="56">
        <f>J141*Parameters!E$24</f>
        <v>2.7896866800000009</v>
      </c>
      <c r="N141" s="57">
        <f>K141*Parameters!F$24</f>
        <v>6.2651080800000001</v>
      </c>
    </row>
    <row r="142" spans="1:14" x14ac:dyDescent="0.2">
      <c r="A142" s="4" t="s">
        <v>203</v>
      </c>
      <c r="B142" s="4" t="s">
        <v>17</v>
      </c>
      <c r="C142" s="55">
        <f>Node_List!Z142*Parameters!D$19</f>
        <v>2.3393200000000003</v>
      </c>
      <c r="D142" s="56">
        <f>Node_List!AA142*Parameters!E$19</f>
        <v>5.4986990000000011</v>
      </c>
      <c r="E142" s="57">
        <f>Node_List!AB142*Parameters!F$19</f>
        <v>12.308094000000002</v>
      </c>
      <c r="F142" s="55">
        <f>C142*Parameters!D$24</f>
        <v>2.3393200000000003</v>
      </c>
      <c r="G142" s="56">
        <f>D142*Parameters!E$24</f>
        <v>5.4986990000000011</v>
      </c>
      <c r="H142" s="57">
        <f>E142*Parameters!F$24</f>
        <v>12.308094000000002</v>
      </c>
      <c r="I142" s="55">
        <f>C142*Parameters!D$27</f>
        <v>0.7719756000000001</v>
      </c>
      <c r="J142" s="56">
        <f>D142*Parameters!E$27</f>
        <v>1.8145706700000004</v>
      </c>
      <c r="K142" s="57">
        <f>E142*Parameters!F$27</f>
        <v>4.0616710200000012</v>
      </c>
      <c r="L142" s="55">
        <f>I142*Parameters!D$24</f>
        <v>0.7719756000000001</v>
      </c>
      <c r="M142" s="56">
        <f>J142*Parameters!E$24</f>
        <v>1.8145706700000004</v>
      </c>
      <c r="N142" s="57">
        <f>K142*Parameters!F$24</f>
        <v>4.0616710200000012</v>
      </c>
    </row>
    <row r="143" spans="1:14" x14ac:dyDescent="0.2">
      <c r="A143" s="4" t="s">
        <v>204</v>
      </c>
      <c r="B143" s="4" t="s">
        <v>17</v>
      </c>
      <c r="C143" s="55">
        <f>Node_List!Z143*Parameters!D$19</f>
        <v>2.79508</v>
      </c>
      <c r="D143" s="56">
        <f>Node_List!AA143*Parameters!E$19</f>
        <v>6.4823810000000011</v>
      </c>
      <c r="E143" s="57">
        <f>Node_List!AB143*Parameters!F$19</f>
        <v>14.454386</v>
      </c>
      <c r="F143" s="55">
        <f>C143*Parameters!D$24</f>
        <v>2.79508</v>
      </c>
      <c r="G143" s="56">
        <f>D143*Parameters!E$24</f>
        <v>6.4823810000000011</v>
      </c>
      <c r="H143" s="57">
        <f>E143*Parameters!F$24</f>
        <v>14.454386</v>
      </c>
      <c r="I143" s="55">
        <f>C143*Parameters!D$27</f>
        <v>0.9223764000000001</v>
      </c>
      <c r="J143" s="56">
        <f>D143*Parameters!E$27</f>
        <v>2.1391857300000003</v>
      </c>
      <c r="K143" s="57">
        <f>E143*Parameters!F$27</f>
        <v>4.7699473799999996</v>
      </c>
      <c r="L143" s="55">
        <f>I143*Parameters!D$24</f>
        <v>0.9223764000000001</v>
      </c>
      <c r="M143" s="56">
        <f>J143*Parameters!E$24</f>
        <v>2.1391857300000003</v>
      </c>
      <c r="N143" s="57">
        <f>K143*Parameters!F$24</f>
        <v>4.7699473799999996</v>
      </c>
    </row>
    <row r="144" spans="1:14" x14ac:dyDescent="0.2">
      <c r="A144" s="4" t="s">
        <v>205</v>
      </c>
      <c r="B144" s="4" t="s">
        <v>17</v>
      </c>
      <c r="C144" s="55">
        <f>Node_List!Z144*Parameters!D$19</f>
        <v>1.5889600000000002</v>
      </c>
      <c r="D144" s="56">
        <f>Node_List!AA144*Parameters!E$19</f>
        <v>3.5019220000000004</v>
      </c>
      <c r="E144" s="57">
        <f>Node_List!AB144*Parameters!F$19</f>
        <v>7.6557320000000004</v>
      </c>
      <c r="F144" s="55">
        <f>C144*Parameters!D$24</f>
        <v>1.5889600000000002</v>
      </c>
      <c r="G144" s="56">
        <f>D144*Parameters!E$24</f>
        <v>3.5019220000000004</v>
      </c>
      <c r="H144" s="57">
        <f>E144*Parameters!F$24</f>
        <v>7.6557320000000004</v>
      </c>
      <c r="I144" s="55">
        <f>C144*Parameters!D$27</f>
        <v>0.52435680000000007</v>
      </c>
      <c r="J144" s="56">
        <f>D144*Parameters!E$27</f>
        <v>1.1556342600000002</v>
      </c>
      <c r="K144" s="57">
        <f>E144*Parameters!F$27</f>
        <v>2.5263915600000004</v>
      </c>
      <c r="L144" s="55">
        <f>I144*Parameters!D$24</f>
        <v>0.52435680000000007</v>
      </c>
      <c r="M144" s="56">
        <f>J144*Parameters!E$24</f>
        <v>1.1556342600000002</v>
      </c>
      <c r="N144" s="57">
        <f>K144*Parameters!F$24</f>
        <v>2.5263915600000004</v>
      </c>
    </row>
    <row r="145" spans="1:14" x14ac:dyDescent="0.2">
      <c r="A145" s="4" t="s">
        <v>206</v>
      </c>
      <c r="B145" s="4" t="s">
        <v>17</v>
      </c>
      <c r="C145" s="55">
        <f>Node_List!Z145*Parameters!D$19</f>
        <v>0.73712</v>
      </c>
      <c r="D145" s="56">
        <f>Node_List!AA145*Parameters!E$19</f>
        <v>1.8157840000000001</v>
      </c>
      <c r="E145" s="57">
        <f>Node_List!AB145*Parameters!F$19</f>
        <v>4.0171039999999998</v>
      </c>
      <c r="F145" s="55">
        <f>C145*Parameters!D$24</f>
        <v>0.73712</v>
      </c>
      <c r="G145" s="56">
        <f>D145*Parameters!E$24</f>
        <v>1.8157840000000001</v>
      </c>
      <c r="H145" s="57">
        <f>E145*Parameters!F$24</f>
        <v>4.0171039999999998</v>
      </c>
      <c r="I145" s="55">
        <f>C145*Parameters!D$27</f>
        <v>0.24324960000000001</v>
      </c>
      <c r="J145" s="56">
        <f>D145*Parameters!E$27</f>
        <v>0.59920872000000003</v>
      </c>
      <c r="K145" s="57">
        <f>E145*Parameters!F$27</f>
        <v>1.3256443200000001</v>
      </c>
      <c r="L145" s="55">
        <f>I145*Parameters!D$24</f>
        <v>0.24324960000000001</v>
      </c>
      <c r="M145" s="56">
        <f>J145*Parameters!E$24</f>
        <v>0.59920872000000003</v>
      </c>
      <c r="N145" s="57">
        <f>K145*Parameters!F$24</f>
        <v>1.3256443200000001</v>
      </c>
    </row>
    <row r="146" spans="1:14" x14ac:dyDescent="0.2">
      <c r="A146" s="4" t="s">
        <v>207</v>
      </c>
      <c r="B146" s="4" t="s">
        <v>17</v>
      </c>
      <c r="C146" s="55">
        <f>Node_List!Z146*Parameters!D$19</f>
        <v>6.4228399999999999</v>
      </c>
      <c r="D146" s="56">
        <f>Node_List!AA146*Parameters!E$19</f>
        <v>14.601963000000005</v>
      </c>
      <c r="E146" s="57">
        <f>Node_List!AB146*Parameters!F$19</f>
        <v>32.630078000000005</v>
      </c>
      <c r="F146" s="55">
        <f>C146*Parameters!D$24</f>
        <v>6.4228399999999999</v>
      </c>
      <c r="G146" s="56">
        <f>D146*Parameters!E$24</f>
        <v>14.601963000000005</v>
      </c>
      <c r="H146" s="57">
        <f>E146*Parameters!F$24</f>
        <v>32.630078000000005</v>
      </c>
      <c r="I146" s="55">
        <f>C146*Parameters!D$27</f>
        <v>2.1195371999999999</v>
      </c>
      <c r="J146" s="56">
        <f>D146*Parameters!E$27</f>
        <v>4.8186477900000018</v>
      </c>
      <c r="K146" s="57">
        <f>E146*Parameters!F$27</f>
        <v>10.767925740000003</v>
      </c>
      <c r="L146" s="55">
        <f>I146*Parameters!D$24</f>
        <v>2.1195371999999999</v>
      </c>
      <c r="M146" s="56">
        <f>J146*Parameters!E$24</f>
        <v>4.8186477900000018</v>
      </c>
      <c r="N146" s="57">
        <f>K146*Parameters!F$24</f>
        <v>10.767925740000003</v>
      </c>
    </row>
    <row r="147" spans="1:14" x14ac:dyDescent="0.2">
      <c r="A147" s="4" t="s">
        <v>208</v>
      </c>
      <c r="B147" s="4" t="s">
        <v>17</v>
      </c>
      <c r="C147" s="55">
        <f>Node_List!Z147*Parameters!D$19</f>
        <v>7.8971200000000001</v>
      </c>
      <c r="D147" s="56">
        <f>Node_List!AA147*Parameters!E$19</f>
        <v>18.443284000000002</v>
      </c>
      <c r="E147" s="57">
        <f>Node_List!AB147*Parameters!F$19</f>
        <v>41.756104000000001</v>
      </c>
      <c r="F147" s="55">
        <f>C147*Parameters!D$24</f>
        <v>7.8971200000000001</v>
      </c>
      <c r="G147" s="56">
        <f>D147*Parameters!E$24</f>
        <v>18.443284000000002</v>
      </c>
      <c r="H147" s="57">
        <f>E147*Parameters!F$24</f>
        <v>41.756104000000001</v>
      </c>
      <c r="I147" s="55">
        <f>C147*Parameters!D$27</f>
        <v>2.6060496</v>
      </c>
      <c r="J147" s="56">
        <f>D147*Parameters!E$27</f>
        <v>6.0862837200000008</v>
      </c>
      <c r="K147" s="57">
        <f>E147*Parameters!F$27</f>
        <v>13.779514320000001</v>
      </c>
      <c r="L147" s="55">
        <f>I147*Parameters!D$24</f>
        <v>2.6060496</v>
      </c>
      <c r="M147" s="56">
        <f>J147*Parameters!E$24</f>
        <v>6.0862837200000008</v>
      </c>
      <c r="N147" s="57">
        <f>K147*Parameters!F$24</f>
        <v>13.779514320000001</v>
      </c>
    </row>
    <row r="148" spans="1:14" x14ac:dyDescent="0.2">
      <c r="A148" s="4" t="s">
        <v>209</v>
      </c>
      <c r="B148" s="4" t="s">
        <v>17</v>
      </c>
      <c r="C148" s="55">
        <f>Node_List!Z148*Parameters!D$19</f>
        <v>4.0155199999999995</v>
      </c>
      <c r="D148" s="56">
        <f>Node_List!AA148*Parameters!E$19</f>
        <v>9.3261640000000003</v>
      </c>
      <c r="E148" s="57">
        <f>Node_List!AB148*Parameters!F$19</f>
        <v>20.893384000000001</v>
      </c>
      <c r="F148" s="55">
        <f>C148*Parameters!D$24</f>
        <v>4.0155199999999995</v>
      </c>
      <c r="G148" s="56">
        <f>D148*Parameters!E$24</f>
        <v>9.3261640000000003</v>
      </c>
      <c r="H148" s="57">
        <f>E148*Parameters!F$24</f>
        <v>20.893384000000001</v>
      </c>
      <c r="I148" s="55">
        <f>C148*Parameters!D$27</f>
        <v>1.3251215999999999</v>
      </c>
      <c r="J148" s="56">
        <f>D148*Parameters!E$27</f>
        <v>3.0776341200000004</v>
      </c>
      <c r="K148" s="57">
        <f>E148*Parameters!F$27</f>
        <v>6.8948167200000006</v>
      </c>
      <c r="L148" s="55">
        <f>I148*Parameters!D$24</f>
        <v>1.3251215999999999</v>
      </c>
      <c r="M148" s="56">
        <f>J148*Parameters!E$24</f>
        <v>3.0776341200000004</v>
      </c>
      <c r="N148" s="57">
        <f>K148*Parameters!F$24</f>
        <v>6.8948167200000006</v>
      </c>
    </row>
    <row r="149" spans="1:14" x14ac:dyDescent="0.2">
      <c r="A149" s="4" t="s">
        <v>210</v>
      </c>
      <c r="B149" s="4" t="s">
        <v>18</v>
      </c>
      <c r="C149" s="55">
        <f>Node_List!Z149*Parameters!D$19</f>
        <v>2.2764000000000002</v>
      </c>
      <c r="D149" s="56">
        <f>Node_List!AA149*Parameters!E$19</f>
        <v>5.2904800000000014</v>
      </c>
      <c r="E149" s="57">
        <f>Node_List!AB149*Parameters!F$19</f>
        <v>11.838880000000001</v>
      </c>
      <c r="F149" s="55">
        <f>C149*Parameters!D$24</f>
        <v>2.2764000000000002</v>
      </c>
      <c r="G149" s="56">
        <f>D149*Parameters!E$24</f>
        <v>5.2904800000000014</v>
      </c>
      <c r="H149" s="57">
        <f>E149*Parameters!F$24</f>
        <v>11.838880000000001</v>
      </c>
      <c r="I149" s="55">
        <f>C149*Parameters!D$27</f>
        <v>0.7512120000000001</v>
      </c>
      <c r="J149" s="56">
        <f>D149*Parameters!E$27</f>
        <v>1.7458584000000006</v>
      </c>
      <c r="K149" s="57">
        <f>E149*Parameters!F$27</f>
        <v>3.9068304000000005</v>
      </c>
      <c r="L149" s="55">
        <f>I149*Parameters!D$24</f>
        <v>0.7512120000000001</v>
      </c>
      <c r="M149" s="56">
        <f>J149*Parameters!E$24</f>
        <v>1.7458584000000006</v>
      </c>
      <c r="N149" s="57">
        <f>K149*Parameters!F$24</f>
        <v>3.9068304000000005</v>
      </c>
    </row>
    <row r="150" spans="1:14" x14ac:dyDescent="0.2">
      <c r="A150" s="4" t="s">
        <v>211</v>
      </c>
      <c r="B150" s="4" t="s">
        <v>17</v>
      </c>
      <c r="C150" s="55">
        <f>Node_List!Z150*Parameters!D$19</f>
        <v>6.74336</v>
      </c>
      <c r="D150" s="56">
        <f>Node_List!AA150*Parameters!E$19</f>
        <v>17.316252000000002</v>
      </c>
      <c r="E150" s="57">
        <f>Node_List!AB150*Parameters!F$19</f>
        <v>40.826712000000008</v>
      </c>
      <c r="F150" s="55">
        <f>C150*Parameters!D$24</f>
        <v>6.74336</v>
      </c>
      <c r="G150" s="56">
        <f>D150*Parameters!E$24</f>
        <v>17.316252000000002</v>
      </c>
      <c r="H150" s="57">
        <f>E150*Parameters!F$24</f>
        <v>40.826712000000008</v>
      </c>
      <c r="I150" s="55">
        <f>C150*Parameters!D$27</f>
        <v>2.2253088000000001</v>
      </c>
      <c r="J150" s="56">
        <f>D150*Parameters!E$27</f>
        <v>5.7143631600000013</v>
      </c>
      <c r="K150" s="57">
        <f>E150*Parameters!F$27</f>
        <v>13.472814960000003</v>
      </c>
      <c r="L150" s="55">
        <f>I150*Parameters!D$24</f>
        <v>2.2253088000000001</v>
      </c>
      <c r="M150" s="56">
        <f>J150*Parameters!E$24</f>
        <v>5.7143631600000013</v>
      </c>
      <c r="N150" s="57">
        <f>K150*Parameters!F$24</f>
        <v>13.472814960000003</v>
      </c>
    </row>
    <row r="151" spans="1:14" x14ac:dyDescent="0.2">
      <c r="A151" s="4" t="s">
        <v>212</v>
      </c>
      <c r="B151" s="4" t="s">
        <v>17</v>
      </c>
      <c r="C151" s="55">
        <f>Node_List!Z151*Parameters!D$19</f>
        <v>3.1855600000000006</v>
      </c>
      <c r="D151" s="56">
        <f>Node_List!AA151*Parameters!E$19</f>
        <v>8.0796670000000006</v>
      </c>
      <c r="E151" s="57">
        <f>Node_List!AB151*Parameters!F$19</f>
        <v>18.930702</v>
      </c>
      <c r="F151" s="55">
        <f>C151*Parameters!D$24</f>
        <v>3.1855600000000006</v>
      </c>
      <c r="G151" s="56">
        <f>D151*Parameters!E$24</f>
        <v>8.0796670000000006</v>
      </c>
      <c r="H151" s="57">
        <f>E151*Parameters!F$24</f>
        <v>18.930702</v>
      </c>
      <c r="I151" s="55">
        <f>C151*Parameters!D$27</f>
        <v>1.0512348000000002</v>
      </c>
      <c r="J151" s="56">
        <f>D151*Parameters!E$27</f>
        <v>2.6662901100000003</v>
      </c>
      <c r="K151" s="57">
        <f>E151*Parameters!F$27</f>
        <v>6.24713166</v>
      </c>
      <c r="L151" s="55">
        <f>I151*Parameters!D$24</f>
        <v>1.0512348000000002</v>
      </c>
      <c r="M151" s="56">
        <f>J151*Parameters!E$24</f>
        <v>2.6662901100000003</v>
      </c>
      <c r="N151" s="57">
        <f>K151*Parameters!F$24</f>
        <v>6.24713166</v>
      </c>
    </row>
    <row r="152" spans="1:14" x14ac:dyDescent="0.2">
      <c r="A152" s="4" t="s">
        <v>213</v>
      </c>
      <c r="B152" s="4" t="s">
        <v>17</v>
      </c>
      <c r="C152" s="55">
        <f>Node_List!Z152*Parameters!D$19</f>
        <v>3.9420400000000004</v>
      </c>
      <c r="D152" s="56">
        <f>Node_List!AA152*Parameters!E$19</f>
        <v>11.323153000000001</v>
      </c>
      <c r="E152" s="57">
        <f>Node_List!AB152*Parameters!F$19</f>
        <v>27.824217999999998</v>
      </c>
      <c r="F152" s="55">
        <f>C152*Parameters!D$24</f>
        <v>3.9420400000000004</v>
      </c>
      <c r="G152" s="56">
        <f>D152*Parameters!E$24</f>
        <v>11.323153000000001</v>
      </c>
      <c r="H152" s="57">
        <f>E152*Parameters!F$24</f>
        <v>27.824217999999998</v>
      </c>
      <c r="I152" s="55">
        <f>C152*Parameters!D$27</f>
        <v>1.3008732000000003</v>
      </c>
      <c r="J152" s="56">
        <f>D152*Parameters!E$27</f>
        <v>3.7366404900000005</v>
      </c>
      <c r="K152" s="57">
        <f>E152*Parameters!F$27</f>
        <v>9.1819919399999996</v>
      </c>
      <c r="L152" s="55">
        <f>I152*Parameters!D$24</f>
        <v>1.3008732000000003</v>
      </c>
      <c r="M152" s="56">
        <f>J152*Parameters!E$24</f>
        <v>3.7366404900000005</v>
      </c>
      <c r="N152" s="57">
        <f>K152*Parameters!F$24</f>
        <v>9.1819919399999996</v>
      </c>
    </row>
    <row r="153" spans="1:14" x14ac:dyDescent="0.2">
      <c r="A153" s="4" t="s">
        <v>214</v>
      </c>
      <c r="B153" s="4" t="s">
        <v>17</v>
      </c>
      <c r="C153" s="55">
        <f>Node_List!Z153*Parameters!D$19</f>
        <v>3.4194000000000004</v>
      </c>
      <c r="D153" s="56">
        <f>Node_List!AA153*Parameters!E$19</f>
        <v>8.8892050000000022</v>
      </c>
      <c r="E153" s="57">
        <f>Node_List!AB153*Parameters!F$19</f>
        <v>20.977730000000001</v>
      </c>
      <c r="F153" s="55">
        <f>C153*Parameters!D$24</f>
        <v>3.4194000000000004</v>
      </c>
      <c r="G153" s="56">
        <f>D153*Parameters!E$24</f>
        <v>8.8892050000000022</v>
      </c>
      <c r="H153" s="57">
        <f>E153*Parameters!F$24</f>
        <v>20.977730000000001</v>
      </c>
      <c r="I153" s="55">
        <f>C153*Parameters!D$27</f>
        <v>1.1284020000000001</v>
      </c>
      <c r="J153" s="56">
        <f>D153*Parameters!E$27</f>
        <v>2.933437650000001</v>
      </c>
      <c r="K153" s="57">
        <f>E153*Parameters!F$27</f>
        <v>6.9226509000000007</v>
      </c>
      <c r="L153" s="55">
        <f>I153*Parameters!D$24</f>
        <v>1.1284020000000001</v>
      </c>
      <c r="M153" s="56">
        <f>J153*Parameters!E$24</f>
        <v>2.933437650000001</v>
      </c>
      <c r="N153" s="57">
        <f>K153*Parameters!F$24</f>
        <v>6.9226509000000007</v>
      </c>
    </row>
    <row r="154" spans="1:14" x14ac:dyDescent="0.2">
      <c r="A154" s="4" t="s">
        <v>215</v>
      </c>
      <c r="B154" s="4" t="s">
        <v>17</v>
      </c>
      <c r="C154" s="55">
        <f>Node_List!Z154*Parameters!D$19</f>
        <v>2.7759200000000002</v>
      </c>
      <c r="D154" s="56">
        <f>Node_List!AA154*Parameters!E$19</f>
        <v>6.5134440000000016</v>
      </c>
      <c r="E154" s="57">
        <f>Node_List!AB154*Parameters!F$19</f>
        <v>14.737064000000002</v>
      </c>
      <c r="F154" s="55">
        <f>C154*Parameters!D$24</f>
        <v>2.7759200000000002</v>
      </c>
      <c r="G154" s="56">
        <f>D154*Parameters!E$24</f>
        <v>6.5134440000000016</v>
      </c>
      <c r="H154" s="57">
        <f>E154*Parameters!F$24</f>
        <v>14.737064000000002</v>
      </c>
      <c r="I154" s="55">
        <f>C154*Parameters!D$27</f>
        <v>0.91605360000000013</v>
      </c>
      <c r="J154" s="56">
        <f>D154*Parameters!E$27</f>
        <v>2.1494365200000005</v>
      </c>
      <c r="K154" s="57">
        <f>E154*Parameters!F$27</f>
        <v>4.8632311200000009</v>
      </c>
      <c r="L154" s="55">
        <f>I154*Parameters!D$24</f>
        <v>0.91605360000000013</v>
      </c>
      <c r="M154" s="56">
        <f>J154*Parameters!E$24</f>
        <v>2.1494365200000005</v>
      </c>
      <c r="N154" s="57">
        <f>K154*Parameters!F$24</f>
        <v>4.8632311200000009</v>
      </c>
    </row>
    <row r="155" spans="1:14" x14ac:dyDescent="0.2">
      <c r="A155" s="4" t="s">
        <v>216</v>
      </c>
      <c r="B155" s="4" t="s">
        <v>17</v>
      </c>
      <c r="C155" s="55">
        <f>Node_List!Z155*Parameters!D$19</f>
        <v>2.2027200000000007</v>
      </c>
      <c r="D155" s="56">
        <f>Node_List!AA155*Parameters!E$19</f>
        <v>5.5087040000000016</v>
      </c>
      <c r="E155" s="57">
        <f>Node_List!AB155*Parameters!F$19</f>
        <v>12.810624000000002</v>
      </c>
      <c r="F155" s="55">
        <f>C155*Parameters!D$24</f>
        <v>2.2027200000000007</v>
      </c>
      <c r="G155" s="56">
        <f>D155*Parameters!E$24</f>
        <v>5.5087040000000016</v>
      </c>
      <c r="H155" s="57">
        <f>E155*Parameters!F$24</f>
        <v>12.810624000000002</v>
      </c>
      <c r="I155" s="55">
        <f>C155*Parameters!D$27</f>
        <v>0.72689760000000025</v>
      </c>
      <c r="J155" s="56">
        <f>D155*Parameters!E$27</f>
        <v>1.8178723200000007</v>
      </c>
      <c r="K155" s="57">
        <f>E155*Parameters!F$27</f>
        <v>4.2275059200000014</v>
      </c>
      <c r="L155" s="55">
        <f>I155*Parameters!D$24</f>
        <v>0.72689760000000025</v>
      </c>
      <c r="M155" s="56">
        <f>J155*Parameters!E$24</f>
        <v>1.8178723200000007</v>
      </c>
      <c r="N155" s="57">
        <f>K155*Parameters!F$24</f>
        <v>4.2275059200000014</v>
      </c>
    </row>
    <row r="156" spans="1:14" x14ac:dyDescent="0.2">
      <c r="A156" s="4" t="s">
        <v>217</v>
      </c>
      <c r="B156" s="4" t="s">
        <v>18</v>
      </c>
      <c r="C156" s="55">
        <f>Node_List!Z156*Parameters!D$19</f>
        <v>3.7159200000000001</v>
      </c>
      <c r="D156" s="56">
        <f>Node_List!AA156*Parameters!E$19</f>
        <v>9.0036940000000012</v>
      </c>
      <c r="E156" s="57">
        <f>Node_List!AB156*Parameters!F$19</f>
        <v>20.611564000000001</v>
      </c>
      <c r="F156" s="55">
        <f>C156*Parameters!D$24</f>
        <v>3.7159200000000001</v>
      </c>
      <c r="G156" s="56">
        <f>D156*Parameters!E$24</f>
        <v>9.0036940000000012</v>
      </c>
      <c r="H156" s="57">
        <f>E156*Parameters!F$24</f>
        <v>20.611564000000001</v>
      </c>
      <c r="I156" s="55">
        <f>C156*Parameters!D$27</f>
        <v>1.2262536000000002</v>
      </c>
      <c r="J156" s="56">
        <f>D156*Parameters!E$27</f>
        <v>2.9712190200000004</v>
      </c>
      <c r="K156" s="57">
        <f>E156*Parameters!F$27</f>
        <v>6.8018161200000007</v>
      </c>
      <c r="L156" s="55">
        <f>I156*Parameters!D$24</f>
        <v>1.2262536000000002</v>
      </c>
      <c r="M156" s="56">
        <f>J156*Parameters!E$24</f>
        <v>2.9712190200000004</v>
      </c>
      <c r="N156" s="57">
        <f>K156*Parameters!F$24</f>
        <v>6.8018161200000007</v>
      </c>
    </row>
    <row r="157" spans="1:14" x14ac:dyDescent="0.2">
      <c r="A157" s="4" t="s">
        <v>218</v>
      </c>
      <c r="B157" s="4" t="s">
        <v>17</v>
      </c>
      <c r="C157" s="55">
        <f>Node_List!Z157*Parameters!D$19</f>
        <v>3.13212</v>
      </c>
      <c r="D157" s="56">
        <f>Node_List!AA157*Parameters!E$19</f>
        <v>7.6291590000000014</v>
      </c>
      <c r="E157" s="57">
        <f>Node_List!AB157*Parameters!F$19</f>
        <v>17.624854000000003</v>
      </c>
      <c r="F157" s="55">
        <f>C157*Parameters!D$24</f>
        <v>3.13212</v>
      </c>
      <c r="G157" s="56">
        <f>D157*Parameters!E$24</f>
        <v>7.6291590000000014</v>
      </c>
      <c r="H157" s="57">
        <f>E157*Parameters!F$24</f>
        <v>17.624854000000003</v>
      </c>
      <c r="I157" s="55">
        <f>C157*Parameters!D$27</f>
        <v>1.0335996000000001</v>
      </c>
      <c r="J157" s="56">
        <f>D157*Parameters!E$27</f>
        <v>2.5176224700000005</v>
      </c>
      <c r="K157" s="57">
        <f>E157*Parameters!F$27</f>
        <v>5.8162018200000007</v>
      </c>
      <c r="L157" s="55">
        <f>I157*Parameters!D$24</f>
        <v>1.0335996000000001</v>
      </c>
      <c r="M157" s="56">
        <f>J157*Parameters!E$24</f>
        <v>2.5176224700000005</v>
      </c>
      <c r="N157" s="57">
        <f>K157*Parameters!F$24</f>
        <v>5.8162018200000007</v>
      </c>
    </row>
    <row r="158" spans="1:14" x14ac:dyDescent="0.2">
      <c r="A158" s="4" t="s">
        <v>219</v>
      </c>
      <c r="B158" s="4" t="s">
        <v>17</v>
      </c>
      <c r="C158" s="55">
        <f>Node_List!Z158*Parameters!D$19</f>
        <v>1.6062799999999999</v>
      </c>
      <c r="D158" s="56">
        <f>Node_List!AA158*Parameters!E$19</f>
        <v>3.8289710000000001</v>
      </c>
      <c r="E158" s="57">
        <f>Node_List!AB158*Parameters!F$19</f>
        <v>8.6289259999999999</v>
      </c>
      <c r="F158" s="55">
        <f>C158*Parameters!D$24</f>
        <v>1.6062799999999999</v>
      </c>
      <c r="G158" s="56">
        <f>D158*Parameters!E$24</f>
        <v>3.8289710000000001</v>
      </c>
      <c r="H158" s="57">
        <f>E158*Parameters!F$24</f>
        <v>8.6289259999999999</v>
      </c>
      <c r="I158" s="55">
        <f>C158*Parameters!D$27</f>
        <v>0.5300724</v>
      </c>
      <c r="J158" s="56">
        <f>D158*Parameters!E$27</f>
        <v>1.2635604300000001</v>
      </c>
      <c r="K158" s="57">
        <f>E158*Parameters!F$27</f>
        <v>2.8475455800000002</v>
      </c>
      <c r="L158" s="55">
        <f>I158*Parameters!D$24</f>
        <v>0.5300724</v>
      </c>
      <c r="M158" s="56">
        <f>J158*Parameters!E$24</f>
        <v>1.2635604300000001</v>
      </c>
      <c r="N158" s="57">
        <f>K158*Parameters!F$24</f>
        <v>2.8475455800000002</v>
      </c>
    </row>
    <row r="159" spans="1:14" x14ac:dyDescent="0.2">
      <c r="A159" s="4" t="s">
        <v>220</v>
      </c>
      <c r="B159" s="4" t="s">
        <v>17</v>
      </c>
      <c r="C159" s="55">
        <f>Node_List!Z159*Parameters!D$19</f>
        <v>2.1106400000000001</v>
      </c>
      <c r="D159" s="56">
        <f>Node_List!AA159*Parameters!E$19</f>
        <v>4.9175480000000009</v>
      </c>
      <c r="E159" s="57">
        <f>Node_List!AB159*Parameters!F$19</f>
        <v>11.004087999999999</v>
      </c>
      <c r="F159" s="55">
        <f>C159*Parameters!D$24</f>
        <v>2.1106400000000001</v>
      </c>
      <c r="G159" s="56">
        <f>D159*Parameters!E$24</f>
        <v>4.9175480000000009</v>
      </c>
      <c r="H159" s="57">
        <f>E159*Parameters!F$24</f>
        <v>11.004087999999999</v>
      </c>
      <c r="I159" s="55">
        <f>C159*Parameters!D$27</f>
        <v>0.69651120000000011</v>
      </c>
      <c r="J159" s="56">
        <f>D159*Parameters!E$27</f>
        <v>1.6227908400000004</v>
      </c>
      <c r="K159" s="57">
        <f>E159*Parameters!F$27</f>
        <v>3.6313490399999999</v>
      </c>
      <c r="L159" s="55">
        <f>I159*Parameters!D$24</f>
        <v>0.69651120000000011</v>
      </c>
      <c r="M159" s="56">
        <f>J159*Parameters!E$24</f>
        <v>1.6227908400000004</v>
      </c>
      <c r="N159" s="57">
        <f>K159*Parameters!F$24</f>
        <v>3.6313490399999999</v>
      </c>
    </row>
    <row r="160" spans="1:14" x14ac:dyDescent="0.2">
      <c r="A160" s="4" t="s">
        <v>221</v>
      </c>
      <c r="B160" s="4" t="s">
        <v>17</v>
      </c>
      <c r="C160" s="55">
        <f>Node_List!Z160*Parameters!D$19</f>
        <v>1.28552</v>
      </c>
      <c r="D160" s="56">
        <f>Node_List!AA160*Parameters!E$19</f>
        <v>3.2166640000000002</v>
      </c>
      <c r="E160" s="57">
        <f>Node_List!AB160*Parameters!F$19</f>
        <v>7.5183840000000011</v>
      </c>
      <c r="F160" s="55">
        <f>C160*Parameters!D$24</f>
        <v>1.28552</v>
      </c>
      <c r="G160" s="56">
        <f>D160*Parameters!E$24</f>
        <v>3.2166640000000002</v>
      </c>
      <c r="H160" s="57">
        <f>E160*Parameters!F$24</f>
        <v>7.5183840000000011</v>
      </c>
      <c r="I160" s="55">
        <f>C160*Parameters!D$27</f>
        <v>0.42422160000000003</v>
      </c>
      <c r="J160" s="56">
        <f>D160*Parameters!E$27</f>
        <v>1.0614991200000001</v>
      </c>
      <c r="K160" s="57">
        <f>E160*Parameters!F$27</f>
        <v>2.4810667200000003</v>
      </c>
      <c r="L160" s="55">
        <f>I160*Parameters!D$24</f>
        <v>0.42422160000000003</v>
      </c>
      <c r="M160" s="56">
        <f>J160*Parameters!E$24</f>
        <v>1.0614991200000001</v>
      </c>
      <c r="N160" s="57">
        <f>K160*Parameters!F$24</f>
        <v>2.4810667200000003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160"/>
  <sheetViews>
    <sheetView topLeftCell="A160" workbookViewId="0">
      <selection activeCell="A161" sqref="A161:XFD187"/>
    </sheetView>
  </sheetViews>
  <sheetFormatPr baseColWidth="10" defaultColWidth="9.140625" defaultRowHeight="12.75" x14ac:dyDescent="0.2"/>
  <cols>
    <col min="1" max="1" width="15.85546875" bestFit="1" customWidth="1"/>
    <col min="2" max="2" width="20.85546875" bestFit="1" customWidth="1"/>
    <col min="3" max="8" width="10.7109375" style="3" customWidth="1"/>
    <col min="9" max="20" width="10.7109375" customWidth="1"/>
  </cols>
  <sheetData>
    <row r="1" spans="1:20" ht="21" customHeight="1" x14ac:dyDescent="0.2">
      <c r="A1" s="59" t="s">
        <v>7</v>
      </c>
      <c r="B1" s="59" t="s">
        <v>2</v>
      </c>
      <c r="C1" s="52" t="s">
        <v>461</v>
      </c>
      <c r="D1" s="53" t="s">
        <v>462</v>
      </c>
      <c r="E1" s="54" t="s">
        <v>463</v>
      </c>
      <c r="F1" s="52" t="s">
        <v>464</v>
      </c>
      <c r="G1" s="53" t="s">
        <v>465</v>
      </c>
      <c r="H1" s="54" t="s">
        <v>466</v>
      </c>
      <c r="I1" s="52">
        <v>2019</v>
      </c>
      <c r="J1" s="53">
        <v>2022</v>
      </c>
      <c r="K1" s="54">
        <v>2025</v>
      </c>
      <c r="L1" s="52">
        <v>2019</v>
      </c>
      <c r="M1" s="53">
        <v>2022</v>
      </c>
      <c r="N1" s="54">
        <v>2025</v>
      </c>
      <c r="O1" s="52">
        <v>2019</v>
      </c>
      <c r="P1" s="53">
        <v>2022</v>
      </c>
      <c r="Q1" s="54">
        <v>2025</v>
      </c>
      <c r="R1" s="52">
        <v>2019</v>
      </c>
      <c r="S1" s="53">
        <v>2022</v>
      </c>
      <c r="T1" s="54">
        <v>2025</v>
      </c>
    </row>
    <row r="2" spans="1:20" x14ac:dyDescent="0.2">
      <c r="A2" s="4" t="s">
        <v>63</v>
      </c>
      <c r="B2" s="4" t="s">
        <v>17</v>
      </c>
      <c r="C2" s="55">
        <f>Node_List!Z2*Parameters!D$20</f>
        <v>5.0309999999999997</v>
      </c>
      <c r="D2" s="56">
        <f>Node_List!AA2*Parameters!E$20</f>
        <v>11.510325</v>
      </c>
      <c r="E2" s="57">
        <f>Node_List!AB2*Parameters!F$20</f>
        <v>25.248449999999995</v>
      </c>
      <c r="F2" s="55">
        <f>C2*Parameters!I$24</f>
        <v>1.5092999999999999</v>
      </c>
      <c r="G2" s="56">
        <f>D2*Parameters!J$24</f>
        <v>3.4530974999999997</v>
      </c>
      <c r="H2" s="57">
        <f>E2*Parameters!K$24</f>
        <v>7.5745349999999982</v>
      </c>
      <c r="I2" s="55">
        <f>C2*Parameters!I$27</f>
        <v>4.0247999999999999</v>
      </c>
      <c r="J2" s="56">
        <f>D2*Parameters!J$27</f>
        <v>9.208260000000001</v>
      </c>
      <c r="K2" s="57">
        <f>E2*Parameters!K$27</f>
        <v>20.198759999999996</v>
      </c>
      <c r="L2" s="55">
        <f>F2*Parameters!I$27</f>
        <v>1.2074400000000001</v>
      </c>
      <c r="M2" s="56">
        <f>G2*Parameters!J$27</f>
        <v>2.7624779999999998</v>
      </c>
      <c r="N2" s="57">
        <f>H2*Parameters!K$27</f>
        <v>6.0596279999999991</v>
      </c>
      <c r="O2" s="55">
        <f t="shared" ref="O2:O33" si="0">C2-I2</f>
        <v>1.0061999999999998</v>
      </c>
      <c r="P2" s="56">
        <f t="shared" ref="P2:P33" si="1">D2-J2</f>
        <v>2.3020649999999989</v>
      </c>
      <c r="Q2" s="57">
        <f t="shared" ref="Q2:Q33" si="2">E2-K2</f>
        <v>5.0496899999999982</v>
      </c>
      <c r="R2" s="55">
        <f t="shared" ref="R2:R33" si="3">F2-L2</f>
        <v>0.3018599999999998</v>
      </c>
      <c r="S2" s="56">
        <f t="shared" ref="S2:S33" si="4">G2-M2</f>
        <v>0.69061949999999994</v>
      </c>
      <c r="T2" s="57">
        <f t="shared" ref="T2:T33" si="5">H2-N2</f>
        <v>1.5149069999999991</v>
      </c>
    </row>
    <row r="3" spans="1:20" x14ac:dyDescent="0.2">
      <c r="A3" s="4" t="s">
        <v>64</v>
      </c>
      <c r="B3" s="4" t="s">
        <v>17</v>
      </c>
      <c r="C3" s="55">
        <f>Node_List!Z3*Parameters!D$20</f>
        <v>9.0267599999999995</v>
      </c>
      <c r="D3" s="56">
        <f>Node_List!AA3*Parameters!E$20</f>
        <v>20.351757000000003</v>
      </c>
      <c r="E3" s="57">
        <f>Node_List!AB3*Parameters!F$20</f>
        <v>45.184242000000005</v>
      </c>
      <c r="F3" s="55">
        <f>C3*Parameters!I$24</f>
        <v>2.7080279999999997</v>
      </c>
      <c r="G3" s="56">
        <f>D3*Parameters!J$24</f>
        <v>6.1055271000000007</v>
      </c>
      <c r="H3" s="57">
        <f>E3*Parameters!K$24</f>
        <v>13.5552726</v>
      </c>
      <c r="I3" s="55">
        <f>C3*Parameters!I$27</f>
        <v>7.2214080000000003</v>
      </c>
      <c r="J3" s="56">
        <f>D3*Parameters!J$27</f>
        <v>16.281405600000003</v>
      </c>
      <c r="K3" s="57">
        <f>E3*Parameters!K$27</f>
        <v>36.147393600000008</v>
      </c>
      <c r="L3" s="55">
        <f>F3*Parameters!I$27</f>
        <v>2.1664223999999996</v>
      </c>
      <c r="M3" s="56">
        <f>G3*Parameters!J$27</f>
        <v>4.8844216800000009</v>
      </c>
      <c r="N3" s="57">
        <f>H3*Parameters!K$27</f>
        <v>10.844218080000001</v>
      </c>
      <c r="O3" s="55">
        <f t="shared" si="0"/>
        <v>1.8053519999999992</v>
      </c>
      <c r="P3" s="56">
        <f t="shared" si="1"/>
        <v>4.0703513999999998</v>
      </c>
      <c r="Q3" s="57">
        <f t="shared" si="2"/>
        <v>9.0368483999999967</v>
      </c>
      <c r="R3" s="55">
        <f t="shared" si="3"/>
        <v>0.54160560000000002</v>
      </c>
      <c r="S3" s="56">
        <f t="shared" si="4"/>
        <v>1.2211054199999998</v>
      </c>
      <c r="T3" s="57">
        <f t="shared" si="5"/>
        <v>2.7110545199999994</v>
      </c>
    </row>
    <row r="4" spans="1:20" x14ac:dyDescent="0.2">
      <c r="A4" s="4" t="s">
        <v>65</v>
      </c>
      <c r="B4" s="4" t="s">
        <v>17</v>
      </c>
      <c r="C4" s="55">
        <f>Node_List!Z4*Parameters!D$20</f>
        <v>4.9004400000000006</v>
      </c>
      <c r="D4" s="56">
        <f>Node_List!AA4*Parameters!E$20</f>
        <v>16.038032999999999</v>
      </c>
      <c r="E4" s="57">
        <f>Node_List!AB4*Parameters!F$20</f>
        <v>41.145497999999996</v>
      </c>
      <c r="F4" s="55">
        <f>C4*Parameters!I$24</f>
        <v>1.4701320000000002</v>
      </c>
      <c r="G4" s="56">
        <f>D4*Parameters!J$24</f>
        <v>4.8114098999999992</v>
      </c>
      <c r="H4" s="57">
        <f>E4*Parameters!K$24</f>
        <v>12.343649399999999</v>
      </c>
      <c r="I4" s="55">
        <f>C4*Parameters!I$27</f>
        <v>3.9203520000000007</v>
      </c>
      <c r="J4" s="56">
        <f>D4*Parameters!J$27</f>
        <v>12.8304264</v>
      </c>
      <c r="K4" s="57">
        <f>E4*Parameters!K$27</f>
        <v>32.916398399999999</v>
      </c>
      <c r="L4" s="55">
        <f>F4*Parameters!I$27</f>
        <v>1.1761056000000003</v>
      </c>
      <c r="M4" s="56">
        <f>G4*Parameters!J$27</f>
        <v>3.8491279199999995</v>
      </c>
      <c r="N4" s="57">
        <f>H4*Parameters!K$27</f>
        <v>9.8749195199999988</v>
      </c>
      <c r="O4" s="55">
        <f t="shared" si="0"/>
        <v>0.98008799999999985</v>
      </c>
      <c r="P4" s="56">
        <f t="shared" si="1"/>
        <v>3.2076065999999983</v>
      </c>
      <c r="Q4" s="57">
        <f t="shared" si="2"/>
        <v>8.2290995999999978</v>
      </c>
      <c r="R4" s="55">
        <f t="shared" si="3"/>
        <v>0.29402639999999991</v>
      </c>
      <c r="S4" s="56">
        <f t="shared" si="4"/>
        <v>0.96228197999999976</v>
      </c>
      <c r="T4" s="57">
        <f t="shared" si="5"/>
        <v>2.4687298799999997</v>
      </c>
    </row>
    <row r="5" spans="1:20" x14ac:dyDescent="0.2">
      <c r="A5" s="4" t="s">
        <v>66</v>
      </c>
      <c r="B5" s="4" t="s">
        <v>17</v>
      </c>
      <c r="C5" s="55">
        <f>Node_List!Z5*Parameters!D$20</f>
        <v>4.5675480000000004</v>
      </c>
      <c r="D5" s="56">
        <f>Node_List!AA5*Parameters!E$20</f>
        <v>10.967291099999999</v>
      </c>
      <c r="E5" s="57">
        <f>Node_List!AB5*Parameters!F$20</f>
        <v>24.784656599999998</v>
      </c>
      <c r="F5" s="55">
        <f>C5*Parameters!I$24</f>
        <v>1.3702644000000002</v>
      </c>
      <c r="G5" s="56">
        <f>D5*Parameters!J$24</f>
        <v>3.2901873299999997</v>
      </c>
      <c r="H5" s="57">
        <f>E5*Parameters!K$24</f>
        <v>7.4353969799999993</v>
      </c>
      <c r="I5" s="55">
        <f>C5*Parameters!I$27</f>
        <v>3.6540384000000006</v>
      </c>
      <c r="J5" s="56">
        <f>D5*Parameters!J$27</f>
        <v>8.7738328799999987</v>
      </c>
      <c r="K5" s="57">
        <f>E5*Parameters!K$27</f>
        <v>19.827725279999999</v>
      </c>
      <c r="L5" s="55">
        <f>F5*Parameters!I$27</f>
        <v>1.0962115200000002</v>
      </c>
      <c r="M5" s="56">
        <f>G5*Parameters!J$27</f>
        <v>2.6321498640000001</v>
      </c>
      <c r="N5" s="57">
        <f>H5*Parameters!K$27</f>
        <v>5.9483175839999998</v>
      </c>
      <c r="O5" s="55">
        <f t="shared" si="0"/>
        <v>0.91350959999999981</v>
      </c>
      <c r="P5" s="56">
        <f t="shared" si="1"/>
        <v>2.1934582200000001</v>
      </c>
      <c r="Q5" s="57">
        <f t="shared" si="2"/>
        <v>4.9569313199999989</v>
      </c>
      <c r="R5" s="55">
        <f t="shared" si="3"/>
        <v>0.27405287999999994</v>
      </c>
      <c r="S5" s="56">
        <f t="shared" si="4"/>
        <v>0.65803746599999968</v>
      </c>
      <c r="T5" s="57">
        <f t="shared" si="5"/>
        <v>1.4870793959999995</v>
      </c>
    </row>
    <row r="6" spans="1:20" x14ac:dyDescent="0.2">
      <c r="A6" s="4" t="s">
        <v>67</v>
      </c>
      <c r="B6" s="4" t="s">
        <v>17</v>
      </c>
      <c r="C6" s="55">
        <f>Node_List!Z6*Parameters!D$20</f>
        <v>5.3559720000000004</v>
      </c>
      <c r="D6" s="56">
        <f>Node_List!AA6*Parameters!E$20</f>
        <v>12.211722900000002</v>
      </c>
      <c r="E6" s="57">
        <f>Node_List!AB6*Parameters!F$20</f>
        <v>27.378827400000002</v>
      </c>
      <c r="F6" s="55">
        <f>C6*Parameters!I$24</f>
        <v>1.6067916</v>
      </c>
      <c r="G6" s="56">
        <f>D6*Parameters!J$24</f>
        <v>3.6635168700000005</v>
      </c>
      <c r="H6" s="57">
        <f>E6*Parameters!K$24</f>
        <v>8.2136482199999996</v>
      </c>
      <c r="I6" s="55">
        <f>C6*Parameters!I$27</f>
        <v>4.2847776000000009</v>
      </c>
      <c r="J6" s="56">
        <f>D6*Parameters!J$27</f>
        <v>9.7693783200000013</v>
      </c>
      <c r="K6" s="57">
        <f>E6*Parameters!K$27</f>
        <v>21.903061920000003</v>
      </c>
      <c r="L6" s="55">
        <f>F6*Parameters!I$27</f>
        <v>1.2854332800000001</v>
      </c>
      <c r="M6" s="56">
        <f>G6*Parameters!J$27</f>
        <v>2.9308134960000007</v>
      </c>
      <c r="N6" s="57">
        <f>H6*Parameters!K$27</f>
        <v>6.5709185760000004</v>
      </c>
      <c r="O6" s="55">
        <f t="shared" si="0"/>
        <v>1.0711943999999995</v>
      </c>
      <c r="P6" s="56">
        <f t="shared" si="1"/>
        <v>2.4423445800000003</v>
      </c>
      <c r="Q6" s="57">
        <f t="shared" si="2"/>
        <v>5.4757654799999997</v>
      </c>
      <c r="R6" s="55">
        <f t="shared" si="3"/>
        <v>0.32135831999999986</v>
      </c>
      <c r="S6" s="56">
        <f t="shared" si="4"/>
        <v>0.73270337399999974</v>
      </c>
      <c r="T6" s="57">
        <f t="shared" si="5"/>
        <v>1.6427296439999992</v>
      </c>
    </row>
    <row r="7" spans="1:20" x14ac:dyDescent="0.2">
      <c r="A7" s="4" t="s">
        <v>68</v>
      </c>
      <c r="B7" s="4" t="s">
        <v>17</v>
      </c>
      <c r="C7" s="55">
        <f>Node_List!Z7*Parameters!D$20</f>
        <v>6.161891999999999</v>
      </c>
      <c r="D7" s="56">
        <f>Node_List!AA7*Parameters!E$20</f>
        <v>13.733916900000001</v>
      </c>
      <c r="E7" s="57">
        <f>Node_List!AB7*Parameters!F$20</f>
        <v>30.055391400000001</v>
      </c>
      <c r="F7" s="55">
        <f>C7*Parameters!I$24</f>
        <v>1.8485675999999995</v>
      </c>
      <c r="G7" s="56">
        <f>D7*Parameters!J$24</f>
        <v>4.1201750700000002</v>
      </c>
      <c r="H7" s="57">
        <f>E7*Parameters!K$24</f>
        <v>9.0166174199999993</v>
      </c>
      <c r="I7" s="55">
        <f>C7*Parameters!I$27</f>
        <v>4.9295135999999999</v>
      </c>
      <c r="J7" s="56">
        <f>D7*Parameters!J$27</f>
        <v>10.98713352</v>
      </c>
      <c r="K7" s="57">
        <f>E7*Parameters!K$27</f>
        <v>24.044313120000002</v>
      </c>
      <c r="L7" s="55">
        <f>F7*Parameters!I$27</f>
        <v>1.4788540799999996</v>
      </c>
      <c r="M7" s="56">
        <f>G7*Parameters!J$27</f>
        <v>3.2961400560000005</v>
      </c>
      <c r="N7" s="57">
        <f>H7*Parameters!K$27</f>
        <v>7.2132939359999995</v>
      </c>
      <c r="O7" s="55">
        <f t="shared" si="0"/>
        <v>1.2323783999999991</v>
      </c>
      <c r="P7" s="56">
        <f t="shared" si="1"/>
        <v>2.7467833800000001</v>
      </c>
      <c r="Q7" s="57">
        <f t="shared" si="2"/>
        <v>6.0110782799999996</v>
      </c>
      <c r="R7" s="55">
        <f t="shared" si="3"/>
        <v>0.36971351999999991</v>
      </c>
      <c r="S7" s="56">
        <f t="shared" si="4"/>
        <v>0.82403501399999968</v>
      </c>
      <c r="T7" s="57">
        <f t="shared" si="5"/>
        <v>1.8033234839999999</v>
      </c>
    </row>
    <row r="8" spans="1:20" x14ac:dyDescent="0.2">
      <c r="A8" s="4" t="s">
        <v>69</v>
      </c>
      <c r="B8" s="4" t="s">
        <v>17</v>
      </c>
      <c r="C8" s="55">
        <f>Node_List!Z8*Parameters!D$20</f>
        <v>8.0486760000000004</v>
      </c>
      <c r="D8" s="56">
        <f>Node_List!AA8*Parameters!E$20</f>
        <v>17.588975699999999</v>
      </c>
      <c r="E8" s="57">
        <f>Node_List!AB8*Parameters!F$20</f>
        <v>38.422024200000003</v>
      </c>
      <c r="F8" s="55">
        <f>C8*Parameters!I$24</f>
        <v>2.4146027999999999</v>
      </c>
      <c r="G8" s="56">
        <f>D8*Parameters!J$24</f>
        <v>5.2766927099999998</v>
      </c>
      <c r="H8" s="57">
        <f>E8*Parameters!K$24</f>
        <v>11.52660726</v>
      </c>
      <c r="I8" s="55">
        <f>C8*Parameters!I$27</f>
        <v>6.438940800000001</v>
      </c>
      <c r="J8" s="56">
        <f>D8*Parameters!J$27</f>
        <v>14.07118056</v>
      </c>
      <c r="K8" s="57">
        <f>E8*Parameters!K$27</f>
        <v>30.737619360000004</v>
      </c>
      <c r="L8" s="55">
        <f>F8*Parameters!I$27</f>
        <v>1.93168224</v>
      </c>
      <c r="M8" s="56">
        <f>G8*Parameters!J$27</f>
        <v>4.2213541680000004</v>
      </c>
      <c r="N8" s="57">
        <f>H8*Parameters!K$27</f>
        <v>9.2212858080000011</v>
      </c>
      <c r="O8" s="55">
        <f t="shared" si="0"/>
        <v>1.6097351999999994</v>
      </c>
      <c r="P8" s="56">
        <f t="shared" si="1"/>
        <v>3.5177951399999987</v>
      </c>
      <c r="Q8" s="57">
        <f t="shared" si="2"/>
        <v>7.6844048399999991</v>
      </c>
      <c r="R8" s="55">
        <f t="shared" si="3"/>
        <v>0.48292055999999994</v>
      </c>
      <c r="S8" s="56">
        <f t="shared" si="4"/>
        <v>1.0553385419999994</v>
      </c>
      <c r="T8" s="57">
        <f t="shared" si="5"/>
        <v>2.3053214519999994</v>
      </c>
    </row>
    <row r="9" spans="1:20" x14ac:dyDescent="0.2">
      <c r="A9" s="4" t="s">
        <v>70</v>
      </c>
      <c r="B9" s="4" t="s">
        <v>17</v>
      </c>
      <c r="C9" s="55">
        <f>Node_List!Z9*Parameters!D$20</f>
        <v>7.3696679999999999</v>
      </c>
      <c r="D9" s="56">
        <f>Node_List!AA9*Parameters!E$20</f>
        <v>19.644950100000003</v>
      </c>
      <c r="E9" s="57">
        <f>Node_List!AB9*Parameters!F$20</f>
        <v>46.686510599999991</v>
      </c>
      <c r="F9" s="55">
        <f>C9*Parameters!I$24</f>
        <v>2.2109003999999999</v>
      </c>
      <c r="G9" s="56">
        <f>D9*Parameters!J$24</f>
        <v>5.8934850300000008</v>
      </c>
      <c r="H9" s="57">
        <f>E9*Parameters!K$24</f>
        <v>14.005953179999997</v>
      </c>
      <c r="I9" s="55">
        <f>C9*Parameters!I$27</f>
        <v>5.8957344000000003</v>
      </c>
      <c r="J9" s="56">
        <f>D9*Parameters!J$27</f>
        <v>15.715960080000002</v>
      </c>
      <c r="K9" s="57">
        <f>E9*Parameters!K$27</f>
        <v>37.349208479999994</v>
      </c>
      <c r="L9" s="55">
        <f>F9*Parameters!I$27</f>
        <v>1.7687203199999999</v>
      </c>
      <c r="M9" s="56">
        <f>G9*Parameters!J$27</f>
        <v>4.7147880240000006</v>
      </c>
      <c r="N9" s="57">
        <f>H9*Parameters!K$27</f>
        <v>11.204762543999998</v>
      </c>
      <c r="O9" s="55">
        <f t="shared" si="0"/>
        <v>1.4739335999999996</v>
      </c>
      <c r="P9" s="56">
        <f t="shared" si="1"/>
        <v>3.9289900200000005</v>
      </c>
      <c r="Q9" s="57">
        <f t="shared" si="2"/>
        <v>9.3373021199999968</v>
      </c>
      <c r="R9" s="55">
        <f t="shared" si="3"/>
        <v>0.44218007999999998</v>
      </c>
      <c r="S9" s="56">
        <f t="shared" si="4"/>
        <v>1.1786970060000002</v>
      </c>
      <c r="T9" s="57">
        <f t="shared" si="5"/>
        <v>2.8011906359999994</v>
      </c>
    </row>
    <row r="10" spans="1:20" x14ac:dyDescent="0.2">
      <c r="A10" s="4" t="s">
        <v>71</v>
      </c>
      <c r="B10" s="4" t="s">
        <v>16</v>
      </c>
      <c r="C10" s="55">
        <f>Node_List!Z10*Parameters!D$20</f>
        <v>10.93356</v>
      </c>
      <c r="D10" s="56">
        <f>Node_List!AA10*Parameters!E$20</f>
        <v>24.901767000000003</v>
      </c>
      <c r="E10" s="57">
        <f>Node_List!AB10*Parameters!F$20</f>
        <v>55.201301999999984</v>
      </c>
      <c r="F10" s="55">
        <f>C10*Parameters!I$24</f>
        <v>3.280068</v>
      </c>
      <c r="G10" s="56">
        <f>D10*Parameters!J$24</f>
        <v>7.4705301000000004</v>
      </c>
      <c r="H10" s="57">
        <f>E10*Parameters!K$24</f>
        <v>16.560390599999995</v>
      </c>
      <c r="I10" s="55">
        <f>C10*Parameters!I$27</f>
        <v>8.746848</v>
      </c>
      <c r="J10" s="56">
        <f>D10*Parameters!J$27</f>
        <v>19.921413600000005</v>
      </c>
      <c r="K10" s="57">
        <f>E10*Parameters!K$27</f>
        <v>44.16104159999999</v>
      </c>
      <c r="L10" s="55">
        <f>F10*Parameters!I$27</f>
        <v>2.6240544000000003</v>
      </c>
      <c r="M10" s="56">
        <f>G10*Parameters!J$27</f>
        <v>5.976424080000001</v>
      </c>
      <c r="N10" s="57">
        <f>H10*Parameters!K$27</f>
        <v>13.248312479999996</v>
      </c>
      <c r="O10" s="55">
        <f t="shared" si="0"/>
        <v>2.186712</v>
      </c>
      <c r="P10" s="56">
        <f t="shared" si="1"/>
        <v>4.9803533999999985</v>
      </c>
      <c r="Q10" s="57">
        <f t="shared" si="2"/>
        <v>11.040260399999994</v>
      </c>
      <c r="R10" s="55">
        <f t="shared" si="3"/>
        <v>0.65601359999999964</v>
      </c>
      <c r="S10" s="56">
        <f t="shared" si="4"/>
        <v>1.4941060199999994</v>
      </c>
      <c r="T10" s="57">
        <f t="shared" si="5"/>
        <v>3.3120781199999989</v>
      </c>
    </row>
    <row r="11" spans="1:20" x14ac:dyDescent="0.2">
      <c r="A11" s="4" t="s">
        <v>72</v>
      </c>
      <c r="B11" s="4" t="s">
        <v>17</v>
      </c>
      <c r="C11" s="55">
        <f>Node_List!Z11*Parameters!D$20</f>
        <v>5.655479999999999</v>
      </c>
      <c r="D11" s="56">
        <f>Node_List!AA11*Parameters!E$20</f>
        <v>12.880911000000001</v>
      </c>
      <c r="E11" s="57">
        <f>Node_List!AB11*Parameters!F$20</f>
        <v>28.270565999999999</v>
      </c>
      <c r="F11" s="55">
        <f>C11*Parameters!I$24</f>
        <v>1.6966439999999996</v>
      </c>
      <c r="G11" s="56">
        <f>D11*Parameters!J$24</f>
        <v>3.8642733000000002</v>
      </c>
      <c r="H11" s="57">
        <f>E11*Parameters!K$24</f>
        <v>8.4811698</v>
      </c>
      <c r="I11" s="55">
        <f>C11*Parameters!I$27</f>
        <v>4.5243839999999995</v>
      </c>
      <c r="J11" s="56">
        <f>D11*Parameters!J$27</f>
        <v>10.304728800000001</v>
      </c>
      <c r="K11" s="57">
        <f>E11*Parameters!K$27</f>
        <v>22.616452800000001</v>
      </c>
      <c r="L11" s="55">
        <f>F11*Parameters!I$27</f>
        <v>1.3573151999999997</v>
      </c>
      <c r="M11" s="56">
        <f>G11*Parameters!J$27</f>
        <v>3.0914186400000006</v>
      </c>
      <c r="N11" s="57">
        <f>H11*Parameters!K$27</f>
        <v>6.7849358400000002</v>
      </c>
      <c r="O11" s="55">
        <f t="shared" si="0"/>
        <v>1.1310959999999994</v>
      </c>
      <c r="P11" s="56">
        <f t="shared" si="1"/>
        <v>2.5761821999999999</v>
      </c>
      <c r="Q11" s="57">
        <f t="shared" si="2"/>
        <v>5.6541131999999976</v>
      </c>
      <c r="R11" s="55">
        <f t="shared" si="3"/>
        <v>0.33932879999999987</v>
      </c>
      <c r="S11" s="56">
        <f t="shared" si="4"/>
        <v>0.77285465999999969</v>
      </c>
      <c r="T11" s="57">
        <f t="shared" si="5"/>
        <v>1.6962339599999998</v>
      </c>
    </row>
    <row r="12" spans="1:20" x14ac:dyDescent="0.2">
      <c r="A12" s="4" t="s">
        <v>73</v>
      </c>
      <c r="B12" s="4" t="s">
        <v>16</v>
      </c>
      <c r="C12" s="55">
        <f>Node_List!Z12*Parameters!D$20</f>
        <v>5.3499480000000004</v>
      </c>
      <c r="D12" s="56">
        <f>Node_List!AA12*Parameters!E$20</f>
        <v>12.2214711</v>
      </c>
      <c r="E12" s="57">
        <f>Node_List!AB12*Parameters!F$20</f>
        <v>26.831736599999999</v>
      </c>
      <c r="F12" s="55">
        <f>C12*Parameters!I$24</f>
        <v>1.6049844</v>
      </c>
      <c r="G12" s="56">
        <f>D12*Parameters!J$24</f>
        <v>3.6664413300000001</v>
      </c>
      <c r="H12" s="57">
        <f>E12*Parameters!K$24</f>
        <v>8.0495209799999987</v>
      </c>
      <c r="I12" s="55">
        <f>C12*Parameters!I$27</f>
        <v>4.2799584000000008</v>
      </c>
      <c r="J12" s="56">
        <f>D12*Parameters!J$27</f>
        <v>9.7771768800000007</v>
      </c>
      <c r="K12" s="57">
        <f>E12*Parameters!K$27</f>
        <v>21.46538928</v>
      </c>
      <c r="L12" s="55">
        <f>F12*Parameters!I$27</f>
        <v>1.2839875200000002</v>
      </c>
      <c r="M12" s="56">
        <f>G12*Parameters!J$27</f>
        <v>2.9331530640000003</v>
      </c>
      <c r="N12" s="57">
        <f>H12*Parameters!K$27</f>
        <v>6.4396167839999992</v>
      </c>
      <c r="O12" s="55">
        <f t="shared" si="0"/>
        <v>1.0699895999999995</v>
      </c>
      <c r="P12" s="56">
        <f t="shared" si="1"/>
        <v>2.4442942199999997</v>
      </c>
      <c r="Q12" s="57">
        <f t="shared" si="2"/>
        <v>5.3663473199999991</v>
      </c>
      <c r="R12" s="55">
        <f t="shared" si="3"/>
        <v>0.32099687999999982</v>
      </c>
      <c r="S12" s="56">
        <f t="shared" si="4"/>
        <v>0.73328826599999974</v>
      </c>
      <c r="T12" s="57">
        <f t="shared" si="5"/>
        <v>1.6099041959999996</v>
      </c>
    </row>
    <row r="13" spans="1:20" x14ac:dyDescent="0.2">
      <c r="A13" s="4" t="s">
        <v>74</v>
      </c>
      <c r="B13" s="4" t="s">
        <v>17</v>
      </c>
      <c r="C13" s="55">
        <f>Node_List!Z13*Parameters!D$20</f>
        <v>5.2466520000000001</v>
      </c>
      <c r="D13" s="56">
        <f>Node_List!AA13*Parameters!E$20</f>
        <v>12.193023900000002</v>
      </c>
      <c r="E13" s="57">
        <f>Node_List!AB13*Parameters!F$20</f>
        <v>27.382733400000003</v>
      </c>
      <c r="F13" s="55">
        <f>C13*Parameters!I$24</f>
        <v>1.5739955999999999</v>
      </c>
      <c r="G13" s="56">
        <f>D13*Parameters!J$24</f>
        <v>3.6579071700000005</v>
      </c>
      <c r="H13" s="57">
        <f>E13*Parameters!K$24</f>
        <v>8.2148200200000012</v>
      </c>
      <c r="I13" s="55">
        <f>C13*Parameters!I$27</f>
        <v>4.1973216000000004</v>
      </c>
      <c r="J13" s="56">
        <f>D13*Parameters!J$27</f>
        <v>9.7544191200000014</v>
      </c>
      <c r="K13" s="57">
        <f>E13*Parameters!K$27</f>
        <v>21.906186720000004</v>
      </c>
      <c r="L13" s="55">
        <f>F13*Parameters!I$27</f>
        <v>1.25919648</v>
      </c>
      <c r="M13" s="56">
        <f>G13*Parameters!J$27</f>
        <v>2.9263257360000008</v>
      </c>
      <c r="N13" s="57">
        <f>H13*Parameters!K$27</f>
        <v>6.5718560160000017</v>
      </c>
      <c r="O13" s="55">
        <f t="shared" si="0"/>
        <v>1.0493303999999997</v>
      </c>
      <c r="P13" s="56">
        <f t="shared" si="1"/>
        <v>2.4386047800000004</v>
      </c>
      <c r="Q13" s="57">
        <f t="shared" si="2"/>
        <v>5.4765466799999984</v>
      </c>
      <c r="R13" s="55">
        <f t="shared" si="3"/>
        <v>0.31479911999999999</v>
      </c>
      <c r="S13" s="56">
        <f t="shared" si="4"/>
        <v>0.73158143399999975</v>
      </c>
      <c r="T13" s="57">
        <f t="shared" si="5"/>
        <v>1.6429640039999995</v>
      </c>
    </row>
    <row r="14" spans="1:20" x14ac:dyDescent="0.2">
      <c r="A14" s="4" t="s">
        <v>75</v>
      </c>
      <c r="B14" s="4" t="s">
        <v>17</v>
      </c>
      <c r="C14" s="55">
        <f>Node_List!Z14*Parameters!D$20</f>
        <v>4.1112120000000001</v>
      </c>
      <c r="D14" s="56">
        <f>Node_List!AA14*Parameters!E$20</f>
        <v>11.045865899999999</v>
      </c>
      <c r="E14" s="57">
        <f>Node_List!AB14*Parameters!F$20</f>
        <v>26.347985399999999</v>
      </c>
      <c r="F14" s="55">
        <f>C14*Parameters!I$24</f>
        <v>1.2333635999999999</v>
      </c>
      <c r="G14" s="56">
        <f>D14*Parameters!J$24</f>
        <v>3.3137597699999994</v>
      </c>
      <c r="H14" s="57">
        <f>E14*Parameters!K$24</f>
        <v>7.904395619999999</v>
      </c>
      <c r="I14" s="55">
        <f>C14*Parameters!I$27</f>
        <v>3.2889696000000002</v>
      </c>
      <c r="J14" s="56">
        <f>D14*Parameters!J$27</f>
        <v>8.8366927200000003</v>
      </c>
      <c r="K14" s="57">
        <f>E14*Parameters!K$27</f>
        <v>21.078388320000002</v>
      </c>
      <c r="L14" s="55">
        <f>F14*Parameters!I$27</f>
        <v>0.98669087999999994</v>
      </c>
      <c r="M14" s="56">
        <f>G14*Parameters!J$27</f>
        <v>2.6510078159999999</v>
      </c>
      <c r="N14" s="57">
        <f>H14*Parameters!K$27</f>
        <v>6.3235164959999999</v>
      </c>
      <c r="O14" s="55">
        <f t="shared" si="0"/>
        <v>0.82224239999999993</v>
      </c>
      <c r="P14" s="56">
        <f t="shared" si="1"/>
        <v>2.2091731799999987</v>
      </c>
      <c r="Q14" s="57">
        <f t="shared" si="2"/>
        <v>5.2695970799999969</v>
      </c>
      <c r="R14" s="55">
        <f t="shared" si="3"/>
        <v>0.24667271999999996</v>
      </c>
      <c r="S14" s="56">
        <f t="shared" si="4"/>
        <v>0.66275195399999953</v>
      </c>
      <c r="T14" s="57">
        <f t="shared" si="5"/>
        <v>1.5808791239999991</v>
      </c>
    </row>
    <row r="15" spans="1:20" x14ac:dyDescent="0.2">
      <c r="A15" s="4" t="s">
        <v>76</v>
      </c>
      <c r="B15" s="4" t="s">
        <v>16</v>
      </c>
      <c r="C15" s="55">
        <f>Node_List!Z15*Parameters!D$20</f>
        <v>2.4237479999999998</v>
      </c>
      <c r="D15" s="56">
        <f>Node_List!AA15*Parameters!E$20</f>
        <v>8.5355060999999992</v>
      </c>
      <c r="E15" s="57">
        <f>Node_List!AB15*Parameters!F$20</f>
        <v>22.357446599999999</v>
      </c>
      <c r="F15" s="55">
        <f>C15*Parameters!I$24</f>
        <v>0.72712439999999989</v>
      </c>
      <c r="G15" s="56">
        <f>D15*Parameters!J$24</f>
        <v>2.5606518299999999</v>
      </c>
      <c r="H15" s="57">
        <f>E15*Parameters!K$24</f>
        <v>6.7072339799999998</v>
      </c>
      <c r="I15" s="55">
        <f>C15*Parameters!I$27</f>
        <v>1.9389984</v>
      </c>
      <c r="J15" s="56">
        <f>D15*Parameters!J$27</f>
        <v>6.8284048799999999</v>
      </c>
      <c r="K15" s="57">
        <f>E15*Parameters!K$27</f>
        <v>17.88595728</v>
      </c>
      <c r="L15" s="55">
        <f>F15*Parameters!I$27</f>
        <v>0.58169951999999991</v>
      </c>
      <c r="M15" s="56">
        <f>G15*Parameters!J$27</f>
        <v>2.0485214639999998</v>
      </c>
      <c r="N15" s="57">
        <f>H15*Parameters!K$27</f>
        <v>5.3657871840000002</v>
      </c>
      <c r="O15" s="55">
        <f t="shared" si="0"/>
        <v>0.48474959999999978</v>
      </c>
      <c r="P15" s="56">
        <f t="shared" si="1"/>
        <v>1.7071012199999993</v>
      </c>
      <c r="Q15" s="57">
        <f t="shared" si="2"/>
        <v>4.4714893199999999</v>
      </c>
      <c r="R15" s="55">
        <f t="shared" si="3"/>
        <v>0.14542487999999998</v>
      </c>
      <c r="S15" s="56">
        <f t="shared" si="4"/>
        <v>0.51213036600000006</v>
      </c>
      <c r="T15" s="57">
        <f t="shared" si="5"/>
        <v>1.3414467959999996</v>
      </c>
    </row>
    <row r="16" spans="1:20" x14ac:dyDescent="0.2">
      <c r="A16" s="4" t="s">
        <v>77</v>
      </c>
      <c r="B16" s="4" t="s">
        <v>17</v>
      </c>
      <c r="C16" s="55">
        <f>Node_List!Z16*Parameters!D$20</f>
        <v>3.4735200000000002</v>
      </c>
      <c r="D16" s="56">
        <f>Node_List!AA16*Parameters!E$20</f>
        <v>8.9950140000000012</v>
      </c>
      <c r="E16" s="57">
        <f>Node_List!AB16*Parameters!F$20</f>
        <v>21.107484000000003</v>
      </c>
      <c r="F16" s="55">
        <f>C16*Parameters!I$24</f>
        <v>1.0420560000000001</v>
      </c>
      <c r="G16" s="56">
        <f>D16*Parameters!J$24</f>
        <v>2.6985042000000004</v>
      </c>
      <c r="H16" s="57">
        <f>E16*Parameters!K$24</f>
        <v>6.3322452000000009</v>
      </c>
      <c r="I16" s="55">
        <f>C16*Parameters!I$27</f>
        <v>2.7788160000000004</v>
      </c>
      <c r="J16" s="56">
        <f>D16*Parameters!J$27</f>
        <v>7.1960112000000009</v>
      </c>
      <c r="K16" s="57">
        <f>E16*Parameters!K$27</f>
        <v>16.885987200000002</v>
      </c>
      <c r="L16" s="55">
        <f>F16*Parameters!I$27</f>
        <v>0.83364480000000007</v>
      </c>
      <c r="M16" s="56">
        <f>G16*Parameters!J$27</f>
        <v>2.1588033600000003</v>
      </c>
      <c r="N16" s="57">
        <f>H16*Parameters!K$27</f>
        <v>5.0657961600000014</v>
      </c>
      <c r="O16" s="55">
        <f t="shared" si="0"/>
        <v>0.69470399999999977</v>
      </c>
      <c r="P16" s="56">
        <f t="shared" si="1"/>
        <v>1.7990028000000002</v>
      </c>
      <c r="Q16" s="57">
        <f t="shared" si="2"/>
        <v>4.2214968000000006</v>
      </c>
      <c r="R16" s="55">
        <f t="shared" si="3"/>
        <v>0.20841120000000002</v>
      </c>
      <c r="S16" s="56">
        <f t="shared" si="4"/>
        <v>0.53970084000000007</v>
      </c>
      <c r="T16" s="57">
        <f t="shared" si="5"/>
        <v>1.2664490399999995</v>
      </c>
    </row>
    <row r="17" spans="1:20" x14ac:dyDescent="0.2">
      <c r="A17" s="4" t="s">
        <v>78</v>
      </c>
      <c r="B17" s="4" t="s">
        <v>17</v>
      </c>
      <c r="C17" s="55">
        <f>Node_List!Z17*Parameters!D$20</f>
        <v>5.2401720000000003</v>
      </c>
      <c r="D17" s="56">
        <f>Node_List!AA17*Parameters!E$20</f>
        <v>11.939037900000001</v>
      </c>
      <c r="E17" s="57">
        <f>Node_List!AB17*Parameters!F$20</f>
        <v>26.752217399999999</v>
      </c>
      <c r="F17" s="55">
        <f>C17*Parameters!I$24</f>
        <v>1.5720516</v>
      </c>
      <c r="G17" s="56">
        <f>D17*Parameters!J$24</f>
        <v>3.5817113700000003</v>
      </c>
      <c r="H17" s="57">
        <f>E17*Parameters!K$24</f>
        <v>8.0256652199999987</v>
      </c>
      <c r="I17" s="55">
        <f>C17*Parameters!I$27</f>
        <v>4.1921376000000006</v>
      </c>
      <c r="J17" s="56">
        <f>D17*Parameters!J$27</f>
        <v>9.5512303200000002</v>
      </c>
      <c r="K17" s="57">
        <f>E17*Parameters!K$27</f>
        <v>21.40177392</v>
      </c>
      <c r="L17" s="55">
        <f>F17*Parameters!I$27</f>
        <v>1.2576412800000001</v>
      </c>
      <c r="M17" s="56">
        <f>G17*Parameters!J$27</f>
        <v>2.8653690960000002</v>
      </c>
      <c r="N17" s="57">
        <f>H17*Parameters!K$27</f>
        <v>6.4205321759999991</v>
      </c>
      <c r="O17" s="55">
        <f t="shared" si="0"/>
        <v>1.0480343999999997</v>
      </c>
      <c r="P17" s="56">
        <f t="shared" si="1"/>
        <v>2.3878075800000005</v>
      </c>
      <c r="Q17" s="57">
        <f t="shared" si="2"/>
        <v>5.3504434799999991</v>
      </c>
      <c r="R17" s="55">
        <f t="shared" si="3"/>
        <v>0.31441031999999991</v>
      </c>
      <c r="S17" s="56">
        <f t="shared" si="4"/>
        <v>0.71634227400000006</v>
      </c>
      <c r="T17" s="57">
        <f t="shared" si="5"/>
        <v>1.6051330439999996</v>
      </c>
    </row>
    <row r="18" spans="1:20" x14ac:dyDescent="0.2">
      <c r="A18" s="4" t="s">
        <v>79</v>
      </c>
      <c r="B18" s="4" t="s">
        <v>17</v>
      </c>
      <c r="C18" s="55">
        <f>Node_List!Z18*Parameters!D$20</f>
        <v>4.5882120000000004</v>
      </c>
      <c r="D18" s="56">
        <f>Node_List!AA18*Parameters!E$20</f>
        <v>11.423640900000001</v>
      </c>
      <c r="E18" s="57">
        <f>Node_List!AB18*Parameters!F$20</f>
        <v>26.438135400000004</v>
      </c>
      <c r="F18" s="55">
        <f>C18*Parameters!I$24</f>
        <v>1.3764636000000001</v>
      </c>
      <c r="G18" s="56">
        <f>D18*Parameters!J$24</f>
        <v>3.4270922700000002</v>
      </c>
      <c r="H18" s="57">
        <f>E18*Parameters!K$24</f>
        <v>7.9314406200000009</v>
      </c>
      <c r="I18" s="55">
        <f>C18*Parameters!I$27</f>
        <v>3.6705696000000003</v>
      </c>
      <c r="J18" s="56">
        <f>D18*Parameters!J$27</f>
        <v>9.1389127200000004</v>
      </c>
      <c r="K18" s="57">
        <f>E18*Parameters!K$27</f>
        <v>21.150508320000004</v>
      </c>
      <c r="L18" s="55">
        <f>F18*Parameters!I$27</f>
        <v>1.1011708800000002</v>
      </c>
      <c r="M18" s="56">
        <f>G18*Parameters!J$27</f>
        <v>2.7416738160000005</v>
      </c>
      <c r="N18" s="57">
        <f>H18*Parameters!K$27</f>
        <v>6.3451524960000008</v>
      </c>
      <c r="O18" s="55">
        <f t="shared" si="0"/>
        <v>0.91764240000000008</v>
      </c>
      <c r="P18" s="56">
        <f t="shared" si="1"/>
        <v>2.2847281800000001</v>
      </c>
      <c r="Q18" s="57">
        <f t="shared" si="2"/>
        <v>5.28762708</v>
      </c>
      <c r="R18" s="55">
        <f t="shared" si="3"/>
        <v>0.27529271999999994</v>
      </c>
      <c r="S18" s="56">
        <f t="shared" si="4"/>
        <v>0.68541845399999968</v>
      </c>
      <c r="T18" s="57">
        <f t="shared" si="5"/>
        <v>1.5862881240000002</v>
      </c>
    </row>
    <row r="19" spans="1:20" x14ac:dyDescent="0.2">
      <c r="A19" s="4" t="s">
        <v>80</v>
      </c>
      <c r="B19" s="4" t="s">
        <v>17</v>
      </c>
      <c r="C19" s="55">
        <f>Node_List!Z19*Parameters!D$20</f>
        <v>1.3211999999999999</v>
      </c>
      <c r="D19" s="56">
        <f>Node_List!AA19*Parameters!E$20</f>
        <v>3.7433400000000003</v>
      </c>
      <c r="E19" s="57">
        <f>Node_List!AB19*Parameters!F$20</f>
        <v>8.97804</v>
      </c>
      <c r="F19" s="55">
        <f>C19*Parameters!I$24</f>
        <v>0.39635999999999999</v>
      </c>
      <c r="G19" s="56">
        <f>D19*Parameters!J$24</f>
        <v>1.1230020000000001</v>
      </c>
      <c r="H19" s="57">
        <f>E19*Parameters!K$24</f>
        <v>2.6934119999999999</v>
      </c>
      <c r="I19" s="55">
        <f>C19*Parameters!I$27</f>
        <v>1.0569599999999999</v>
      </c>
      <c r="J19" s="56">
        <f>D19*Parameters!J$27</f>
        <v>2.9946720000000004</v>
      </c>
      <c r="K19" s="57">
        <f>E19*Parameters!K$27</f>
        <v>7.1824320000000004</v>
      </c>
      <c r="L19" s="55">
        <f>F19*Parameters!I$27</f>
        <v>0.31708800000000004</v>
      </c>
      <c r="M19" s="56">
        <f>G19*Parameters!J$27</f>
        <v>0.89840160000000013</v>
      </c>
      <c r="N19" s="57">
        <f>H19*Parameters!K$27</f>
        <v>2.1547296</v>
      </c>
      <c r="O19" s="55">
        <f t="shared" si="0"/>
        <v>0.26424000000000003</v>
      </c>
      <c r="P19" s="56">
        <f t="shared" si="1"/>
        <v>0.74866799999999989</v>
      </c>
      <c r="Q19" s="57">
        <f t="shared" si="2"/>
        <v>1.7956079999999996</v>
      </c>
      <c r="R19" s="55">
        <f t="shared" si="3"/>
        <v>7.9271999999999954E-2</v>
      </c>
      <c r="S19" s="56">
        <f t="shared" si="4"/>
        <v>0.22460039999999992</v>
      </c>
      <c r="T19" s="57">
        <f t="shared" si="5"/>
        <v>0.53868239999999989</v>
      </c>
    </row>
    <row r="20" spans="1:20" x14ac:dyDescent="0.2">
      <c r="A20" s="4" t="s">
        <v>81</v>
      </c>
      <c r="B20" s="4" t="s">
        <v>17</v>
      </c>
      <c r="C20" s="55">
        <f>Node_List!Z20*Parameters!D$20</f>
        <v>5.7646679999999995</v>
      </c>
      <c r="D20" s="56">
        <f>Node_List!AA20*Parameters!E$20</f>
        <v>13.1165751</v>
      </c>
      <c r="E20" s="57">
        <f>Node_List!AB20*Parameters!F$20</f>
        <v>29.3847606</v>
      </c>
      <c r="F20" s="55">
        <f>C20*Parameters!I$24</f>
        <v>1.7294003999999998</v>
      </c>
      <c r="G20" s="56">
        <f>D20*Parameters!J$24</f>
        <v>3.93497253</v>
      </c>
      <c r="H20" s="57">
        <f>E20*Parameters!K$24</f>
        <v>8.8154281799999996</v>
      </c>
      <c r="I20" s="55">
        <f>C20*Parameters!I$27</f>
        <v>4.6117343999999996</v>
      </c>
      <c r="J20" s="56">
        <f>D20*Parameters!J$27</f>
        <v>10.493260080000001</v>
      </c>
      <c r="K20" s="57">
        <f>E20*Parameters!K$27</f>
        <v>23.507808480000001</v>
      </c>
      <c r="L20" s="55">
        <f>F20*Parameters!I$27</f>
        <v>1.3835203199999999</v>
      </c>
      <c r="M20" s="56">
        <f>G20*Parameters!J$27</f>
        <v>3.1479780240000004</v>
      </c>
      <c r="N20" s="57">
        <f>H20*Parameters!K$27</f>
        <v>7.052342544</v>
      </c>
      <c r="O20" s="55">
        <f t="shared" si="0"/>
        <v>1.1529335999999999</v>
      </c>
      <c r="P20" s="56">
        <f t="shared" si="1"/>
        <v>2.6233150199999997</v>
      </c>
      <c r="Q20" s="57">
        <f t="shared" si="2"/>
        <v>5.8769521199999986</v>
      </c>
      <c r="R20" s="55">
        <f t="shared" si="3"/>
        <v>0.34588007999999992</v>
      </c>
      <c r="S20" s="56">
        <f t="shared" si="4"/>
        <v>0.78699450599999965</v>
      </c>
      <c r="T20" s="57">
        <f t="shared" si="5"/>
        <v>1.7630856359999996</v>
      </c>
    </row>
    <row r="21" spans="1:20" x14ac:dyDescent="0.2">
      <c r="A21" s="4" t="s">
        <v>82</v>
      </c>
      <c r="B21" s="4" t="s">
        <v>17</v>
      </c>
      <c r="C21" s="55">
        <f>Node_List!Z21*Parameters!D$20</f>
        <v>2.4941999999999998</v>
      </c>
      <c r="D21" s="56">
        <f>Node_List!AA21*Parameters!E$20</f>
        <v>6.9040650000000001</v>
      </c>
      <c r="E21" s="57">
        <f>Node_List!AB21*Parameters!F$20</f>
        <v>16.576889999999999</v>
      </c>
      <c r="F21" s="55">
        <f>C21*Parameters!I$24</f>
        <v>0.74825999999999993</v>
      </c>
      <c r="G21" s="56">
        <f>D21*Parameters!J$24</f>
        <v>2.0712194999999998</v>
      </c>
      <c r="H21" s="57">
        <f>E21*Parameters!K$24</f>
        <v>4.9730669999999995</v>
      </c>
      <c r="I21" s="55">
        <f>C21*Parameters!I$27</f>
        <v>1.9953599999999998</v>
      </c>
      <c r="J21" s="56">
        <f>D21*Parameters!J$27</f>
        <v>5.5232520000000003</v>
      </c>
      <c r="K21" s="57">
        <f>E21*Parameters!K$27</f>
        <v>13.261512</v>
      </c>
      <c r="L21" s="55">
        <f>F21*Parameters!I$27</f>
        <v>0.59860799999999992</v>
      </c>
      <c r="M21" s="56">
        <f>G21*Parameters!J$27</f>
        <v>1.6569756</v>
      </c>
      <c r="N21" s="57">
        <f>H21*Parameters!K$27</f>
        <v>3.9784535999999999</v>
      </c>
      <c r="O21" s="55">
        <f t="shared" si="0"/>
        <v>0.49883999999999995</v>
      </c>
      <c r="P21" s="56">
        <f t="shared" si="1"/>
        <v>1.3808129999999998</v>
      </c>
      <c r="Q21" s="57">
        <f t="shared" si="2"/>
        <v>3.315377999999999</v>
      </c>
      <c r="R21" s="55">
        <f t="shared" si="3"/>
        <v>0.14965200000000001</v>
      </c>
      <c r="S21" s="56">
        <f t="shared" si="4"/>
        <v>0.41424389999999978</v>
      </c>
      <c r="T21" s="57">
        <f t="shared" si="5"/>
        <v>0.99461339999999954</v>
      </c>
    </row>
    <row r="22" spans="1:20" x14ac:dyDescent="0.2">
      <c r="A22" s="4" t="s">
        <v>83</v>
      </c>
      <c r="B22" s="4" t="s">
        <v>17</v>
      </c>
      <c r="C22" s="55">
        <f>Node_List!Z22*Parameters!D$20</f>
        <v>3.2416799999999992</v>
      </c>
      <c r="D22" s="56">
        <f>Node_List!AA22*Parameters!E$20</f>
        <v>7.6711260000000001</v>
      </c>
      <c r="E22" s="57">
        <f>Node_List!AB22*Parameters!F$20</f>
        <v>16.903355999999999</v>
      </c>
      <c r="F22" s="55">
        <f>C22*Parameters!I$24</f>
        <v>0.9725039999999997</v>
      </c>
      <c r="G22" s="56">
        <f>D22*Parameters!J$24</f>
        <v>2.3013377999999998</v>
      </c>
      <c r="H22" s="57">
        <f>E22*Parameters!K$24</f>
        <v>5.0710067999999993</v>
      </c>
      <c r="I22" s="55">
        <f>C22*Parameters!I$27</f>
        <v>2.5933439999999996</v>
      </c>
      <c r="J22" s="56">
        <f>D22*Parameters!J$27</f>
        <v>6.1369008000000003</v>
      </c>
      <c r="K22" s="57">
        <f>E22*Parameters!K$27</f>
        <v>13.5226848</v>
      </c>
      <c r="L22" s="55">
        <f>F22*Parameters!I$27</f>
        <v>0.77800319999999978</v>
      </c>
      <c r="M22" s="56">
        <f>G22*Parameters!J$27</f>
        <v>1.8410702399999999</v>
      </c>
      <c r="N22" s="57">
        <f>H22*Parameters!K$27</f>
        <v>4.0568054399999998</v>
      </c>
      <c r="O22" s="55">
        <f t="shared" si="0"/>
        <v>0.64833599999999958</v>
      </c>
      <c r="P22" s="56">
        <f t="shared" si="1"/>
        <v>1.5342251999999998</v>
      </c>
      <c r="Q22" s="57">
        <f t="shared" si="2"/>
        <v>3.3806711999999983</v>
      </c>
      <c r="R22" s="55">
        <f t="shared" si="3"/>
        <v>0.19450079999999992</v>
      </c>
      <c r="S22" s="56">
        <f t="shared" si="4"/>
        <v>0.46026755999999991</v>
      </c>
      <c r="T22" s="57">
        <f t="shared" si="5"/>
        <v>1.0142013599999995</v>
      </c>
    </row>
    <row r="23" spans="1:20" x14ac:dyDescent="0.2">
      <c r="A23" s="4" t="s">
        <v>84</v>
      </c>
      <c r="B23" s="4" t="s">
        <v>17</v>
      </c>
      <c r="C23" s="55">
        <f>Node_List!Z23*Parameters!D$20</f>
        <v>3.9967199999999998</v>
      </c>
      <c r="D23" s="56">
        <f>Node_List!AA23*Parameters!E$20</f>
        <v>10.649754</v>
      </c>
      <c r="E23" s="57">
        <f>Node_List!AB23*Parameters!F$20</f>
        <v>25.533923999999999</v>
      </c>
      <c r="F23" s="55">
        <f>C23*Parameters!I$24</f>
        <v>1.1990159999999999</v>
      </c>
      <c r="G23" s="56">
        <f>D23*Parameters!J$24</f>
        <v>3.1949261999999998</v>
      </c>
      <c r="H23" s="57">
        <f>E23*Parameters!K$24</f>
        <v>7.6601771999999997</v>
      </c>
      <c r="I23" s="55">
        <f>C23*Parameters!I$27</f>
        <v>3.1973760000000002</v>
      </c>
      <c r="J23" s="56">
        <f>D23*Parameters!J$27</f>
        <v>8.5198032000000001</v>
      </c>
      <c r="K23" s="57">
        <f>E23*Parameters!K$27</f>
        <v>20.427139199999999</v>
      </c>
      <c r="L23" s="55">
        <f>F23*Parameters!I$27</f>
        <v>0.95921279999999998</v>
      </c>
      <c r="M23" s="56">
        <f>G23*Parameters!J$27</f>
        <v>2.55594096</v>
      </c>
      <c r="N23" s="57">
        <f>H23*Parameters!K$27</f>
        <v>6.1281417600000001</v>
      </c>
      <c r="O23" s="55">
        <f t="shared" si="0"/>
        <v>0.79934399999999961</v>
      </c>
      <c r="P23" s="56">
        <f t="shared" si="1"/>
        <v>2.1299507999999996</v>
      </c>
      <c r="Q23" s="57">
        <f t="shared" si="2"/>
        <v>5.1067847999999998</v>
      </c>
      <c r="R23" s="55">
        <f t="shared" si="3"/>
        <v>0.23980319999999988</v>
      </c>
      <c r="S23" s="56">
        <f t="shared" si="4"/>
        <v>0.63898523999999979</v>
      </c>
      <c r="T23" s="57">
        <f t="shared" si="5"/>
        <v>1.5320354399999996</v>
      </c>
    </row>
    <row r="24" spans="1:20" x14ac:dyDescent="0.2">
      <c r="A24" s="4" t="s">
        <v>85</v>
      </c>
      <c r="B24" s="4" t="s">
        <v>17</v>
      </c>
      <c r="C24" s="55">
        <f>Node_List!Z24*Parameters!D$20</f>
        <v>1.6013879999999998</v>
      </c>
      <c r="D24" s="56">
        <f>Node_List!AA24*Parameters!E$20</f>
        <v>5.2398291000000006</v>
      </c>
      <c r="E24" s="57">
        <f>Node_List!AB24*Parameters!F$20</f>
        <v>13.053684599999999</v>
      </c>
      <c r="F24" s="55">
        <f>C24*Parameters!I$24</f>
        <v>0.48041639999999991</v>
      </c>
      <c r="G24" s="56">
        <f>D24*Parameters!J$24</f>
        <v>1.5719487300000001</v>
      </c>
      <c r="H24" s="57">
        <f>E24*Parameters!K$24</f>
        <v>3.9161053799999994</v>
      </c>
      <c r="I24" s="55">
        <f>C24*Parameters!I$27</f>
        <v>1.2811104</v>
      </c>
      <c r="J24" s="56">
        <f>D24*Parameters!J$27</f>
        <v>4.1918632800000006</v>
      </c>
      <c r="K24" s="57">
        <f>E24*Parameters!K$27</f>
        <v>10.44294768</v>
      </c>
      <c r="L24" s="55">
        <f>F24*Parameters!I$27</f>
        <v>0.38433311999999997</v>
      </c>
      <c r="M24" s="56">
        <f>G24*Parameters!J$27</f>
        <v>1.2575589840000001</v>
      </c>
      <c r="N24" s="57">
        <f>H24*Parameters!K$27</f>
        <v>3.1328843039999996</v>
      </c>
      <c r="O24" s="55">
        <f t="shared" si="0"/>
        <v>0.32027759999999983</v>
      </c>
      <c r="P24" s="56">
        <f t="shared" si="1"/>
        <v>1.0479658199999999</v>
      </c>
      <c r="Q24" s="57">
        <f t="shared" si="2"/>
        <v>2.610736919999999</v>
      </c>
      <c r="R24" s="55">
        <f t="shared" si="3"/>
        <v>9.6083279999999938E-2</v>
      </c>
      <c r="S24" s="56">
        <f t="shared" si="4"/>
        <v>0.31438974600000003</v>
      </c>
      <c r="T24" s="57">
        <f t="shared" si="5"/>
        <v>0.78322107599999979</v>
      </c>
    </row>
    <row r="25" spans="1:20" x14ac:dyDescent="0.2">
      <c r="A25" s="4" t="s">
        <v>86</v>
      </c>
      <c r="B25" s="4" t="s">
        <v>17</v>
      </c>
      <c r="C25" s="55">
        <f>Node_List!Z25*Parameters!D$20</f>
        <v>11.500572000000002</v>
      </c>
      <c r="D25" s="56">
        <f>Node_List!AA25*Parameters!E$20</f>
        <v>25.0393179</v>
      </c>
      <c r="E25" s="57">
        <f>Node_List!AB25*Parameters!F$20</f>
        <v>54.677897399999999</v>
      </c>
      <c r="F25" s="55">
        <f>C25*Parameters!I$24</f>
        <v>3.4501716000000004</v>
      </c>
      <c r="G25" s="56">
        <f>D25*Parameters!J$24</f>
        <v>7.5117953699999997</v>
      </c>
      <c r="H25" s="57">
        <f>E25*Parameters!K$24</f>
        <v>16.403369219999998</v>
      </c>
      <c r="I25" s="55">
        <f>C25*Parameters!I$27</f>
        <v>9.2004576000000018</v>
      </c>
      <c r="J25" s="56">
        <f>D25*Parameters!J$27</f>
        <v>20.031454320000002</v>
      </c>
      <c r="K25" s="57">
        <f>E25*Parameters!K$27</f>
        <v>43.742317920000005</v>
      </c>
      <c r="L25" s="55">
        <f>F25*Parameters!I$27</f>
        <v>2.7601372800000004</v>
      </c>
      <c r="M25" s="56">
        <f>G25*Parameters!J$27</f>
        <v>6.0094362960000005</v>
      </c>
      <c r="N25" s="57">
        <f>H25*Parameters!K$27</f>
        <v>13.122695375999999</v>
      </c>
      <c r="O25" s="55">
        <f t="shared" si="0"/>
        <v>2.3001144</v>
      </c>
      <c r="P25" s="56">
        <f t="shared" si="1"/>
        <v>5.0078635799999986</v>
      </c>
      <c r="Q25" s="57">
        <f t="shared" si="2"/>
        <v>10.935579479999994</v>
      </c>
      <c r="R25" s="55">
        <f t="shared" si="3"/>
        <v>0.69003432000000009</v>
      </c>
      <c r="S25" s="56">
        <f t="shared" si="4"/>
        <v>1.5023590739999992</v>
      </c>
      <c r="T25" s="57">
        <f t="shared" si="5"/>
        <v>3.280673843999999</v>
      </c>
    </row>
    <row r="26" spans="1:20" x14ac:dyDescent="0.2">
      <c r="A26" s="4" t="s">
        <v>87</v>
      </c>
      <c r="B26" s="4" t="s">
        <v>17</v>
      </c>
      <c r="C26" s="55">
        <f>Node_List!Z26*Parameters!D$20</f>
        <v>7.1145720000000017</v>
      </c>
      <c r="D26" s="56">
        <f>Node_List!AA26*Parameters!E$20</f>
        <v>16.8991179</v>
      </c>
      <c r="E26" s="57">
        <f>Node_List!AB26*Parameters!F$20</f>
        <v>38.416697400000004</v>
      </c>
      <c r="F26" s="55">
        <f>C26*Parameters!I$24</f>
        <v>2.1343716000000006</v>
      </c>
      <c r="G26" s="56">
        <f>D26*Parameters!J$24</f>
        <v>5.0697353700000001</v>
      </c>
      <c r="H26" s="57">
        <f>E26*Parameters!K$24</f>
        <v>11.525009220000001</v>
      </c>
      <c r="I26" s="55">
        <f>C26*Parameters!I$27</f>
        <v>5.6916576000000019</v>
      </c>
      <c r="J26" s="56">
        <f>D26*Parameters!J$27</f>
        <v>13.51929432</v>
      </c>
      <c r="K26" s="57">
        <f>E26*Parameters!K$27</f>
        <v>30.733357920000003</v>
      </c>
      <c r="L26" s="55">
        <f>F26*Parameters!I$27</f>
        <v>1.7074972800000006</v>
      </c>
      <c r="M26" s="56">
        <f>G26*Parameters!J$27</f>
        <v>4.0557882960000002</v>
      </c>
      <c r="N26" s="57">
        <f>H26*Parameters!K$27</f>
        <v>9.2200073760000016</v>
      </c>
      <c r="O26" s="55">
        <f t="shared" si="0"/>
        <v>1.4229143999999998</v>
      </c>
      <c r="P26" s="56">
        <f t="shared" si="1"/>
        <v>3.37982358</v>
      </c>
      <c r="Q26" s="57">
        <f t="shared" si="2"/>
        <v>7.6833394800000008</v>
      </c>
      <c r="R26" s="55">
        <f t="shared" si="3"/>
        <v>0.42687432000000003</v>
      </c>
      <c r="S26" s="56">
        <f t="shared" si="4"/>
        <v>1.0139470739999998</v>
      </c>
      <c r="T26" s="57">
        <f t="shared" si="5"/>
        <v>2.3050018439999995</v>
      </c>
    </row>
    <row r="27" spans="1:20" x14ac:dyDescent="0.2">
      <c r="A27" s="4" t="s">
        <v>88</v>
      </c>
      <c r="B27" s="4" t="s">
        <v>17</v>
      </c>
      <c r="C27" s="55">
        <f>Node_List!Z27*Parameters!D$20</f>
        <v>1.2961199999999999</v>
      </c>
      <c r="D27" s="56">
        <f>Node_List!AA27*Parameters!E$20</f>
        <v>4.146459000000001</v>
      </c>
      <c r="E27" s="57">
        <f>Node_List!AB27*Parameters!F$20</f>
        <v>9.9786540000000006</v>
      </c>
      <c r="F27" s="55">
        <f>C27*Parameters!I$24</f>
        <v>0.38883599999999996</v>
      </c>
      <c r="G27" s="56">
        <f>D27*Parameters!J$24</f>
        <v>1.2439377000000003</v>
      </c>
      <c r="H27" s="57">
        <f>E27*Parameters!K$24</f>
        <v>2.9935962000000003</v>
      </c>
      <c r="I27" s="55">
        <f>C27*Parameters!I$27</f>
        <v>1.036896</v>
      </c>
      <c r="J27" s="56">
        <f>D27*Parameters!J$27</f>
        <v>3.317167200000001</v>
      </c>
      <c r="K27" s="57">
        <f>E27*Parameters!K$27</f>
        <v>7.982923200000001</v>
      </c>
      <c r="L27" s="55">
        <f>F27*Parameters!I$27</f>
        <v>0.31106879999999998</v>
      </c>
      <c r="M27" s="56">
        <f>G27*Parameters!J$27</f>
        <v>0.99515016000000023</v>
      </c>
      <c r="N27" s="57">
        <f>H27*Parameters!K$27</f>
        <v>2.3948769600000004</v>
      </c>
      <c r="O27" s="55">
        <f t="shared" si="0"/>
        <v>0.2592239999999999</v>
      </c>
      <c r="P27" s="56">
        <f t="shared" si="1"/>
        <v>0.82929180000000002</v>
      </c>
      <c r="Q27" s="57">
        <f t="shared" si="2"/>
        <v>1.9957307999999996</v>
      </c>
      <c r="R27" s="55">
        <f t="shared" si="3"/>
        <v>7.7767199999999981E-2</v>
      </c>
      <c r="S27" s="56">
        <f t="shared" si="4"/>
        <v>0.24878754000000003</v>
      </c>
      <c r="T27" s="57">
        <f t="shared" si="5"/>
        <v>0.59871923999999987</v>
      </c>
    </row>
    <row r="28" spans="1:20" x14ac:dyDescent="0.2">
      <c r="A28" s="4" t="s">
        <v>89</v>
      </c>
      <c r="B28" s="4" t="s">
        <v>17</v>
      </c>
      <c r="C28" s="55">
        <f>Node_List!Z28*Parameters!D$20</f>
        <v>8.6695080000000004</v>
      </c>
      <c r="D28" s="56">
        <f>Node_List!AA28*Parameters!E$20</f>
        <v>19.969688100000003</v>
      </c>
      <c r="E28" s="57">
        <f>Node_List!AB28*Parameters!F$20</f>
        <v>44.976738599999997</v>
      </c>
      <c r="F28" s="55">
        <f>C28*Parameters!I$24</f>
        <v>2.6008524</v>
      </c>
      <c r="G28" s="56">
        <f>D28*Parameters!J$24</f>
        <v>5.9909064300000008</v>
      </c>
      <c r="H28" s="57">
        <f>E28*Parameters!K$24</f>
        <v>13.493021579999999</v>
      </c>
      <c r="I28" s="55">
        <f>C28*Parameters!I$27</f>
        <v>6.9356064000000011</v>
      </c>
      <c r="J28" s="56">
        <f>D28*Parameters!J$27</f>
        <v>15.975750480000002</v>
      </c>
      <c r="K28" s="57">
        <f>E28*Parameters!K$27</f>
        <v>35.981390879999999</v>
      </c>
      <c r="L28" s="55">
        <f>F28*Parameters!I$27</f>
        <v>2.08068192</v>
      </c>
      <c r="M28" s="56">
        <f>G28*Parameters!J$27</f>
        <v>4.7927251440000012</v>
      </c>
      <c r="N28" s="57">
        <f>H28*Parameters!K$27</f>
        <v>10.794417264</v>
      </c>
      <c r="O28" s="55">
        <f t="shared" si="0"/>
        <v>1.7339015999999994</v>
      </c>
      <c r="P28" s="56">
        <f t="shared" si="1"/>
        <v>3.9939376200000005</v>
      </c>
      <c r="Q28" s="57">
        <f t="shared" si="2"/>
        <v>8.995347719999998</v>
      </c>
      <c r="R28" s="55">
        <f t="shared" si="3"/>
        <v>0.52017047999999999</v>
      </c>
      <c r="S28" s="56">
        <f t="shared" si="4"/>
        <v>1.1981812859999996</v>
      </c>
      <c r="T28" s="57">
        <f t="shared" si="5"/>
        <v>2.6986043159999991</v>
      </c>
    </row>
    <row r="29" spans="1:20" x14ac:dyDescent="0.2">
      <c r="A29" s="4" t="s">
        <v>90</v>
      </c>
      <c r="B29" s="4" t="s">
        <v>17</v>
      </c>
      <c r="C29" s="55">
        <f>Node_List!Z29*Parameters!D$20</f>
        <v>10.462067999999999</v>
      </c>
      <c r="D29" s="56">
        <f>Node_List!AA29*Parameters!E$20</f>
        <v>24.535880100000004</v>
      </c>
      <c r="E29" s="57">
        <f>Node_List!AB29*Parameters!F$20</f>
        <v>55.737090600000009</v>
      </c>
      <c r="F29" s="55">
        <f>C29*Parameters!I$24</f>
        <v>3.1386203999999993</v>
      </c>
      <c r="G29" s="56">
        <f>D29*Parameters!J$24</f>
        <v>7.3607640300000003</v>
      </c>
      <c r="H29" s="57">
        <f>E29*Parameters!K$24</f>
        <v>16.721127180000003</v>
      </c>
      <c r="I29" s="55">
        <f>C29*Parameters!I$27</f>
        <v>8.3696543999999999</v>
      </c>
      <c r="J29" s="56">
        <f>D29*Parameters!J$27</f>
        <v>19.628704080000006</v>
      </c>
      <c r="K29" s="57">
        <f>E29*Parameters!K$27</f>
        <v>44.589672480000011</v>
      </c>
      <c r="L29" s="55">
        <f>F29*Parameters!I$27</f>
        <v>2.5108963199999996</v>
      </c>
      <c r="M29" s="56">
        <f>G29*Parameters!J$27</f>
        <v>5.8886112240000008</v>
      </c>
      <c r="N29" s="57">
        <f>H29*Parameters!K$27</f>
        <v>13.376901744000003</v>
      </c>
      <c r="O29" s="55">
        <f t="shared" si="0"/>
        <v>2.0924135999999987</v>
      </c>
      <c r="P29" s="56">
        <f t="shared" si="1"/>
        <v>4.9071760199999979</v>
      </c>
      <c r="Q29" s="57">
        <f t="shared" si="2"/>
        <v>11.147418119999998</v>
      </c>
      <c r="R29" s="55">
        <f t="shared" si="3"/>
        <v>0.62772407999999968</v>
      </c>
      <c r="S29" s="56">
        <f t="shared" si="4"/>
        <v>1.4721528059999995</v>
      </c>
      <c r="T29" s="57">
        <f t="shared" si="5"/>
        <v>3.3442254360000003</v>
      </c>
    </row>
    <row r="30" spans="1:20" x14ac:dyDescent="0.2">
      <c r="A30" s="4" t="s">
        <v>91</v>
      </c>
      <c r="B30" s="4" t="s">
        <v>17</v>
      </c>
      <c r="C30" s="55">
        <f>Node_List!Z30*Parameters!D$20</f>
        <v>2.6481719999999997</v>
      </c>
      <c r="D30" s="56">
        <f>Node_List!AA30*Parameters!E$20</f>
        <v>7.3046378999999995</v>
      </c>
      <c r="E30" s="57">
        <f>Node_List!AB30*Parameters!F$20</f>
        <v>17.545817400000001</v>
      </c>
      <c r="F30" s="55">
        <f>C30*Parameters!I$24</f>
        <v>0.79445159999999992</v>
      </c>
      <c r="G30" s="56">
        <f>D30*Parameters!J$24</f>
        <v>2.1913913699999998</v>
      </c>
      <c r="H30" s="57">
        <f>E30*Parameters!K$24</f>
        <v>5.2637452199999997</v>
      </c>
      <c r="I30" s="55">
        <f>C30*Parameters!I$27</f>
        <v>2.1185375999999998</v>
      </c>
      <c r="J30" s="56">
        <f>D30*Parameters!J$27</f>
        <v>5.8437103199999996</v>
      </c>
      <c r="K30" s="57">
        <f>E30*Parameters!K$27</f>
        <v>14.036653920000001</v>
      </c>
      <c r="L30" s="55">
        <f>F30*Parameters!I$27</f>
        <v>0.63556128000000001</v>
      </c>
      <c r="M30" s="56">
        <f>G30*Parameters!J$27</f>
        <v>1.7531130959999999</v>
      </c>
      <c r="N30" s="57">
        <f>H30*Parameters!K$27</f>
        <v>4.2109961760000001</v>
      </c>
      <c r="O30" s="55">
        <f t="shared" si="0"/>
        <v>0.52963439999999995</v>
      </c>
      <c r="P30" s="56">
        <f t="shared" si="1"/>
        <v>1.4609275799999999</v>
      </c>
      <c r="Q30" s="57">
        <f t="shared" si="2"/>
        <v>3.5091634799999998</v>
      </c>
      <c r="R30" s="55">
        <f t="shared" si="3"/>
        <v>0.15889031999999992</v>
      </c>
      <c r="S30" s="56">
        <f t="shared" si="4"/>
        <v>0.43827827399999997</v>
      </c>
      <c r="T30" s="57">
        <f t="shared" si="5"/>
        <v>1.0527490439999996</v>
      </c>
    </row>
    <row r="31" spans="1:20" x14ac:dyDescent="0.2">
      <c r="A31" s="4" t="s">
        <v>92</v>
      </c>
      <c r="B31" s="4" t="s">
        <v>17</v>
      </c>
      <c r="C31" s="55">
        <f>Node_List!Z31*Parameters!D$20</f>
        <v>9.1093200000000003</v>
      </c>
      <c r="D31" s="56">
        <f>Node_List!AA31*Parameters!E$20</f>
        <v>20.335449000000004</v>
      </c>
      <c r="E31" s="57">
        <f>Node_List!AB31*Parameters!F$20</f>
        <v>45.135594000000005</v>
      </c>
      <c r="F31" s="55">
        <f>C31*Parameters!I$24</f>
        <v>2.732796</v>
      </c>
      <c r="G31" s="56">
        <f>D31*Parameters!J$24</f>
        <v>6.1006347000000014</v>
      </c>
      <c r="H31" s="57">
        <f>E31*Parameters!K$24</f>
        <v>13.5406782</v>
      </c>
      <c r="I31" s="55">
        <f>C31*Parameters!I$27</f>
        <v>7.2874560000000006</v>
      </c>
      <c r="J31" s="56">
        <f>D31*Parameters!J$27</f>
        <v>16.268359200000003</v>
      </c>
      <c r="K31" s="57">
        <f>E31*Parameters!K$27</f>
        <v>36.108475200000008</v>
      </c>
      <c r="L31" s="55">
        <f>F31*Parameters!I$27</f>
        <v>2.1862368000000001</v>
      </c>
      <c r="M31" s="56">
        <f>G31*Parameters!J$27</f>
        <v>4.8805077600000013</v>
      </c>
      <c r="N31" s="57">
        <f>H31*Parameters!K$27</f>
        <v>10.83254256</v>
      </c>
      <c r="O31" s="55">
        <f t="shared" si="0"/>
        <v>1.8218639999999997</v>
      </c>
      <c r="P31" s="56">
        <f t="shared" si="1"/>
        <v>4.0670898000000015</v>
      </c>
      <c r="Q31" s="57">
        <f t="shared" si="2"/>
        <v>9.0271187999999967</v>
      </c>
      <c r="R31" s="55">
        <f t="shared" si="3"/>
        <v>0.54655919999999991</v>
      </c>
      <c r="S31" s="56">
        <f t="shared" si="4"/>
        <v>1.2201269400000001</v>
      </c>
      <c r="T31" s="57">
        <f t="shared" si="5"/>
        <v>2.7081356400000001</v>
      </c>
    </row>
    <row r="32" spans="1:20" x14ac:dyDescent="0.2">
      <c r="A32" s="4" t="s">
        <v>93</v>
      </c>
      <c r="B32" s="4" t="s">
        <v>17</v>
      </c>
      <c r="C32" s="55">
        <f>Node_List!Z32*Parameters!D$20</f>
        <v>9.9040920000000003</v>
      </c>
      <c r="D32" s="56">
        <f>Node_List!AA32*Parameters!E$20</f>
        <v>21.810831899999997</v>
      </c>
      <c r="E32" s="57">
        <f>Node_List!AB32*Parameters!F$20</f>
        <v>47.678381399999999</v>
      </c>
      <c r="F32" s="55">
        <f>C32*Parameters!I$24</f>
        <v>2.9712276000000002</v>
      </c>
      <c r="G32" s="56">
        <f>D32*Parameters!J$24</f>
        <v>6.5432495699999986</v>
      </c>
      <c r="H32" s="57">
        <f>E32*Parameters!K$24</f>
        <v>14.303514419999999</v>
      </c>
      <c r="I32" s="55">
        <f>C32*Parameters!I$27</f>
        <v>7.9232736000000008</v>
      </c>
      <c r="J32" s="56">
        <f>D32*Parameters!J$27</f>
        <v>17.448665519999999</v>
      </c>
      <c r="K32" s="57">
        <f>E32*Parameters!K$27</f>
        <v>38.142705120000002</v>
      </c>
      <c r="L32" s="55">
        <f>F32*Parameters!I$27</f>
        <v>2.3769820800000003</v>
      </c>
      <c r="M32" s="56">
        <f>G32*Parameters!J$27</f>
        <v>5.2345996559999994</v>
      </c>
      <c r="N32" s="57">
        <f>H32*Parameters!K$27</f>
        <v>11.442811536000001</v>
      </c>
      <c r="O32" s="55">
        <f t="shared" si="0"/>
        <v>1.9808183999999995</v>
      </c>
      <c r="P32" s="56">
        <f t="shared" si="1"/>
        <v>4.3621663799999979</v>
      </c>
      <c r="Q32" s="57">
        <f t="shared" si="2"/>
        <v>9.535676279999997</v>
      </c>
      <c r="R32" s="55">
        <f t="shared" si="3"/>
        <v>0.59424551999999986</v>
      </c>
      <c r="S32" s="56">
        <f t="shared" si="4"/>
        <v>1.3086499139999992</v>
      </c>
      <c r="T32" s="57">
        <f t="shared" si="5"/>
        <v>2.8607028839999984</v>
      </c>
    </row>
    <row r="33" spans="1:20" x14ac:dyDescent="0.2">
      <c r="A33" s="4" t="s">
        <v>94</v>
      </c>
      <c r="B33" s="4" t="s">
        <v>17</v>
      </c>
      <c r="C33" s="55">
        <f>Node_List!Z33*Parameters!D$20</f>
        <v>8.5737479999999984</v>
      </c>
      <c r="D33" s="56">
        <f>Node_List!AA33*Parameters!E$20</f>
        <v>18.939506100000003</v>
      </c>
      <c r="E33" s="57">
        <f>Node_List!AB33*Parameters!F$20</f>
        <v>41.4134466</v>
      </c>
      <c r="F33" s="55">
        <f>C33*Parameters!I$24</f>
        <v>2.5721243999999994</v>
      </c>
      <c r="G33" s="56">
        <f>D33*Parameters!J$24</f>
        <v>5.6818518300000003</v>
      </c>
      <c r="H33" s="57">
        <f>E33*Parameters!K$24</f>
        <v>12.424033979999999</v>
      </c>
      <c r="I33" s="55">
        <f>C33*Parameters!I$27</f>
        <v>6.8589983999999991</v>
      </c>
      <c r="J33" s="56">
        <f>D33*Parameters!J$27</f>
        <v>15.151604880000002</v>
      </c>
      <c r="K33" s="57">
        <f>E33*Parameters!K$27</f>
        <v>33.130757280000005</v>
      </c>
      <c r="L33" s="55">
        <f>F33*Parameters!I$27</f>
        <v>2.0576995199999994</v>
      </c>
      <c r="M33" s="56">
        <f>G33*Parameters!J$27</f>
        <v>4.5454814640000007</v>
      </c>
      <c r="N33" s="57">
        <f>H33*Parameters!K$27</f>
        <v>9.9392271839999999</v>
      </c>
      <c r="O33" s="55">
        <f t="shared" si="0"/>
        <v>1.7147495999999993</v>
      </c>
      <c r="P33" s="56">
        <f t="shared" si="1"/>
        <v>3.7879012200000002</v>
      </c>
      <c r="Q33" s="57">
        <f t="shared" si="2"/>
        <v>8.2826893199999958</v>
      </c>
      <c r="R33" s="55">
        <f t="shared" si="3"/>
        <v>0.51442487999999997</v>
      </c>
      <c r="S33" s="56">
        <f t="shared" si="4"/>
        <v>1.1363703659999995</v>
      </c>
      <c r="T33" s="57">
        <f t="shared" si="5"/>
        <v>2.4848067959999991</v>
      </c>
    </row>
    <row r="34" spans="1:20" x14ac:dyDescent="0.2">
      <c r="A34" s="4" t="s">
        <v>95</v>
      </c>
      <c r="B34" s="4" t="s">
        <v>17</v>
      </c>
      <c r="C34" s="55">
        <f>Node_List!Z34*Parameters!D$20</f>
        <v>7.6628399999999992</v>
      </c>
      <c r="D34" s="56">
        <f>Node_List!AA34*Parameters!E$20</f>
        <v>18.996963000000001</v>
      </c>
      <c r="E34" s="57">
        <f>Node_List!AB34*Parameters!F$20</f>
        <v>43.836078000000001</v>
      </c>
      <c r="F34" s="55">
        <f>C34*Parameters!I$24</f>
        <v>2.2988519999999997</v>
      </c>
      <c r="G34" s="56">
        <f>D34*Parameters!J$24</f>
        <v>5.6990889000000005</v>
      </c>
      <c r="H34" s="57">
        <f>E34*Parameters!K$24</f>
        <v>13.1508234</v>
      </c>
      <c r="I34" s="55">
        <f>C34*Parameters!I$27</f>
        <v>6.1302719999999997</v>
      </c>
      <c r="J34" s="56">
        <f>D34*Parameters!J$27</f>
        <v>15.197570400000002</v>
      </c>
      <c r="K34" s="57">
        <f>E34*Parameters!K$27</f>
        <v>35.0688624</v>
      </c>
      <c r="L34" s="55">
        <f>F34*Parameters!I$27</f>
        <v>1.8390815999999999</v>
      </c>
      <c r="M34" s="56">
        <f>G34*Parameters!J$27</f>
        <v>4.5592711200000009</v>
      </c>
      <c r="N34" s="57">
        <f>H34*Parameters!K$27</f>
        <v>10.52065872</v>
      </c>
      <c r="O34" s="55">
        <f t="shared" ref="O34:O65" si="6">C34-I34</f>
        <v>1.5325679999999995</v>
      </c>
      <c r="P34" s="56">
        <f t="shared" ref="P34:P65" si="7">D34-J34</f>
        <v>3.7993925999999991</v>
      </c>
      <c r="Q34" s="57">
        <f t="shared" ref="Q34:Q65" si="8">E34-K34</f>
        <v>8.7672156000000001</v>
      </c>
      <c r="R34" s="55">
        <f t="shared" ref="R34:R65" si="9">F34-L34</f>
        <v>0.4597703999999998</v>
      </c>
      <c r="S34" s="56">
        <f t="shared" ref="S34:S65" si="10">G34-M34</f>
        <v>1.1398177799999996</v>
      </c>
      <c r="T34" s="57">
        <f t="shared" ref="T34:T65" si="11">H34-N34</f>
        <v>2.63016468</v>
      </c>
    </row>
    <row r="35" spans="1:20" x14ac:dyDescent="0.2">
      <c r="A35" s="4" t="s">
        <v>96</v>
      </c>
      <c r="B35" s="4" t="s">
        <v>17</v>
      </c>
      <c r="C35" s="55">
        <f>Node_List!Z35*Parameters!D$20</f>
        <v>13.942679999999999</v>
      </c>
      <c r="D35" s="56">
        <f>Node_List!AA35*Parameters!E$20</f>
        <v>31.419201000000005</v>
      </c>
      <c r="E35" s="57">
        <f>Node_List!AB35*Parameters!F$20</f>
        <v>70.053305999999992</v>
      </c>
      <c r="F35" s="55">
        <f>C35*Parameters!I$24</f>
        <v>4.182804</v>
      </c>
      <c r="G35" s="56">
        <f>D35*Parameters!J$24</f>
        <v>9.4257603000000003</v>
      </c>
      <c r="H35" s="57">
        <f>E35*Parameters!K$24</f>
        <v>21.015991799999998</v>
      </c>
      <c r="I35" s="55">
        <f>C35*Parameters!I$27</f>
        <v>11.154144000000001</v>
      </c>
      <c r="J35" s="56">
        <f>D35*Parameters!J$27</f>
        <v>25.135360800000004</v>
      </c>
      <c r="K35" s="57">
        <f>E35*Parameters!K$27</f>
        <v>56.042644799999998</v>
      </c>
      <c r="L35" s="55">
        <f>F35*Parameters!I$27</f>
        <v>3.3462432</v>
      </c>
      <c r="M35" s="56">
        <f>G35*Parameters!J$27</f>
        <v>7.540608240000001</v>
      </c>
      <c r="N35" s="57">
        <f>H35*Parameters!K$27</f>
        <v>16.81279344</v>
      </c>
      <c r="O35" s="55">
        <f t="shared" si="6"/>
        <v>2.7885359999999988</v>
      </c>
      <c r="P35" s="56">
        <f t="shared" si="7"/>
        <v>6.2838402000000002</v>
      </c>
      <c r="Q35" s="57">
        <f t="shared" si="8"/>
        <v>14.010661199999994</v>
      </c>
      <c r="R35" s="55">
        <f t="shared" si="9"/>
        <v>0.83656079999999999</v>
      </c>
      <c r="S35" s="56">
        <f t="shared" si="10"/>
        <v>1.8851520599999994</v>
      </c>
      <c r="T35" s="57">
        <f t="shared" si="11"/>
        <v>4.2031983599999982</v>
      </c>
    </row>
    <row r="36" spans="1:20" x14ac:dyDescent="0.2">
      <c r="A36" s="4" t="s">
        <v>97</v>
      </c>
      <c r="B36" s="4" t="s">
        <v>17</v>
      </c>
      <c r="C36" s="55">
        <f>Node_List!Z36*Parameters!D$20</f>
        <v>8.9626799999999989</v>
      </c>
      <c r="D36" s="56">
        <f>Node_List!AA36*Parameters!E$20</f>
        <v>19.561700999999999</v>
      </c>
      <c r="E36" s="57">
        <f>Node_List!AB36*Parameters!F$20</f>
        <v>42.726306000000001</v>
      </c>
      <c r="F36" s="55">
        <f>C36*Parameters!I$24</f>
        <v>2.6888039999999997</v>
      </c>
      <c r="G36" s="56">
        <f>D36*Parameters!J$24</f>
        <v>5.8685102999999996</v>
      </c>
      <c r="H36" s="57">
        <f>E36*Parameters!K$24</f>
        <v>12.8178918</v>
      </c>
      <c r="I36" s="55">
        <f>C36*Parameters!I$27</f>
        <v>7.1701439999999996</v>
      </c>
      <c r="J36" s="56">
        <f>D36*Parameters!J$27</f>
        <v>15.6493608</v>
      </c>
      <c r="K36" s="57">
        <f>E36*Parameters!K$27</f>
        <v>34.181044800000002</v>
      </c>
      <c r="L36" s="55">
        <f>F36*Parameters!I$27</f>
        <v>2.1510431999999997</v>
      </c>
      <c r="M36" s="56">
        <f>G36*Parameters!J$27</f>
        <v>4.6948082399999995</v>
      </c>
      <c r="N36" s="57">
        <f>H36*Parameters!K$27</f>
        <v>10.254313440000001</v>
      </c>
      <c r="O36" s="55">
        <f t="shared" si="6"/>
        <v>1.7925359999999992</v>
      </c>
      <c r="P36" s="56">
        <f t="shared" si="7"/>
        <v>3.9123401999999992</v>
      </c>
      <c r="Q36" s="57">
        <f t="shared" si="8"/>
        <v>8.5452611999999988</v>
      </c>
      <c r="R36" s="55">
        <f t="shared" si="9"/>
        <v>0.53776080000000004</v>
      </c>
      <c r="S36" s="56">
        <f t="shared" si="10"/>
        <v>1.1737020600000001</v>
      </c>
      <c r="T36" s="57">
        <f t="shared" si="11"/>
        <v>2.5635783599999993</v>
      </c>
    </row>
    <row r="37" spans="1:20" x14ac:dyDescent="0.2">
      <c r="A37" s="4" t="s">
        <v>98</v>
      </c>
      <c r="B37" s="4" t="s">
        <v>17</v>
      </c>
      <c r="C37" s="55">
        <f>Node_List!Z37*Parameters!D$20</f>
        <v>4.8441719999999995</v>
      </c>
      <c r="D37" s="56">
        <f>Node_List!AA37*Parameters!E$20</f>
        <v>11.736087899999999</v>
      </c>
      <c r="E37" s="57">
        <f>Node_List!AB37*Parameters!F$20</f>
        <v>27.043517400000002</v>
      </c>
      <c r="F37" s="55">
        <f>C37*Parameters!I$24</f>
        <v>1.4532515999999998</v>
      </c>
      <c r="G37" s="56">
        <f>D37*Parameters!J$24</f>
        <v>3.5208263699999995</v>
      </c>
      <c r="H37" s="57">
        <f>E37*Parameters!K$24</f>
        <v>8.1130552199999997</v>
      </c>
      <c r="I37" s="55">
        <f>C37*Parameters!I$27</f>
        <v>3.8753375999999999</v>
      </c>
      <c r="J37" s="56">
        <f>D37*Parameters!J$27</f>
        <v>9.3888703200000005</v>
      </c>
      <c r="K37" s="57">
        <f>E37*Parameters!K$27</f>
        <v>21.634813920000003</v>
      </c>
      <c r="L37" s="55">
        <f>F37*Parameters!I$27</f>
        <v>1.1626012799999998</v>
      </c>
      <c r="M37" s="56">
        <f>G37*Parameters!J$27</f>
        <v>2.8166610959999998</v>
      </c>
      <c r="N37" s="57">
        <f>H37*Parameters!K$27</f>
        <v>6.4904441760000005</v>
      </c>
      <c r="O37" s="55">
        <f t="shared" si="6"/>
        <v>0.96883439999999954</v>
      </c>
      <c r="P37" s="56">
        <f t="shared" si="7"/>
        <v>2.3472175799999988</v>
      </c>
      <c r="Q37" s="57">
        <f t="shared" si="8"/>
        <v>5.4087034799999998</v>
      </c>
      <c r="R37" s="55">
        <f t="shared" si="9"/>
        <v>0.29065031999999991</v>
      </c>
      <c r="S37" s="56">
        <f t="shared" si="10"/>
        <v>0.70416527399999973</v>
      </c>
      <c r="T37" s="57">
        <f t="shared" si="11"/>
        <v>1.6226110439999992</v>
      </c>
    </row>
    <row r="38" spans="1:20" x14ac:dyDescent="0.2">
      <c r="A38" s="4" t="s">
        <v>99</v>
      </c>
      <c r="B38" s="4" t="s">
        <v>17</v>
      </c>
      <c r="C38" s="55">
        <f>Node_List!Z38*Parameters!D$20</f>
        <v>4.1108400000000005</v>
      </c>
      <c r="D38" s="56">
        <f>Node_List!AA38*Parameters!E$20</f>
        <v>9.5243129999999994</v>
      </c>
      <c r="E38" s="57">
        <f>Node_List!AB38*Parameters!F$20</f>
        <v>20.915178000000001</v>
      </c>
      <c r="F38" s="55">
        <f>C38*Parameters!I$24</f>
        <v>1.233252</v>
      </c>
      <c r="G38" s="56">
        <f>D38*Parameters!J$24</f>
        <v>2.8572938999999997</v>
      </c>
      <c r="H38" s="57">
        <f>E38*Parameters!K$24</f>
        <v>6.2745534000000003</v>
      </c>
      <c r="I38" s="55">
        <f>C38*Parameters!I$27</f>
        <v>3.2886720000000005</v>
      </c>
      <c r="J38" s="56">
        <f>D38*Parameters!J$27</f>
        <v>7.6194503999999998</v>
      </c>
      <c r="K38" s="57">
        <f>E38*Parameters!K$27</f>
        <v>16.732142400000001</v>
      </c>
      <c r="L38" s="55">
        <f>F38*Parameters!I$27</f>
        <v>0.98660160000000008</v>
      </c>
      <c r="M38" s="56">
        <f>G38*Parameters!J$27</f>
        <v>2.2858351199999998</v>
      </c>
      <c r="N38" s="57">
        <f>H38*Parameters!K$27</f>
        <v>5.0196427200000002</v>
      </c>
      <c r="O38" s="55">
        <f t="shared" si="6"/>
        <v>0.82216800000000001</v>
      </c>
      <c r="P38" s="56">
        <f t="shared" si="7"/>
        <v>1.9048625999999995</v>
      </c>
      <c r="Q38" s="57">
        <f t="shared" si="8"/>
        <v>4.1830356000000002</v>
      </c>
      <c r="R38" s="55">
        <f t="shared" si="9"/>
        <v>0.24665039999999994</v>
      </c>
      <c r="S38" s="56">
        <f t="shared" si="10"/>
        <v>0.57145877999999994</v>
      </c>
      <c r="T38" s="57">
        <f t="shared" si="11"/>
        <v>1.2549106800000001</v>
      </c>
    </row>
    <row r="39" spans="1:20" x14ac:dyDescent="0.2">
      <c r="A39" s="4" t="s">
        <v>100</v>
      </c>
      <c r="B39" s="4" t="s">
        <v>17</v>
      </c>
      <c r="C39" s="55">
        <f>Node_List!Z39*Parameters!D$20</f>
        <v>3.6451199999999995</v>
      </c>
      <c r="D39" s="56">
        <f>Node_List!AA39*Parameters!E$20</f>
        <v>8.496383999999999</v>
      </c>
      <c r="E39" s="57">
        <f>Node_List!AB39*Parameters!F$20</f>
        <v>19.240703999999997</v>
      </c>
      <c r="F39" s="55">
        <f>C39*Parameters!I$24</f>
        <v>1.0935359999999998</v>
      </c>
      <c r="G39" s="56">
        <f>D39*Parameters!J$24</f>
        <v>2.5489151999999997</v>
      </c>
      <c r="H39" s="57">
        <f>E39*Parameters!K$24</f>
        <v>5.7722111999999992</v>
      </c>
      <c r="I39" s="55">
        <f>C39*Parameters!I$27</f>
        <v>2.9160959999999996</v>
      </c>
      <c r="J39" s="56">
        <f>D39*Parameters!J$27</f>
        <v>6.7971071999999992</v>
      </c>
      <c r="K39" s="57">
        <f>E39*Parameters!K$27</f>
        <v>15.392563199999998</v>
      </c>
      <c r="L39" s="55">
        <f>F39*Parameters!I$27</f>
        <v>0.87482879999999996</v>
      </c>
      <c r="M39" s="56">
        <f>G39*Parameters!J$27</f>
        <v>2.0391321599999999</v>
      </c>
      <c r="N39" s="57">
        <f>H39*Parameters!K$27</f>
        <v>4.6177689599999994</v>
      </c>
      <c r="O39" s="55">
        <f t="shared" si="6"/>
        <v>0.72902399999999989</v>
      </c>
      <c r="P39" s="56">
        <f t="shared" si="7"/>
        <v>1.6992767999999998</v>
      </c>
      <c r="Q39" s="57">
        <f t="shared" si="8"/>
        <v>3.8481407999999995</v>
      </c>
      <c r="R39" s="55">
        <f t="shared" si="9"/>
        <v>0.21870719999999988</v>
      </c>
      <c r="S39" s="56">
        <f t="shared" si="10"/>
        <v>0.50978303999999985</v>
      </c>
      <c r="T39" s="57">
        <f t="shared" si="11"/>
        <v>1.1544422399999998</v>
      </c>
    </row>
    <row r="40" spans="1:20" x14ac:dyDescent="0.2">
      <c r="A40" s="4" t="s">
        <v>101</v>
      </c>
      <c r="B40" s="4" t="s">
        <v>17</v>
      </c>
      <c r="C40" s="55">
        <f>Node_List!Z40*Parameters!D$20</f>
        <v>1.9756800000000001</v>
      </c>
      <c r="D40" s="56">
        <f>Node_List!AA40*Parameters!E$20</f>
        <v>4.9159259999999998</v>
      </c>
      <c r="E40" s="57">
        <f>Node_List!AB40*Parameters!F$20</f>
        <v>11.460156000000001</v>
      </c>
      <c r="F40" s="55">
        <f>C40*Parameters!I$24</f>
        <v>0.59270400000000001</v>
      </c>
      <c r="G40" s="56">
        <f>D40*Parameters!J$24</f>
        <v>1.4747777999999998</v>
      </c>
      <c r="H40" s="57">
        <f>E40*Parameters!K$24</f>
        <v>3.4380468000000004</v>
      </c>
      <c r="I40" s="55">
        <f>C40*Parameters!I$27</f>
        <v>1.5805440000000002</v>
      </c>
      <c r="J40" s="56">
        <f>D40*Parameters!J$27</f>
        <v>3.9327407999999999</v>
      </c>
      <c r="K40" s="57">
        <f>E40*Parameters!K$27</f>
        <v>9.1681248000000011</v>
      </c>
      <c r="L40" s="55">
        <f>F40*Parameters!I$27</f>
        <v>0.47416320000000001</v>
      </c>
      <c r="M40" s="56">
        <f>G40*Parameters!J$27</f>
        <v>1.1798222399999998</v>
      </c>
      <c r="N40" s="57">
        <f>H40*Parameters!K$27</f>
        <v>2.7504374400000007</v>
      </c>
      <c r="O40" s="55">
        <f t="shared" si="6"/>
        <v>0.39513599999999993</v>
      </c>
      <c r="P40" s="56">
        <f t="shared" si="7"/>
        <v>0.98318519999999987</v>
      </c>
      <c r="Q40" s="57">
        <f t="shared" si="8"/>
        <v>2.2920312000000003</v>
      </c>
      <c r="R40" s="55">
        <f t="shared" si="9"/>
        <v>0.1185408</v>
      </c>
      <c r="S40" s="56">
        <f t="shared" si="10"/>
        <v>0.29495556000000001</v>
      </c>
      <c r="T40" s="57">
        <f t="shared" si="11"/>
        <v>0.68760935999999973</v>
      </c>
    </row>
    <row r="41" spans="1:20" x14ac:dyDescent="0.2">
      <c r="A41" s="4" t="s">
        <v>102</v>
      </c>
      <c r="B41" s="4" t="s">
        <v>17</v>
      </c>
      <c r="C41" s="55">
        <f>Node_List!Z41*Parameters!D$20</f>
        <v>4.452</v>
      </c>
      <c r="D41" s="56">
        <f>Node_List!AA41*Parameters!E$20</f>
        <v>10.866899999999999</v>
      </c>
      <c r="E41" s="57">
        <f>Node_List!AB41*Parameters!F$20</f>
        <v>25.115400000000001</v>
      </c>
      <c r="F41" s="55">
        <f>C41*Parameters!I$24</f>
        <v>1.3355999999999999</v>
      </c>
      <c r="G41" s="56">
        <f>D41*Parameters!J$24</f>
        <v>3.2600699999999998</v>
      </c>
      <c r="H41" s="57">
        <f>E41*Parameters!K$24</f>
        <v>7.5346200000000003</v>
      </c>
      <c r="I41" s="55">
        <f>C41*Parameters!I$27</f>
        <v>3.5616000000000003</v>
      </c>
      <c r="J41" s="56">
        <f>D41*Parameters!J$27</f>
        <v>8.6935199999999995</v>
      </c>
      <c r="K41" s="57">
        <f>E41*Parameters!K$27</f>
        <v>20.092320000000001</v>
      </c>
      <c r="L41" s="55">
        <f>F41*Parameters!I$27</f>
        <v>1.0684799999999999</v>
      </c>
      <c r="M41" s="56">
        <f>G41*Parameters!J$27</f>
        <v>2.6080559999999999</v>
      </c>
      <c r="N41" s="57">
        <f>H41*Parameters!K$27</f>
        <v>6.0276960000000006</v>
      </c>
      <c r="O41" s="55">
        <f t="shared" si="6"/>
        <v>0.89039999999999964</v>
      </c>
      <c r="P41" s="56">
        <f t="shared" si="7"/>
        <v>2.1733799999999999</v>
      </c>
      <c r="Q41" s="57">
        <f t="shared" si="8"/>
        <v>5.0230800000000002</v>
      </c>
      <c r="R41" s="55">
        <f t="shared" si="9"/>
        <v>0.26712000000000002</v>
      </c>
      <c r="S41" s="56">
        <f t="shared" si="10"/>
        <v>0.65201399999999987</v>
      </c>
      <c r="T41" s="57">
        <f t="shared" si="11"/>
        <v>1.5069239999999997</v>
      </c>
    </row>
    <row r="42" spans="1:20" x14ac:dyDescent="0.2">
      <c r="A42" s="4" t="s">
        <v>103</v>
      </c>
      <c r="B42" s="4" t="s">
        <v>17</v>
      </c>
      <c r="C42" s="55">
        <f>Node_List!Z42*Parameters!D$20</f>
        <v>3.1436399999999991</v>
      </c>
      <c r="D42" s="56">
        <f>Node_List!AA42*Parameters!E$20</f>
        <v>7.0022729999999989</v>
      </c>
      <c r="E42" s="57">
        <f>Node_List!AB42*Parameters!F$20</f>
        <v>15.322937999999999</v>
      </c>
      <c r="F42" s="55">
        <f>C42*Parameters!I$24</f>
        <v>0.94309199999999971</v>
      </c>
      <c r="G42" s="56">
        <f>D42*Parameters!J$24</f>
        <v>2.1006818999999997</v>
      </c>
      <c r="H42" s="57">
        <f>E42*Parameters!K$24</f>
        <v>4.5968813999999991</v>
      </c>
      <c r="I42" s="55">
        <f>C42*Parameters!I$27</f>
        <v>2.5149119999999994</v>
      </c>
      <c r="J42" s="56">
        <f>D42*Parameters!J$27</f>
        <v>5.6018183999999991</v>
      </c>
      <c r="K42" s="57">
        <f>E42*Parameters!K$27</f>
        <v>12.258350399999999</v>
      </c>
      <c r="L42" s="55">
        <f>F42*Parameters!I$27</f>
        <v>0.75447359999999986</v>
      </c>
      <c r="M42" s="56">
        <f>G42*Parameters!J$27</f>
        <v>1.6805455199999999</v>
      </c>
      <c r="N42" s="57">
        <f>H42*Parameters!K$27</f>
        <v>3.6775051199999993</v>
      </c>
      <c r="O42" s="55">
        <f t="shared" si="6"/>
        <v>0.62872799999999973</v>
      </c>
      <c r="P42" s="56">
        <f t="shared" si="7"/>
        <v>1.4004545999999998</v>
      </c>
      <c r="Q42" s="57">
        <f t="shared" si="8"/>
        <v>3.0645875999999994</v>
      </c>
      <c r="R42" s="55">
        <f t="shared" si="9"/>
        <v>0.18861839999999985</v>
      </c>
      <c r="S42" s="56">
        <f t="shared" si="10"/>
        <v>0.42013637999999975</v>
      </c>
      <c r="T42" s="57">
        <f t="shared" si="11"/>
        <v>0.91937627999999982</v>
      </c>
    </row>
    <row r="43" spans="1:20" x14ac:dyDescent="0.2">
      <c r="A43" s="4" t="s">
        <v>104</v>
      </c>
      <c r="B43" s="4" t="s">
        <v>17</v>
      </c>
      <c r="C43" s="55">
        <f>Node_List!Z43*Parameters!D$20</f>
        <v>5.9320799999999991</v>
      </c>
      <c r="D43" s="56">
        <f>Node_List!AA43*Parameters!E$20</f>
        <v>16.782156000000001</v>
      </c>
      <c r="E43" s="57">
        <f>Node_List!AB43*Parameters!F$20</f>
        <v>40.516535999999995</v>
      </c>
      <c r="F43" s="55">
        <f>C43*Parameters!I$24</f>
        <v>1.7796239999999997</v>
      </c>
      <c r="G43" s="56">
        <f>D43*Parameters!J$24</f>
        <v>5.0346468</v>
      </c>
      <c r="H43" s="57">
        <f>E43*Parameters!K$24</f>
        <v>12.154960799999998</v>
      </c>
      <c r="I43" s="55">
        <f>C43*Parameters!I$27</f>
        <v>4.7456639999999997</v>
      </c>
      <c r="J43" s="56">
        <f>D43*Parameters!J$27</f>
        <v>13.425724800000001</v>
      </c>
      <c r="K43" s="57">
        <f>E43*Parameters!K$27</f>
        <v>32.413228799999999</v>
      </c>
      <c r="L43" s="55">
        <f>F43*Parameters!I$27</f>
        <v>1.4236991999999997</v>
      </c>
      <c r="M43" s="56">
        <f>G43*Parameters!J$27</f>
        <v>4.02771744</v>
      </c>
      <c r="N43" s="57">
        <f>H43*Parameters!K$27</f>
        <v>9.7239686399999989</v>
      </c>
      <c r="O43" s="55">
        <f t="shared" si="6"/>
        <v>1.1864159999999995</v>
      </c>
      <c r="P43" s="56">
        <f t="shared" si="7"/>
        <v>3.3564311999999994</v>
      </c>
      <c r="Q43" s="57">
        <f t="shared" si="8"/>
        <v>8.1033071999999962</v>
      </c>
      <c r="R43" s="55">
        <f t="shared" si="9"/>
        <v>0.35592479999999993</v>
      </c>
      <c r="S43" s="56">
        <f t="shared" si="10"/>
        <v>1.00692936</v>
      </c>
      <c r="T43" s="57">
        <f t="shared" si="11"/>
        <v>2.4309921599999988</v>
      </c>
    </row>
    <row r="44" spans="1:20" x14ac:dyDescent="0.2">
      <c r="A44" s="4" t="s">
        <v>105</v>
      </c>
      <c r="B44" s="4" t="s">
        <v>17</v>
      </c>
      <c r="C44" s="55">
        <f>Node_List!Z44*Parameters!D$20</f>
        <v>6.4954799999999997</v>
      </c>
      <c r="D44" s="56">
        <f>Node_List!AA44*Parameters!E$20</f>
        <v>14.671161000000001</v>
      </c>
      <c r="E44" s="57">
        <f>Node_List!AB44*Parameters!F$20</f>
        <v>32.745065999999994</v>
      </c>
      <c r="F44" s="55">
        <f>C44*Parameters!I$24</f>
        <v>1.9486439999999998</v>
      </c>
      <c r="G44" s="56">
        <f>D44*Parameters!J$24</f>
        <v>4.4013483000000004</v>
      </c>
      <c r="H44" s="57">
        <f>E44*Parameters!K$24</f>
        <v>9.8235197999999979</v>
      </c>
      <c r="I44" s="55">
        <f>C44*Parameters!I$27</f>
        <v>5.1963840000000001</v>
      </c>
      <c r="J44" s="56">
        <f>D44*Parameters!J$27</f>
        <v>11.736928800000001</v>
      </c>
      <c r="K44" s="57">
        <f>E44*Parameters!K$27</f>
        <v>26.196052799999997</v>
      </c>
      <c r="L44" s="55">
        <f>F44*Parameters!I$27</f>
        <v>1.5589151999999999</v>
      </c>
      <c r="M44" s="56">
        <f>G44*Parameters!J$27</f>
        <v>3.5210786400000007</v>
      </c>
      <c r="N44" s="57">
        <f>H44*Parameters!K$27</f>
        <v>7.8588158399999983</v>
      </c>
      <c r="O44" s="55">
        <f t="shared" si="6"/>
        <v>1.2990959999999996</v>
      </c>
      <c r="P44" s="56">
        <f t="shared" si="7"/>
        <v>2.9342322000000003</v>
      </c>
      <c r="Q44" s="57">
        <f t="shared" si="8"/>
        <v>6.5490131999999974</v>
      </c>
      <c r="R44" s="55">
        <f t="shared" si="9"/>
        <v>0.38972879999999988</v>
      </c>
      <c r="S44" s="56">
        <f t="shared" si="10"/>
        <v>0.88026965999999973</v>
      </c>
      <c r="T44" s="57">
        <f t="shared" si="11"/>
        <v>1.9647039599999996</v>
      </c>
    </row>
    <row r="45" spans="1:20" x14ac:dyDescent="0.2">
      <c r="A45" s="4" t="s">
        <v>106</v>
      </c>
      <c r="B45" s="4" t="s">
        <v>17</v>
      </c>
      <c r="C45" s="55">
        <f>Node_List!Z45*Parameters!D$20</f>
        <v>4.0274399999999995</v>
      </c>
      <c r="D45" s="56">
        <f>Node_List!AA45*Parameters!E$20</f>
        <v>9.3215579999999978</v>
      </c>
      <c r="E45" s="57">
        <f>Node_List!AB45*Parameters!F$20</f>
        <v>21.041147999999996</v>
      </c>
      <c r="F45" s="55">
        <f>C45*Parameters!I$24</f>
        <v>1.2082319999999998</v>
      </c>
      <c r="G45" s="56">
        <f>D45*Parameters!J$24</f>
        <v>2.7964673999999992</v>
      </c>
      <c r="H45" s="57">
        <f>E45*Parameters!K$24</f>
        <v>6.3123443999999989</v>
      </c>
      <c r="I45" s="55">
        <f>C45*Parameters!I$27</f>
        <v>3.2219519999999999</v>
      </c>
      <c r="J45" s="56">
        <f>D45*Parameters!J$27</f>
        <v>7.4572463999999989</v>
      </c>
      <c r="K45" s="57">
        <f>E45*Parameters!K$27</f>
        <v>16.832918399999997</v>
      </c>
      <c r="L45" s="55">
        <f>F45*Parameters!I$27</f>
        <v>0.96658559999999982</v>
      </c>
      <c r="M45" s="56">
        <f>G45*Parameters!J$27</f>
        <v>2.2371739199999996</v>
      </c>
      <c r="N45" s="57">
        <f>H45*Parameters!K$27</f>
        <v>5.0498755199999996</v>
      </c>
      <c r="O45" s="55">
        <f t="shared" si="6"/>
        <v>0.80548799999999954</v>
      </c>
      <c r="P45" s="56">
        <f t="shared" si="7"/>
        <v>1.8643115999999988</v>
      </c>
      <c r="Q45" s="57">
        <f t="shared" si="8"/>
        <v>4.2082295999999992</v>
      </c>
      <c r="R45" s="55">
        <f t="shared" si="9"/>
        <v>0.24164639999999993</v>
      </c>
      <c r="S45" s="56">
        <f t="shared" si="10"/>
        <v>0.55929347999999957</v>
      </c>
      <c r="T45" s="57">
        <f t="shared" si="11"/>
        <v>1.2624688799999992</v>
      </c>
    </row>
    <row r="46" spans="1:20" x14ac:dyDescent="0.2">
      <c r="A46" s="4" t="s">
        <v>107</v>
      </c>
      <c r="B46" s="4" t="s">
        <v>17</v>
      </c>
      <c r="C46" s="55">
        <f>Node_List!Z46*Parameters!D$20</f>
        <v>5.6409599999999998</v>
      </c>
      <c r="D46" s="56">
        <f>Node_List!AA46*Parameters!E$20</f>
        <v>13.524072</v>
      </c>
      <c r="E46" s="57">
        <f>Node_List!AB46*Parameters!F$20</f>
        <v>30.439631999999996</v>
      </c>
      <c r="F46" s="55">
        <f>C46*Parameters!I$24</f>
        <v>1.6922879999999998</v>
      </c>
      <c r="G46" s="56">
        <f>D46*Parameters!J$24</f>
        <v>4.0572216000000001</v>
      </c>
      <c r="H46" s="57">
        <f>E46*Parameters!K$24</f>
        <v>9.1318895999999992</v>
      </c>
      <c r="I46" s="55">
        <f>C46*Parameters!I$27</f>
        <v>4.5127680000000003</v>
      </c>
      <c r="J46" s="56">
        <f>D46*Parameters!J$27</f>
        <v>10.8192576</v>
      </c>
      <c r="K46" s="57">
        <f>E46*Parameters!K$27</f>
        <v>24.351705599999999</v>
      </c>
      <c r="L46" s="55">
        <f>F46*Parameters!I$27</f>
        <v>1.3538303999999999</v>
      </c>
      <c r="M46" s="56">
        <f>G46*Parameters!J$27</f>
        <v>3.2457772800000004</v>
      </c>
      <c r="N46" s="57">
        <f>H46*Parameters!K$27</f>
        <v>7.3055116799999995</v>
      </c>
      <c r="O46" s="55">
        <f t="shared" si="6"/>
        <v>1.1281919999999994</v>
      </c>
      <c r="P46" s="56">
        <f t="shared" si="7"/>
        <v>2.7048144000000001</v>
      </c>
      <c r="Q46" s="57">
        <f t="shared" si="8"/>
        <v>6.0879263999999971</v>
      </c>
      <c r="R46" s="55">
        <f t="shared" si="9"/>
        <v>0.33845759999999991</v>
      </c>
      <c r="S46" s="56">
        <f t="shared" si="10"/>
        <v>0.81144431999999966</v>
      </c>
      <c r="T46" s="57">
        <f t="shared" si="11"/>
        <v>1.8263779199999997</v>
      </c>
    </row>
    <row r="47" spans="1:20" x14ac:dyDescent="0.2">
      <c r="A47" s="4" t="s">
        <v>108</v>
      </c>
      <c r="B47" s="4" t="s">
        <v>17</v>
      </c>
      <c r="C47" s="55">
        <f>Node_List!Z47*Parameters!D$20</f>
        <v>3.5373600000000005</v>
      </c>
      <c r="D47" s="56">
        <f>Node_List!AA47*Parameters!E$20</f>
        <v>8.2865520000000004</v>
      </c>
      <c r="E47" s="57">
        <f>Node_List!AB47*Parameters!F$20</f>
        <v>18.214511999999999</v>
      </c>
      <c r="F47" s="55">
        <f>C47*Parameters!I$24</f>
        <v>1.0612080000000002</v>
      </c>
      <c r="G47" s="56">
        <f>D47*Parameters!J$24</f>
        <v>2.4859656000000001</v>
      </c>
      <c r="H47" s="57">
        <f>E47*Parameters!K$24</f>
        <v>5.4643535999999999</v>
      </c>
      <c r="I47" s="55">
        <f>C47*Parameters!I$27</f>
        <v>2.8298880000000004</v>
      </c>
      <c r="J47" s="56">
        <f>D47*Parameters!J$27</f>
        <v>6.6292416000000003</v>
      </c>
      <c r="K47" s="57">
        <f>E47*Parameters!K$27</f>
        <v>14.5716096</v>
      </c>
      <c r="L47" s="55">
        <f>F47*Parameters!I$27</f>
        <v>0.84896640000000012</v>
      </c>
      <c r="M47" s="56">
        <f>G47*Parameters!J$27</f>
        <v>1.9887724800000002</v>
      </c>
      <c r="N47" s="57">
        <f>H47*Parameters!K$27</f>
        <v>4.3714828800000003</v>
      </c>
      <c r="O47" s="55">
        <f t="shared" si="6"/>
        <v>0.7074720000000001</v>
      </c>
      <c r="P47" s="56">
        <f t="shared" si="7"/>
        <v>1.6573104000000001</v>
      </c>
      <c r="Q47" s="57">
        <f t="shared" si="8"/>
        <v>3.6429023999999988</v>
      </c>
      <c r="R47" s="55">
        <f t="shared" si="9"/>
        <v>0.21224160000000003</v>
      </c>
      <c r="S47" s="56">
        <f t="shared" si="10"/>
        <v>0.49719311999999993</v>
      </c>
      <c r="T47" s="57">
        <f t="shared" si="11"/>
        <v>1.0928707199999996</v>
      </c>
    </row>
    <row r="48" spans="1:20" x14ac:dyDescent="0.2">
      <c r="A48" s="4" t="s">
        <v>109</v>
      </c>
      <c r="B48" s="4" t="s">
        <v>17</v>
      </c>
      <c r="C48" s="55">
        <f>Node_List!Z48*Parameters!D$20</f>
        <v>9.3814799999999998</v>
      </c>
      <c r="D48" s="56">
        <f>Node_List!AA48*Parameters!E$20</f>
        <v>20.682860999999999</v>
      </c>
      <c r="E48" s="57">
        <f>Node_List!AB48*Parameters!F$20</f>
        <v>45.217266000000002</v>
      </c>
      <c r="F48" s="55">
        <f>C48*Parameters!I$24</f>
        <v>2.8144439999999999</v>
      </c>
      <c r="G48" s="56">
        <f>D48*Parameters!J$24</f>
        <v>6.2048582999999997</v>
      </c>
      <c r="H48" s="57">
        <f>E48*Parameters!K$24</f>
        <v>13.565179800000001</v>
      </c>
      <c r="I48" s="55">
        <f>C48*Parameters!I$27</f>
        <v>7.5051839999999999</v>
      </c>
      <c r="J48" s="56">
        <f>D48*Parameters!J$27</f>
        <v>16.546288799999999</v>
      </c>
      <c r="K48" s="57">
        <f>E48*Parameters!K$27</f>
        <v>36.1738128</v>
      </c>
      <c r="L48" s="55">
        <f>F48*Parameters!I$27</f>
        <v>2.2515551999999999</v>
      </c>
      <c r="M48" s="56">
        <f>G48*Parameters!J$27</f>
        <v>4.9638866400000001</v>
      </c>
      <c r="N48" s="57">
        <f>H48*Parameters!K$27</f>
        <v>10.852143840000002</v>
      </c>
      <c r="O48" s="55">
        <f t="shared" si="6"/>
        <v>1.876296</v>
      </c>
      <c r="P48" s="56">
        <f t="shared" si="7"/>
        <v>4.1365721999999998</v>
      </c>
      <c r="Q48" s="57">
        <f t="shared" si="8"/>
        <v>9.0434532000000019</v>
      </c>
      <c r="R48" s="55">
        <f t="shared" si="9"/>
        <v>0.56288880000000008</v>
      </c>
      <c r="S48" s="56">
        <f t="shared" si="10"/>
        <v>1.2409716599999996</v>
      </c>
      <c r="T48" s="57">
        <f t="shared" si="11"/>
        <v>2.7130359599999991</v>
      </c>
    </row>
    <row r="49" spans="1:20" x14ac:dyDescent="0.2">
      <c r="A49" s="4" t="s">
        <v>110</v>
      </c>
      <c r="B49" s="4" t="s">
        <v>17</v>
      </c>
      <c r="C49" s="55">
        <f>Node_List!Z49*Parameters!D$20</f>
        <v>2.7224399999999997</v>
      </c>
      <c r="D49" s="56">
        <f>Node_List!AA49*Parameters!E$20</f>
        <v>6.333183</v>
      </c>
      <c r="E49" s="57">
        <f>Node_List!AB49*Parameters!F$20</f>
        <v>13.939398000000001</v>
      </c>
      <c r="F49" s="55">
        <f>C49*Parameters!I$24</f>
        <v>0.8167319999999999</v>
      </c>
      <c r="G49" s="56">
        <f>D49*Parameters!J$24</f>
        <v>1.8999549</v>
      </c>
      <c r="H49" s="57">
        <f>E49*Parameters!K$24</f>
        <v>4.1818194000000002</v>
      </c>
      <c r="I49" s="55">
        <f>C49*Parameters!I$27</f>
        <v>2.1779519999999999</v>
      </c>
      <c r="J49" s="56">
        <f>D49*Parameters!J$27</f>
        <v>5.0665464</v>
      </c>
      <c r="K49" s="57">
        <f>E49*Parameters!K$27</f>
        <v>11.1515184</v>
      </c>
      <c r="L49" s="55">
        <f>F49*Parameters!I$27</f>
        <v>0.65338560000000001</v>
      </c>
      <c r="M49" s="56">
        <f>G49*Parameters!J$27</f>
        <v>1.5199639200000001</v>
      </c>
      <c r="N49" s="57">
        <f>H49*Parameters!K$27</f>
        <v>3.3454555200000002</v>
      </c>
      <c r="O49" s="55">
        <f t="shared" si="6"/>
        <v>0.54448799999999986</v>
      </c>
      <c r="P49" s="56">
        <f t="shared" si="7"/>
        <v>1.2666366</v>
      </c>
      <c r="Q49" s="57">
        <f t="shared" si="8"/>
        <v>2.7878796000000001</v>
      </c>
      <c r="R49" s="55">
        <f t="shared" si="9"/>
        <v>0.16334639999999989</v>
      </c>
      <c r="S49" s="56">
        <f t="shared" si="10"/>
        <v>0.37999097999999987</v>
      </c>
      <c r="T49" s="57">
        <f t="shared" si="11"/>
        <v>0.83636387999999995</v>
      </c>
    </row>
    <row r="50" spans="1:20" x14ac:dyDescent="0.2">
      <c r="A50" s="4" t="s">
        <v>111</v>
      </c>
      <c r="B50" s="4" t="s">
        <v>17</v>
      </c>
      <c r="C50" s="55">
        <f>Node_List!Z50*Parameters!D$20</f>
        <v>11.06964</v>
      </c>
      <c r="D50" s="56">
        <f>Node_List!AA50*Parameters!E$20</f>
        <v>26.155473000000004</v>
      </c>
      <c r="E50" s="57">
        <f>Node_List!AB50*Parameters!F$20</f>
        <v>59.442137999999993</v>
      </c>
      <c r="F50" s="55">
        <f>C50*Parameters!I$24</f>
        <v>3.3208919999999997</v>
      </c>
      <c r="G50" s="56">
        <f>D50*Parameters!J$24</f>
        <v>7.8466419000000007</v>
      </c>
      <c r="H50" s="57">
        <f>E50*Parameters!K$24</f>
        <v>17.832641399999996</v>
      </c>
      <c r="I50" s="55">
        <f>C50*Parameters!I$27</f>
        <v>8.8557120000000005</v>
      </c>
      <c r="J50" s="56">
        <f>D50*Parameters!J$27</f>
        <v>20.924378400000005</v>
      </c>
      <c r="K50" s="57">
        <f>E50*Parameters!K$27</f>
        <v>47.5537104</v>
      </c>
      <c r="L50" s="55">
        <f>F50*Parameters!I$27</f>
        <v>2.6567135999999998</v>
      </c>
      <c r="M50" s="56">
        <f>G50*Parameters!J$27</f>
        <v>6.2773135200000008</v>
      </c>
      <c r="N50" s="57">
        <f>H50*Parameters!K$27</f>
        <v>14.266113119999998</v>
      </c>
      <c r="O50" s="55">
        <f t="shared" si="6"/>
        <v>2.2139279999999992</v>
      </c>
      <c r="P50" s="56">
        <f t="shared" si="7"/>
        <v>5.2310945999999987</v>
      </c>
      <c r="Q50" s="57">
        <f t="shared" si="8"/>
        <v>11.888427599999993</v>
      </c>
      <c r="R50" s="55">
        <f t="shared" si="9"/>
        <v>0.66417839999999995</v>
      </c>
      <c r="S50" s="56">
        <f t="shared" si="10"/>
        <v>1.56932838</v>
      </c>
      <c r="T50" s="57">
        <f t="shared" si="11"/>
        <v>3.5665282799999982</v>
      </c>
    </row>
    <row r="51" spans="1:20" x14ac:dyDescent="0.2">
      <c r="A51" s="4" t="s">
        <v>112</v>
      </c>
      <c r="B51" s="4" t="s">
        <v>17</v>
      </c>
      <c r="C51" s="55">
        <f>Node_List!Z51*Parameters!D$20</f>
        <v>10.266839999999997</v>
      </c>
      <c r="D51" s="56">
        <f>Node_List!AA51*Parameters!E$20</f>
        <v>22.811013000000003</v>
      </c>
      <c r="E51" s="57">
        <f>Node_List!AB51*Parameters!F$20</f>
        <v>50.505377999999986</v>
      </c>
      <c r="F51" s="55">
        <f>C51*Parameters!I$24</f>
        <v>3.0800519999999989</v>
      </c>
      <c r="G51" s="56">
        <f>D51*Parameters!J$24</f>
        <v>6.8433039000000004</v>
      </c>
      <c r="H51" s="57">
        <f>E51*Parameters!K$24</f>
        <v>15.151613399999995</v>
      </c>
      <c r="I51" s="55">
        <f>C51*Parameters!I$27</f>
        <v>8.2134719999999977</v>
      </c>
      <c r="J51" s="56">
        <f>D51*Parameters!J$27</f>
        <v>18.248810400000004</v>
      </c>
      <c r="K51" s="57">
        <f>E51*Parameters!K$27</f>
        <v>40.404302399999992</v>
      </c>
      <c r="L51" s="55">
        <f>F51*Parameters!I$27</f>
        <v>2.4640415999999994</v>
      </c>
      <c r="M51" s="56">
        <f>G51*Parameters!J$27</f>
        <v>5.4746431200000005</v>
      </c>
      <c r="N51" s="57">
        <f>H51*Parameters!K$27</f>
        <v>12.121290719999998</v>
      </c>
      <c r="O51" s="55">
        <f t="shared" si="6"/>
        <v>2.053367999999999</v>
      </c>
      <c r="P51" s="56">
        <f t="shared" si="7"/>
        <v>4.5622025999999991</v>
      </c>
      <c r="Q51" s="57">
        <f t="shared" si="8"/>
        <v>10.101075599999994</v>
      </c>
      <c r="R51" s="55">
        <f t="shared" si="9"/>
        <v>0.61601039999999951</v>
      </c>
      <c r="S51" s="56">
        <f t="shared" si="10"/>
        <v>1.3686607799999999</v>
      </c>
      <c r="T51" s="57">
        <f t="shared" si="11"/>
        <v>3.0303226799999976</v>
      </c>
    </row>
    <row r="52" spans="1:20" x14ac:dyDescent="0.2">
      <c r="A52" s="4" t="s">
        <v>113</v>
      </c>
      <c r="B52" s="4" t="s">
        <v>17</v>
      </c>
      <c r="C52" s="55">
        <f>Node_List!Z52*Parameters!D$20</f>
        <v>7.0642799999999992</v>
      </c>
      <c r="D52" s="56">
        <f>Node_List!AA52*Parameters!E$20</f>
        <v>17.202321000000001</v>
      </c>
      <c r="E52" s="57">
        <f>Node_List!AB52*Parameters!F$20</f>
        <v>39.736025999999995</v>
      </c>
      <c r="F52" s="55">
        <f>C52*Parameters!I$24</f>
        <v>2.1192839999999995</v>
      </c>
      <c r="G52" s="56">
        <f>D52*Parameters!J$24</f>
        <v>5.1606963000000006</v>
      </c>
      <c r="H52" s="57">
        <f>E52*Parameters!K$24</f>
        <v>11.920807799999999</v>
      </c>
      <c r="I52" s="55">
        <f>C52*Parameters!I$27</f>
        <v>5.6514239999999996</v>
      </c>
      <c r="J52" s="56">
        <f>D52*Parameters!J$27</f>
        <v>13.761856800000002</v>
      </c>
      <c r="K52" s="57">
        <f>E52*Parameters!K$27</f>
        <v>31.788820799999996</v>
      </c>
      <c r="L52" s="55">
        <f>F52*Parameters!I$27</f>
        <v>1.6954271999999997</v>
      </c>
      <c r="M52" s="56">
        <f>G52*Parameters!J$27</f>
        <v>4.1285570400000005</v>
      </c>
      <c r="N52" s="57">
        <f>H52*Parameters!K$27</f>
        <v>9.5366462399999996</v>
      </c>
      <c r="O52" s="55">
        <f t="shared" si="6"/>
        <v>1.4128559999999997</v>
      </c>
      <c r="P52" s="56">
        <f t="shared" si="7"/>
        <v>3.4404641999999992</v>
      </c>
      <c r="Q52" s="57">
        <f t="shared" si="8"/>
        <v>7.9472051999999991</v>
      </c>
      <c r="R52" s="55">
        <f t="shared" si="9"/>
        <v>0.42385679999999981</v>
      </c>
      <c r="S52" s="56">
        <f t="shared" si="10"/>
        <v>1.0321392600000001</v>
      </c>
      <c r="T52" s="57">
        <f t="shared" si="11"/>
        <v>2.384161559999999</v>
      </c>
    </row>
    <row r="53" spans="1:20" x14ac:dyDescent="0.2">
      <c r="A53" s="4" t="s">
        <v>114</v>
      </c>
      <c r="B53" s="4" t="s">
        <v>17</v>
      </c>
      <c r="C53" s="55">
        <f>Node_List!Z53*Parameters!D$20</f>
        <v>5.3900399999999999</v>
      </c>
      <c r="D53" s="56">
        <f>Node_List!AA53*Parameters!E$20</f>
        <v>14.286003000000003</v>
      </c>
      <c r="E53" s="57">
        <f>Node_List!AB53*Parameters!F$20</f>
        <v>34.170318000000002</v>
      </c>
      <c r="F53" s="55">
        <f>C53*Parameters!I$24</f>
        <v>1.6170119999999999</v>
      </c>
      <c r="G53" s="56">
        <f>D53*Parameters!J$24</f>
        <v>4.2858009000000008</v>
      </c>
      <c r="H53" s="57">
        <f>E53*Parameters!K$24</f>
        <v>10.251095400000001</v>
      </c>
      <c r="I53" s="55">
        <f>C53*Parameters!I$27</f>
        <v>4.3120320000000003</v>
      </c>
      <c r="J53" s="56">
        <f>D53*Parameters!J$27</f>
        <v>11.428802400000002</v>
      </c>
      <c r="K53" s="57">
        <f>E53*Parameters!K$27</f>
        <v>27.336254400000001</v>
      </c>
      <c r="L53" s="55">
        <f>F53*Parameters!I$27</f>
        <v>1.2936095999999999</v>
      </c>
      <c r="M53" s="56">
        <f>G53*Parameters!J$27</f>
        <v>3.4286407200000006</v>
      </c>
      <c r="N53" s="57">
        <f>H53*Parameters!K$27</f>
        <v>8.2008763200000008</v>
      </c>
      <c r="O53" s="55">
        <f t="shared" si="6"/>
        <v>1.0780079999999996</v>
      </c>
      <c r="P53" s="56">
        <f t="shared" si="7"/>
        <v>2.8572006000000005</v>
      </c>
      <c r="Q53" s="57">
        <f t="shared" si="8"/>
        <v>6.8340636000000003</v>
      </c>
      <c r="R53" s="55">
        <f t="shared" si="9"/>
        <v>0.32340239999999998</v>
      </c>
      <c r="S53" s="56">
        <f t="shared" si="10"/>
        <v>0.85716018000000016</v>
      </c>
      <c r="T53" s="57">
        <f t="shared" si="11"/>
        <v>2.0502190799999997</v>
      </c>
    </row>
    <row r="54" spans="1:20" x14ac:dyDescent="0.2">
      <c r="A54" t="s">
        <v>115</v>
      </c>
      <c r="B54" t="s">
        <v>17</v>
      </c>
      <c r="C54" s="55">
        <f>Node_List!Z54*Parameters!D$20</f>
        <v>9.5151599999999998</v>
      </c>
      <c r="D54" s="56">
        <f>Node_List!AA54*Parameters!E$20</f>
        <v>21.188637000000003</v>
      </c>
      <c r="E54" s="57">
        <f>Node_List!AB54*Parameters!F$20</f>
        <v>46.965522</v>
      </c>
      <c r="F54" s="55">
        <f>C54*Parameters!I$24</f>
        <v>2.8545479999999999</v>
      </c>
      <c r="G54" s="56">
        <f>D54*Parameters!J$24</f>
        <v>6.356591100000001</v>
      </c>
      <c r="H54" s="57">
        <f>E54*Parameters!K$24</f>
        <v>14.0896566</v>
      </c>
      <c r="I54" s="55">
        <f>C54*Parameters!I$27</f>
        <v>7.6121280000000002</v>
      </c>
      <c r="J54" s="56">
        <f>D54*Parameters!J$27</f>
        <v>16.950909600000003</v>
      </c>
      <c r="K54" s="57">
        <f>E54*Parameters!K$27</f>
        <v>37.572417600000001</v>
      </c>
      <c r="L54" s="55">
        <f>F54*Parameters!I$27</f>
        <v>2.2836384000000001</v>
      </c>
      <c r="M54" s="56">
        <f>G54*Parameters!J$27</f>
        <v>5.0852728800000015</v>
      </c>
      <c r="N54" s="57">
        <f>H54*Parameters!K$27</f>
        <v>11.27172528</v>
      </c>
      <c r="O54" s="55">
        <f t="shared" si="6"/>
        <v>1.9030319999999996</v>
      </c>
      <c r="P54" s="56">
        <f t="shared" si="7"/>
        <v>4.2377274000000007</v>
      </c>
      <c r="Q54" s="57">
        <f t="shared" si="8"/>
        <v>9.3931043999999986</v>
      </c>
      <c r="R54" s="55">
        <f t="shared" si="9"/>
        <v>0.5709095999999998</v>
      </c>
      <c r="S54" s="56">
        <f t="shared" si="10"/>
        <v>1.2713182199999995</v>
      </c>
      <c r="T54" s="57">
        <f t="shared" si="11"/>
        <v>2.8179313199999996</v>
      </c>
    </row>
    <row r="55" spans="1:20" x14ac:dyDescent="0.2">
      <c r="A55" t="s">
        <v>116</v>
      </c>
      <c r="B55" t="s">
        <v>17</v>
      </c>
      <c r="C55" s="55">
        <f>Node_List!Z55*Parameters!D$20</f>
        <v>13.686600000000002</v>
      </c>
      <c r="D55" s="56">
        <f>Node_List!AA55*Parameters!E$20</f>
        <v>29.757495000000002</v>
      </c>
      <c r="E55" s="57">
        <f>Node_List!AB55*Parameters!F$20</f>
        <v>64.972470000000001</v>
      </c>
      <c r="F55" s="55">
        <f>C55*Parameters!I$24</f>
        <v>4.1059800000000006</v>
      </c>
      <c r="G55" s="56">
        <f>D55*Parameters!J$24</f>
        <v>8.927248500000001</v>
      </c>
      <c r="H55" s="57">
        <f>E55*Parameters!K$24</f>
        <v>19.491741000000001</v>
      </c>
      <c r="I55" s="55">
        <f>C55*Parameters!I$27</f>
        <v>10.949280000000002</v>
      </c>
      <c r="J55" s="56">
        <f>D55*Parameters!J$27</f>
        <v>23.805996000000004</v>
      </c>
      <c r="K55" s="57">
        <f>E55*Parameters!K$27</f>
        <v>51.977976000000005</v>
      </c>
      <c r="L55" s="55">
        <f>F55*Parameters!I$27</f>
        <v>3.2847840000000006</v>
      </c>
      <c r="M55" s="56">
        <f>G55*Parameters!J$27</f>
        <v>7.141798800000001</v>
      </c>
      <c r="N55" s="57">
        <f>H55*Parameters!K$27</f>
        <v>15.593392800000002</v>
      </c>
      <c r="O55" s="55">
        <f t="shared" si="6"/>
        <v>2.7373200000000004</v>
      </c>
      <c r="P55" s="56">
        <f t="shared" si="7"/>
        <v>5.9514989999999983</v>
      </c>
      <c r="Q55" s="57">
        <f t="shared" si="8"/>
        <v>12.994493999999996</v>
      </c>
      <c r="R55" s="55">
        <f t="shared" si="9"/>
        <v>0.82119600000000004</v>
      </c>
      <c r="S55" s="56">
        <f t="shared" si="10"/>
        <v>1.7854497</v>
      </c>
      <c r="T55" s="57">
        <f t="shared" si="11"/>
        <v>3.8983481999999992</v>
      </c>
    </row>
    <row r="56" spans="1:20" x14ac:dyDescent="0.2">
      <c r="A56" t="s">
        <v>117</v>
      </c>
      <c r="B56" t="s">
        <v>17</v>
      </c>
      <c r="C56" s="55">
        <f>Node_List!Z56*Parameters!D$20</f>
        <v>7.1953199999999988</v>
      </c>
      <c r="D56" s="56">
        <f>Node_List!AA56*Parameters!E$20</f>
        <v>16.181649000000004</v>
      </c>
      <c r="E56" s="57">
        <f>Node_List!AB56*Parameters!F$20</f>
        <v>36.040793999999998</v>
      </c>
      <c r="F56" s="55">
        <f>C56*Parameters!I$24</f>
        <v>2.1585959999999997</v>
      </c>
      <c r="G56" s="56">
        <f>D56*Parameters!J$24</f>
        <v>4.8544947000000009</v>
      </c>
      <c r="H56" s="57">
        <f>E56*Parameters!K$24</f>
        <v>10.812238199999999</v>
      </c>
      <c r="I56" s="55">
        <f>C56*Parameters!I$27</f>
        <v>5.7562559999999996</v>
      </c>
      <c r="J56" s="56">
        <f>D56*Parameters!J$27</f>
        <v>12.945319200000004</v>
      </c>
      <c r="K56" s="57">
        <f>E56*Parameters!K$27</f>
        <v>28.832635199999999</v>
      </c>
      <c r="L56" s="55">
        <f>F56*Parameters!I$27</f>
        <v>1.7268767999999999</v>
      </c>
      <c r="M56" s="56">
        <f>G56*Parameters!J$27</f>
        <v>3.8835957600000008</v>
      </c>
      <c r="N56" s="57">
        <f>H56*Parameters!K$27</f>
        <v>8.6497905599999996</v>
      </c>
      <c r="O56" s="55">
        <f t="shared" si="6"/>
        <v>1.4390639999999992</v>
      </c>
      <c r="P56" s="56">
        <f t="shared" si="7"/>
        <v>3.2363298</v>
      </c>
      <c r="Q56" s="57">
        <f t="shared" si="8"/>
        <v>7.2081587999999996</v>
      </c>
      <c r="R56" s="55">
        <f t="shared" si="9"/>
        <v>0.43171919999999986</v>
      </c>
      <c r="S56" s="56">
        <f t="shared" si="10"/>
        <v>0.9708989400000001</v>
      </c>
      <c r="T56" s="57">
        <f t="shared" si="11"/>
        <v>2.1624476399999999</v>
      </c>
    </row>
    <row r="57" spans="1:20" x14ac:dyDescent="0.2">
      <c r="A57" t="s">
        <v>118</v>
      </c>
      <c r="B57" t="s">
        <v>17</v>
      </c>
      <c r="C57" s="55">
        <f>Node_List!Z57*Parameters!D$20</f>
        <v>3.7302</v>
      </c>
      <c r="D57" s="56">
        <f>Node_List!AA57*Parameters!E$20</f>
        <v>9.1372649999999993</v>
      </c>
      <c r="E57" s="57">
        <f>Node_List!AB57*Parameters!F$20</f>
        <v>20.760089999999998</v>
      </c>
      <c r="F57" s="55">
        <f>C57*Parameters!I$24</f>
        <v>1.1190599999999999</v>
      </c>
      <c r="G57" s="56">
        <f>D57*Parameters!J$24</f>
        <v>2.7411794999999999</v>
      </c>
      <c r="H57" s="57">
        <f>E57*Parameters!K$24</f>
        <v>6.2280269999999991</v>
      </c>
      <c r="I57" s="55">
        <f>C57*Parameters!I$27</f>
        <v>2.9841600000000001</v>
      </c>
      <c r="J57" s="56">
        <f>D57*Parameters!J$27</f>
        <v>7.309812</v>
      </c>
      <c r="K57" s="57">
        <f>E57*Parameters!K$27</f>
        <v>16.608072</v>
      </c>
      <c r="L57" s="55">
        <f>F57*Parameters!I$27</f>
        <v>0.89524800000000004</v>
      </c>
      <c r="M57" s="56">
        <f>G57*Parameters!J$27</f>
        <v>2.1929436</v>
      </c>
      <c r="N57" s="57">
        <f>H57*Parameters!K$27</f>
        <v>4.9824215999999995</v>
      </c>
      <c r="O57" s="55">
        <f t="shared" si="6"/>
        <v>0.74603999999999981</v>
      </c>
      <c r="P57" s="56">
        <f t="shared" si="7"/>
        <v>1.8274529999999993</v>
      </c>
      <c r="Q57" s="57">
        <f t="shared" si="8"/>
        <v>4.1520179999999982</v>
      </c>
      <c r="R57" s="55">
        <f t="shared" si="9"/>
        <v>0.2238119999999999</v>
      </c>
      <c r="S57" s="56">
        <f t="shared" si="10"/>
        <v>0.54823589999999989</v>
      </c>
      <c r="T57" s="57">
        <f t="shared" si="11"/>
        <v>1.2456053999999996</v>
      </c>
    </row>
    <row r="58" spans="1:20" x14ac:dyDescent="0.2">
      <c r="A58" t="s">
        <v>119</v>
      </c>
      <c r="B58" t="s">
        <v>17</v>
      </c>
      <c r="C58" s="55">
        <f>Node_List!Z58*Parameters!D$20</f>
        <v>3.5146799999999998</v>
      </c>
      <c r="D58" s="56">
        <f>Node_List!AA58*Parameters!E$20</f>
        <v>8.2376010000000015</v>
      </c>
      <c r="E58" s="57">
        <f>Node_List!AB58*Parameters!F$20</f>
        <v>18.107706</v>
      </c>
      <c r="F58" s="55">
        <f>C58*Parameters!I$24</f>
        <v>1.0544039999999999</v>
      </c>
      <c r="G58" s="56">
        <f>D58*Parameters!J$24</f>
        <v>2.4712803000000005</v>
      </c>
      <c r="H58" s="57">
        <f>E58*Parameters!K$24</f>
        <v>5.4323117999999999</v>
      </c>
      <c r="I58" s="55">
        <f>C58*Parameters!I$27</f>
        <v>2.811744</v>
      </c>
      <c r="J58" s="56">
        <f>D58*Parameters!J$27</f>
        <v>6.5900808000000017</v>
      </c>
      <c r="K58" s="57">
        <f>E58*Parameters!K$27</f>
        <v>14.486164800000001</v>
      </c>
      <c r="L58" s="55">
        <f>F58*Parameters!I$27</f>
        <v>0.84352319999999992</v>
      </c>
      <c r="M58" s="56">
        <f>G58*Parameters!J$27</f>
        <v>1.9770242400000004</v>
      </c>
      <c r="N58" s="57">
        <f>H58*Parameters!K$27</f>
        <v>4.3458494400000003</v>
      </c>
      <c r="O58" s="55">
        <f t="shared" si="6"/>
        <v>0.70293599999999978</v>
      </c>
      <c r="P58" s="56">
        <f t="shared" si="7"/>
        <v>1.6475201999999998</v>
      </c>
      <c r="Q58" s="57">
        <f t="shared" si="8"/>
        <v>3.6215411999999993</v>
      </c>
      <c r="R58" s="55">
        <f t="shared" si="9"/>
        <v>0.21088079999999998</v>
      </c>
      <c r="S58" s="56">
        <f t="shared" si="10"/>
        <v>0.49425606000000011</v>
      </c>
      <c r="T58" s="57">
        <f t="shared" si="11"/>
        <v>1.0864623599999996</v>
      </c>
    </row>
    <row r="59" spans="1:20" x14ac:dyDescent="0.2">
      <c r="A59" t="s">
        <v>120</v>
      </c>
      <c r="B59" t="s">
        <v>17</v>
      </c>
      <c r="C59" s="55">
        <f>Node_List!Z59*Parameters!D$20</f>
        <v>10.590960000000001</v>
      </c>
      <c r="D59" s="56">
        <f>Node_List!AA59*Parameters!E$20</f>
        <v>24.859572</v>
      </c>
      <c r="E59" s="57">
        <f>Node_List!AB59*Parameters!F$20</f>
        <v>56.506631999999989</v>
      </c>
      <c r="F59" s="55">
        <f>C59*Parameters!I$24</f>
        <v>3.1772880000000003</v>
      </c>
      <c r="G59" s="56">
        <f>D59*Parameters!J$24</f>
        <v>7.4578715999999998</v>
      </c>
      <c r="H59" s="57">
        <f>E59*Parameters!K$24</f>
        <v>16.951989599999997</v>
      </c>
      <c r="I59" s="55">
        <f>C59*Parameters!I$27</f>
        <v>8.4727680000000003</v>
      </c>
      <c r="J59" s="56">
        <f>D59*Parameters!J$27</f>
        <v>19.887657600000001</v>
      </c>
      <c r="K59" s="57">
        <f>E59*Parameters!K$27</f>
        <v>45.205305599999996</v>
      </c>
      <c r="L59" s="55">
        <f>F59*Parameters!I$27</f>
        <v>2.5418304000000003</v>
      </c>
      <c r="M59" s="56">
        <f>G59*Parameters!J$27</f>
        <v>5.96629728</v>
      </c>
      <c r="N59" s="57">
        <f>H59*Parameters!K$27</f>
        <v>13.561591679999999</v>
      </c>
      <c r="O59" s="55">
        <f t="shared" si="6"/>
        <v>2.1181920000000005</v>
      </c>
      <c r="P59" s="56">
        <f t="shared" si="7"/>
        <v>4.9719143999999993</v>
      </c>
      <c r="Q59" s="57">
        <f t="shared" si="8"/>
        <v>11.301326399999994</v>
      </c>
      <c r="R59" s="55">
        <f t="shared" si="9"/>
        <v>0.63545760000000007</v>
      </c>
      <c r="S59" s="56">
        <f t="shared" si="10"/>
        <v>1.4915743199999998</v>
      </c>
      <c r="T59" s="57">
        <f t="shared" si="11"/>
        <v>3.3903979199999981</v>
      </c>
    </row>
    <row r="60" spans="1:20" x14ac:dyDescent="0.2">
      <c r="A60" t="s">
        <v>121</v>
      </c>
      <c r="B60" t="s">
        <v>17</v>
      </c>
      <c r="C60" s="55">
        <f>Node_List!Z60*Parameters!D$20</f>
        <v>7.9609199999999998</v>
      </c>
      <c r="D60" s="56">
        <f>Node_List!AA60*Parameters!E$20</f>
        <v>19.400319</v>
      </c>
      <c r="E60" s="57">
        <f>Node_List!AB60*Parameters!F$20</f>
        <v>44.639813999999994</v>
      </c>
      <c r="F60" s="55">
        <f>C60*Parameters!I$24</f>
        <v>2.3882759999999998</v>
      </c>
      <c r="G60" s="56">
        <f>D60*Parameters!J$24</f>
        <v>5.8200956999999995</v>
      </c>
      <c r="H60" s="57">
        <f>E60*Parameters!K$24</f>
        <v>13.391944199999998</v>
      </c>
      <c r="I60" s="55">
        <f>C60*Parameters!I$27</f>
        <v>6.3687360000000002</v>
      </c>
      <c r="J60" s="56">
        <f>D60*Parameters!J$27</f>
        <v>15.520255200000001</v>
      </c>
      <c r="K60" s="57">
        <f>E60*Parameters!K$27</f>
        <v>35.711851199999998</v>
      </c>
      <c r="L60" s="55">
        <f>F60*Parameters!I$27</f>
        <v>1.9106208</v>
      </c>
      <c r="M60" s="56">
        <f>G60*Parameters!J$27</f>
        <v>4.6560765599999998</v>
      </c>
      <c r="N60" s="57">
        <f>H60*Parameters!K$27</f>
        <v>10.713555359999999</v>
      </c>
      <c r="O60" s="55">
        <f t="shared" si="6"/>
        <v>1.5921839999999996</v>
      </c>
      <c r="P60" s="56">
        <f t="shared" si="7"/>
        <v>3.8800637999999985</v>
      </c>
      <c r="Q60" s="57">
        <f t="shared" si="8"/>
        <v>8.927962799999996</v>
      </c>
      <c r="R60" s="55">
        <f t="shared" si="9"/>
        <v>0.47765519999999984</v>
      </c>
      <c r="S60" s="56">
        <f t="shared" si="10"/>
        <v>1.1640191399999997</v>
      </c>
      <c r="T60" s="57">
        <f t="shared" si="11"/>
        <v>2.6783888399999984</v>
      </c>
    </row>
    <row r="61" spans="1:20" x14ac:dyDescent="0.2">
      <c r="A61" t="s">
        <v>122</v>
      </c>
      <c r="B61" t="s">
        <v>17</v>
      </c>
      <c r="C61" s="55">
        <f>Node_List!Z61*Parameters!D$20</f>
        <v>5.6189999999999998</v>
      </c>
      <c r="D61" s="56">
        <f>Node_List!AA61*Parameters!E$20</f>
        <v>12.344924999999998</v>
      </c>
      <c r="E61" s="57">
        <f>Node_List!AB61*Parameters!F$20</f>
        <v>26.980050000000002</v>
      </c>
      <c r="F61" s="55">
        <f>C61*Parameters!I$24</f>
        <v>1.6857</v>
      </c>
      <c r="G61" s="56">
        <f>D61*Parameters!J$24</f>
        <v>3.7034774999999991</v>
      </c>
      <c r="H61" s="57">
        <f>E61*Parameters!K$24</f>
        <v>8.0940150000000006</v>
      </c>
      <c r="I61" s="55">
        <f>C61*Parameters!I$27</f>
        <v>4.4951999999999996</v>
      </c>
      <c r="J61" s="56">
        <f>D61*Parameters!J$27</f>
        <v>9.8759399999999999</v>
      </c>
      <c r="K61" s="57">
        <f>E61*Parameters!K$27</f>
        <v>21.584040000000002</v>
      </c>
      <c r="L61" s="55">
        <f>F61*Parameters!I$27</f>
        <v>1.34856</v>
      </c>
      <c r="M61" s="56">
        <f>G61*Parameters!J$27</f>
        <v>2.9627819999999994</v>
      </c>
      <c r="N61" s="57">
        <f>H61*Parameters!K$27</f>
        <v>6.4752120000000009</v>
      </c>
      <c r="O61" s="55">
        <f t="shared" si="6"/>
        <v>1.1238000000000001</v>
      </c>
      <c r="P61" s="56">
        <f t="shared" si="7"/>
        <v>2.4689849999999982</v>
      </c>
      <c r="Q61" s="57">
        <f t="shared" si="8"/>
        <v>5.3960100000000004</v>
      </c>
      <c r="R61" s="55">
        <f t="shared" si="9"/>
        <v>0.33714</v>
      </c>
      <c r="S61" s="56">
        <f t="shared" si="10"/>
        <v>0.74069549999999973</v>
      </c>
      <c r="T61" s="57">
        <f t="shared" si="11"/>
        <v>1.6188029999999998</v>
      </c>
    </row>
    <row r="62" spans="1:20" x14ac:dyDescent="0.2">
      <c r="A62" t="s">
        <v>123</v>
      </c>
      <c r="B62" t="s">
        <v>17</v>
      </c>
      <c r="C62" s="55">
        <f>Node_List!Z62*Parameters!D$20</f>
        <v>5.6466000000000003</v>
      </c>
      <c r="D62" s="56">
        <f>Node_List!AA62*Parameters!E$20</f>
        <v>12.838994999999999</v>
      </c>
      <c r="E62" s="57">
        <f>Node_List!AB62*Parameters!F$20</f>
        <v>28.747469999999996</v>
      </c>
      <c r="F62" s="55">
        <f>C62*Parameters!I$24</f>
        <v>1.69398</v>
      </c>
      <c r="G62" s="56">
        <f>D62*Parameters!J$24</f>
        <v>3.8516984999999995</v>
      </c>
      <c r="H62" s="57">
        <f>E62*Parameters!K$24</f>
        <v>8.6242409999999978</v>
      </c>
      <c r="I62" s="55">
        <f>C62*Parameters!I$27</f>
        <v>4.5172800000000004</v>
      </c>
      <c r="J62" s="56">
        <f>D62*Parameters!J$27</f>
        <v>10.271196</v>
      </c>
      <c r="K62" s="57">
        <f>E62*Parameters!K$27</f>
        <v>22.997975999999998</v>
      </c>
      <c r="L62" s="55">
        <f>F62*Parameters!I$27</f>
        <v>1.3551840000000002</v>
      </c>
      <c r="M62" s="56">
        <f>G62*Parameters!J$27</f>
        <v>3.0813587999999998</v>
      </c>
      <c r="N62" s="57">
        <f>H62*Parameters!K$27</f>
        <v>6.8993927999999984</v>
      </c>
      <c r="O62" s="55">
        <f t="shared" si="6"/>
        <v>1.1293199999999999</v>
      </c>
      <c r="P62" s="56">
        <f t="shared" si="7"/>
        <v>2.5677989999999991</v>
      </c>
      <c r="Q62" s="57">
        <f t="shared" si="8"/>
        <v>5.7494939999999986</v>
      </c>
      <c r="R62" s="55">
        <f t="shared" si="9"/>
        <v>0.33879599999999988</v>
      </c>
      <c r="S62" s="56">
        <f t="shared" si="10"/>
        <v>0.77033969999999963</v>
      </c>
      <c r="T62" s="57">
        <f t="shared" si="11"/>
        <v>1.7248481999999994</v>
      </c>
    </row>
    <row r="63" spans="1:20" x14ac:dyDescent="0.2">
      <c r="A63" t="s">
        <v>124</v>
      </c>
      <c r="B63" t="s">
        <v>17</v>
      </c>
      <c r="C63" s="55">
        <f>Node_List!Z63*Parameters!D$20</f>
        <v>3.8969999999999998</v>
      </c>
      <c r="D63" s="56">
        <f>Node_List!AA63*Parameters!E$20</f>
        <v>9.3027750000000005</v>
      </c>
      <c r="E63" s="57">
        <f>Node_List!AB63*Parameters!F$20</f>
        <v>21.108149999999998</v>
      </c>
      <c r="F63" s="55">
        <f>C63*Parameters!I$24</f>
        <v>1.1690999999999998</v>
      </c>
      <c r="G63" s="56">
        <f>D63*Parameters!J$24</f>
        <v>2.7908325</v>
      </c>
      <c r="H63" s="57">
        <f>E63*Parameters!K$24</f>
        <v>6.332444999999999</v>
      </c>
      <c r="I63" s="55">
        <f>C63*Parameters!I$27</f>
        <v>3.1175999999999999</v>
      </c>
      <c r="J63" s="56">
        <f>D63*Parameters!J$27</f>
        <v>7.4422200000000007</v>
      </c>
      <c r="K63" s="57">
        <f>E63*Parameters!K$27</f>
        <v>16.886520000000001</v>
      </c>
      <c r="L63" s="55">
        <f>F63*Parameters!I$27</f>
        <v>0.93527999999999989</v>
      </c>
      <c r="M63" s="56">
        <f>G63*Parameters!J$27</f>
        <v>2.232666</v>
      </c>
      <c r="N63" s="57">
        <f>H63*Parameters!K$27</f>
        <v>5.0659559999999999</v>
      </c>
      <c r="O63" s="55">
        <f t="shared" si="6"/>
        <v>0.77939999999999987</v>
      </c>
      <c r="P63" s="56">
        <f t="shared" si="7"/>
        <v>1.8605549999999997</v>
      </c>
      <c r="Q63" s="57">
        <f t="shared" si="8"/>
        <v>4.2216299999999976</v>
      </c>
      <c r="R63" s="55">
        <f t="shared" si="9"/>
        <v>0.23381999999999992</v>
      </c>
      <c r="S63" s="56">
        <f t="shared" si="10"/>
        <v>0.55816650000000001</v>
      </c>
      <c r="T63" s="57">
        <f t="shared" si="11"/>
        <v>1.2664889999999991</v>
      </c>
    </row>
    <row r="64" spans="1:20" x14ac:dyDescent="0.2">
      <c r="A64" t="s">
        <v>125</v>
      </c>
      <c r="B64" t="s">
        <v>17</v>
      </c>
      <c r="C64" s="55">
        <f>Node_List!Z64*Parameters!D$20</f>
        <v>9.9970800000000022</v>
      </c>
      <c r="D64" s="56">
        <f>Node_List!AA64*Parameters!E$20</f>
        <v>22.011530999999998</v>
      </c>
      <c r="E64" s="57">
        <f>Node_List!AB64*Parameters!F$20</f>
        <v>48.116285999999995</v>
      </c>
      <c r="F64" s="55">
        <f>C64*Parameters!I$24</f>
        <v>2.9991240000000006</v>
      </c>
      <c r="G64" s="56">
        <f>D64*Parameters!J$24</f>
        <v>6.603459299999999</v>
      </c>
      <c r="H64" s="57">
        <f>E64*Parameters!K$24</f>
        <v>14.434885799999998</v>
      </c>
      <c r="I64" s="55">
        <f>C64*Parameters!I$27</f>
        <v>7.9976640000000021</v>
      </c>
      <c r="J64" s="56">
        <f>D64*Parameters!J$27</f>
        <v>17.6092248</v>
      </c>
      <c r="K64" s="57">
        <f>E64*Parameters!K$27</f>
        <v>38.493028799999998</v>
      </c>
      <c r="L64" s="55">
        <f>F64*Parameters!I$27</f>
        <v>2.3992992000000006</v>
      </c>
      <c r="M64" s="56">
        <f>G64*Parameters!J$27</f>
        <v>5.2827674399999998</v>
      </c>
      <c r="N64" s="57">
        <f>H64*Parameters!K$27</f>
        <v>11.547908639999999</v>
      </c>
      <c r="O64" s="55">
        <f t="shared" si="6"/>
        <v>1.9994160000000001</v>
      </c>
      <c r="P64" s="56">
        <f t="shared" si="7"/>
        <v>4.4023061999999982</v>
      </c>
      <c r="Q64" s="57">
        <f t="shared" si="8"/>
        <v>9.6232571999999976</v>
      </c>
      <c r="R64" s="55">
        <f t="shared" si="9"/>
        <v>0.59982479999999994</v>
      </c>
      <c r="S64" s="56">
        <f t="shared" si="10"/>
        <v>1.3206918599999993</v>
      </c>
      <c r="T64" s="57">
        <f t="shared" si="11"/>
        <v>2.8869771599999989</v>
      </c>
    </row>
    <row r="65" spans="1:20" x14ac:dyDescent="0.2">
      <c r="A65" t="s">
        <v>126</v>
      </c>
      <c r="B65" t="s">
        <v>17</v>
      </c>
      <c r="C65" s="55">
        <f>Node_List!Z65*Parameters!D$20</f>
        <v>3.4040399999999997</v>
      </c>
      <c r="D65" s="56">
        <f>Node_List!AA65*Parameters!E$20</f>
        <v>10.868553</v>
      </c>
      <c r="E65" s="57">
        <f>Node_List!AB65*Parameters!F$20</f>
        <v>27.492617999999997</v>
      </c>
      <c r="F65" s="55">
        <f>C65*Parameters!I$24</f>
        <v>1.0212119999999998</v>
      </c>
      <c r="G65" s="56">
        <f>D65*Parameters!J$24</f>
        <v>3.2605659</v>
      </c>
      <c r="H65" s="57">
        <f>E65*Parameters!K$24</f>
        <v>8.2477853999999979</v>
      </c>
      <c r="I65" s="55">
        <f>C65*Parameters!I$27</f>
        <v>2.7232319999999999</v>
      </c>
      <c r="J65" s="56">
        <f>D65*Parameters!J$27</f>
        <v>8.6948424000000006</v>
      </c>
      <c r="K65" s="57">
        <f>E65*Parameters!K$27</f>
        <v>21.994094399999998</v>
      </c>
      <c r="L65" s="55">
        <f>F65*Parameters!I$27</f>
        <v>0.81696959999999985</v>
      </c>
      <c r="M65" s="56">
        <f>G65*Parameters!J$27</f>
        <v>2.6084527200000003</v>
      </c>
      <c r="N65" s="57">
        <f>H65*Parameters!K$27</f>
        <v>6.5982283199999987</v>
      </c>
      <c r="O65" s="55">
        <f t="shared" si="6"/>
        <v>0.68080799999999986</v>
      </c>
      <c r="P65" s="56">
        <f t="shared" si="7"/>
        <v>2.1737105999999997</v>
      </c>
      <c r="Q65" s="57">
        <f t="shared" si="8"/>
        <v>5.4985235999999986</v>
      </c>
      <c r="R65" s="55">
        <f t="shared" si="9"/>
        <v>0.20424239999999994</v>
      </c>
      <c r="S65" s="56">
        <f t="shared" si="10"/>
        <v>0.65211317999999974</v>
      </c>
      <c r="T65" s="57">
        <f t="shared" si="11"/>
        <v>1.6495570799999992</v>
      </c>
    </row>
    <row r="66" spans="1:20" x14ac:dyDescent="0.2">
      <c r="A66" t="s">
        <v>127</v>
      </c>
      <c r="B66" t="s">
        <v>17</v>
      </c>
      <c r="C66" s="55">
        <f>Node_List!Z66*Parameters!D$20</f>
        <v>6.1730400000000003</v>
      </c>
      <c r="D66" s="56">
        <f>Node_List!AA66*Parameters!E$20</f>
        <v>13.540728</v>
      </c>
      <c r="E66" s="57">
        <f>Node_List!AB66*Parameters!F$20</f>
        <v>29.589168000000004</v>
      </c>
      <c r="F66" s="55">
        <f>C66*Parameters!I$24</f>
        <v>1.851912</v>
      </c>
      <c r="G66" s="56">
        <f>D66*Parameters!J$24</f>
        <v>4.0622183999999999</v>
      </c>
      <c r="H66" s="57">
        <f>E66*Parameters!K$24</f>
        <v>8.8767504000000006</v>
      </c>
      <c r="I66" s="55">
        <f>C66*Parameters!I$27</f>
        <v>4.9384320000000006</v>
      </c>
      <c r="J66" s="56">
        <f>D66*Parameters!J$27</f>
        <v>10.8325824</v>
      </c>
      <c r="K66" s="57">
        <f>E66*Parameters!K$27</f>
        <v>23.671334400000006</v>
      </c>
      <c r="L66" s="55">
        <f>F66*Parameters!I$27</f>
        <v>1.4815296</v>
      </c>
      <c r="M66" s="56">
        <f>G66*Parameters!J$27</f>
        <v>3.24977472</v>
      </c>
      <c r="N66" s="57">
        <f>H66*Parameters!K$27</f>
        <v>7.1014003200000007</v>
      </c>
      <c r="O66" s="55">
        <f t="shared" ref="O66:O97" si="12">C66-I66</f>
        <v>1.2346079999999997</v>
      </c>
      <c r="P66" s="56">
        <f t="shared" ref="P66:P97" si="13">D66-J66</f>
        <v>2.7081455999999999</v>
      </c>
      <c r="Q66" s="57">
        <f t="shared" ref="Q66:Q97" si="14">E66-K66</f>
        <v>5.917833599999998</v>
      </c>
      <c r="R66" s="55">
        <f t="shared" ref="R66:R97" si="15">F66-L66</f>
        <v>0.3703824</v>
      </c>
      <c r="S66" s="56">
        <f t="shared" ref="S66:S97" si="16">G66-M66</f>
        <v>0.81244367999999989</v>
      </c>
      <c r="T66" s="57">
        <f t="shared" ref="T66:T97" si="17">H66-N66</f>
        <v>1.7753500799999999</v>
      </c>
    </row>
    <row r="67" spans="1:20" x14ac:dyDescent="0.2">
      <c r="A67" t="s">
        <v>128</v>
      </c>
      <c r="B67" t="s">
        <v>17</v>
      </c>
      <c r="C67" s="55">
        <f>Node_List!Z67*Parameters!D$20</f>
        <v>2.1489599999999998</v>
      </c>
      <c r="D67" s="56">
        <f>Node_List!AA67*Parameters!E$20</f>
        <v>4.8554219999999999</v>
      </c>
      <c r="E67" s="57">
        <f>Node_List!AB67*Parameters!F$20</f>
        <v>10.638731999999999</v>
      </c>
      <c r="F67" s="55">
        <f>C67*Parameters!I$24</f>
        <v>0.64468799999999993</v>
      </c>
      <c r="G67" s="56">
        <f>D67*Parameters!J$24</f>
        <v>1.4566265999999999</v>
      </c>
      <c r="H67" s="57">
        <f>E67*Parameters!K$24</f>
        <v>3.1916195999999997</v>
      </c>
      <c r="I67" s="55">
        <f>C67*Parameters!I$27</f>
        <v>1.7191679999999998</v>
      </c>
      <c r="J67" s="56">
        <f>D67*Parameters!J$27</f>
        <v>3.8843376000000003</v>
      </c>
      <c r="K67" s="57">
        <f>E67*Parameters!K$27</f>
        <v>8.5109855999999997</v>
      </c>
      <c r="L67" s="55">
        <f>F67*Parameters!I$27</f>
        <v>0.51575039999999994</v>
      </c>
      <c r="M67" s="56">
        <f>G67*Parameters!J$27</f>
        <v>1.16530128</v>
      </c>
      <c r="N67" s="57">
        <f>H67*Parameters!K$27</f>
        <v>2.5532956799999997</v>
      </c>
      <c r="O67" s="55">
        <f t="shared" si="12"/>
        <v>0.42979199999999995</v>
      </c>
      <c r="P67" s="56">
        <f t="shared" si="13"/>
        <v>0.97108439999999963</v>
      </c>
      <c r="Q67" s="57">
        <f t="shared" si="14"/>
        <v>2.1277463999999995</v>
      </c>
      <c r="R67" s="55">
        <f t="shared" si="15"/>
        <v>0.12893759999999999</v>
      </c>
      <c r="S67" s="56">
        <f t="shared" si="16"/>
        <v>0.29132531999999989</v>
      </c>
      <c r="T67" s="57">
        <f t="shared" si="17"/>
        <v>0.63832391999999993</v>
      </c>
    </row>
    <row r="68" spans="1:20" x14ac:dyDescent="0.2">
      <c r="A68" t="s">
        <v>129</v>
      </c>
      <c r="B68" t="s">
        <v>17</v>
      </c>
      <c r="C68" s="55">
        <f>Node_List!Z68*Parameters!D$20</f>
        <v>4.37256</v>
      </c>
      <c r="D68" s="56">
        <f>Node_List!AA68*Parameters!E$20</f>
        <v>10.980942000000001</v>
      </c>
      <c r="E68" s="57">
        <f>Node_List!AB68*Parameters!F$20</f>
        <v>25.503852000000002</v>
      </c>
      <c r="F68" s="55">
        <f>C68*Parameters!I$24</f>
        <v>1.311768</v>
      </c>
      <c r="G68" s="56">
        <f>D68*Parameters!J$24</f>
        <v>3.2942826000000003</v>
      </c>
      <c r="H68" s="57">
        <f>E68*Parameters!K$24</f>
        <v>7.6511556000000001</v>
      </c>
      <c r="I68" s="55">
        <f>C68*Parameters!I$27</f>
        <v>3.4980480000000003</v>
      </c>
      <c r="J68" s="56">
        <f>D68*Parameters!J$27</f>
        <v>8.7847536000000002</v>
      </c>
      <c r="K68" s="57">
        <f>E68*Parameters!K$27</f>
        <v>20.403081600000004</v>
      </c>
      <c r="L68" s="55">
        <f>F68*Parameters!I$27</f>
        <v>1.0494144000000001</v>
      </c>
      <c r="M68" s="56">
        <f>G68*Parameters!J$27</f>
        <v>2.6354260800000002</v>
      </c>
      <c r="N68" s="57">
        <f>H68*Parameters!K$27</f>
        <v>6.1209244800000002</v>
      </c>
      <c r="O68" s="55">
        <f t="shared" si="12"/>
        <v>0.87451199999999973</v>
      </c>
      <c r="P68" s="56">
        <f t="shared" si="13"/>
        <v>2.1961884000000005</v>
      </c>
      <c r="Q68" s="57">
        <f t="shared" si="14"/>
        <v>5.1007703999999983</v>
      </c>
      <c r="R68" s="55">
        <f t="shared" si="15"/>
        <v>0.26235359999999996</v>
      </c>
      <c r="S68" s="56">
        <f t="shared" si="16"/>
        <v>0.65885652000000006</v>
      </c>
      <c r="T68" s="57">
        <f t="shared" si="17"/>
        <v>1.5302311199999998</v>
      </c>
    </row>
    <row r="69" spans="1:20" x14ac:dyDescent="0.2">
      <c r="A69" t="s">
        <v>130</v>
      </c>
      <c r="B69" t="s">
        <v>17</v>
      </c>
      <c r="C69" s="55">
        <f>Node_List!Z69*Parameters!D$20</f>
        <v>7.6229999999999993</v>
      </c>
      <c r="D69" s="56">
        <f>Node_List!AA69*Parameters!E$20</f>
        <v>17.824724999999997</v>
      </c>
      <c r="E69" s="57">
        <f>Node_List!AB69*Parameters!F$20</f>
        <v>39.854849999999999</v>
      </c>
      <c r="F69" s="55">
        <f>C69*Parameters!I$24</f>
        <v>2.2868999999999997</v>
      </c>
      <c r="G69" s="56">
        <f>D69*Parameters!J$24</f>
        <v>5.3474174999999988</v>
      </c>
      <c r="H69" s="57">
        <f>E69*Parameters!K$24</f>
        <v>11.956455</v>
      </c>
      <c r="I69" s="55">
        <f>C69*Parameters!I$27</f>
        <v>6.0983999999999998</v>
      </c>
      <c r="J69" s="56">
        <f>D69*Parameters!J$27</f>
        <v>14.259779999999999</v>
      </c>
      <c r="K69" s="57">
        <f>E69*Parameters!K$27</f>
        <v>31.883880000000001</v>
      </c>
      <c r="L69" s="55">
        <f>F69*Parameters!I$27</f>
        <v>1.8295199999999998</v>
      </c>
      <c r="M69" s="56">
        <f>G69*Parameters!J$27</f>
        <v>4.2779339999999992</v>
      </c>
      <c r="N69" s="57">
        <f>H69*Parameters!K$27</f>
        <v>9.5651640000000011</v>
      </c>
      <c r="O69" s="55">
        <f t="shared" si="12"/>
        <v>1.5245999999999995</v>
      </c>
      <c r="P69" s="56">
        <f t="shared" si="13"/>
        <v>3.564944999999998</v>
      </c>
      <c r="Q69" s="57">
        <f t="shared" si="14"/>
        <v>7.9709699999999977</v>
      </c>
      <c r="R69" s="55">
        <f t="shared" si="15"/>
        <v>0.4573799999999999</v>
      </c>
      <c r="S69" s="56">
        <f t="shared" si="16"/>
        <v>1.0694834999999996</v>
      </c>
      <c r="T69" s="57">
        <f t="shared" si="17"/>
        <v>2.3912909999999989</v>
      </c>
    </row>
    <row r="70" spans="1:20" x14ac:dyDescent="0.2">
      <c r="A70" t="s">
        <v>131</v>
      </c>
      <c r="B70" t="s">
        <v>17</v>
      </c>
      <c r="C70" s="55">
        <f>Node_List!Z70*Parameters!D$20</f>
        <v>5.0238000000000005</v>
      </c>
      <c r="D70" s="56">
        <f>Node_List!AA70*Parameters!E$20</f>
        <v>12.146535000000002</v>
      </c>
      <c r="E70" s="57">
        <f>Node_List!AB70*Parameters!F$20</f>
        <v>27.970709999999997</v>
      </c>
      <c r="F70" s="55">
        <f>C70*Parameters!I$24</f>
        <v>1.5071400000000001</v>
      </c>
      <c r="G70" s="56">
        <f>D70*Parameters!J$24</f>
        <v>3.6439605000000004</v>
      </c>
      <c r="H70" s="57">
        <f>E70*Parameters!K$24</f>
        <v>8.3912129999999987</v>
      </c>
      <c r="I70" s="55">
        <f>C70*Parameters!I$27</f>
        <v>4.0190400000000004</v>
      </c>
      <c r="J70" s="56">
        <f>D70*Parameters!J$27</f>
        <v>9.7172280000000022</v>
      </c>
      <c r="K70" s="57">
        <f>E70*Parameters!K$27</f>
        <v>22.376567999999999</v>
      </c>
      <c r="L70" s="55">
        <f>F70*Parameters!I$27</f>
        <v>1.2057120000000001</v>
      </c>
      <c r="M70" s="56">
        <f>G70*Parameters!J$27</f>
        <v>2.9151684000000007</v>
      </c>
      <c r="N70" s="57">
        <f>H70*Parameters!K$27</f>
        <v>6.7129703999999997</v>
      </c>
      <c r="O70" s="55">
        <f t="shared" si="12"/>
        <v>1.0047600000000001</v>
      </c>
      <c r="P70" s="56">
        <f t="shared" si="13"/>
        <v>2.4293069999999997</v>
      </c>
      <c r="Q70" s="57">
        <f t="shared" si="14"/>
        <v>5.5941419999999979</v>
      </c>
      <c r="R70" s="55">
        <f t="shared" si="15"/>
        <v>0.30142800000000003</v>
      </c>
      <c r="S70" s="56">
        <f t="shared" si="16"/>
        <v>0.72879209999999972</v>
      </c>
      <c r="T70" s="57">
        <f t="shared" si="17"/>
        <v>1.678242599999999</v>
      </c>
    </row>
    <row r="71" spans="1:20" x14ac:dyDescent="0.2">
      <c r="A71" t="s">
        <v>132</v>
      </c>
      <c r="B71" t="s">
        <v>17</v>
      </c>
      <c r="C71" s="55">
        <f>Node_List!Z71*Parameters!D$20</f>
        <v>10.493639999999999</v>
      </c>
      <c r="D71" s="56">
        <f>Node_List!AA71*Parameters!E$20</f>
        <v>23.300523000000002</v>
      </c>
      <c r="E71" s="57">
        <f>Node_List!AB71*Parameters!F$20</f>
        <v>51.573437999999989</v>
      </c>
      <c r="F71" s="55">
        <f>C71*Parameters!I$24</f>
        <v>3.1480919999999997</v>
      </c>
      <c r="G71" s="56">
        <f>D71*Parameters!J$24</f>
        <v>6.9901569000000006</v>
      </c>
      <c r="H71" s="57">
        <f>E71*Parameters!K$24</f>
        <v>15.472031399999995</v>
      </c>
      <c r="I71" s="55">
        <f>C71*Parameters!I$27</f>
        <v>8.3949119999999997</v>
      </c>
      <c r="J71" s="56">
        <f>D71*Parameters!J$27</f>
        <v>18.640418400000001</v>
      </c>
      <c r="K71" s="57">
        <f>E71*Parameters!K$27</f>
        <v>41.258750399999997</v>
      </c>
      <c r="L71" s="55">
        <f>F71*Parameters!I$27</f>
        <v>2.5184736000000001</v>
      </c>
      <c r="M71" s="56">
        <f>G71*Parameters!J$27</f>
        <v>5.5921255200000006</v>
      </c>
      <c r="N71" s="57">
        <f>H71*Parameters!K$27</f>
        <v>12.377625119999998</v>
      </c>
      <c r="O71" s="55">
        <f t="shared" si="12"/>
        <v>2.0987279999999995</v>
      </c>
      <c r="P71" s="56">
        <f t="shared" si="13"/>
        <v>4.6601046000000004</v>
      </c>
      <c r="Q71" s="57">
        <f t="shared" si="14"/>
        <v>10.314687599999992</v>
      </c>
      <c r="R71" s="55">
        <f t="shared" si="15"/>
        <v>0.62961839999999958</v>
      </c>
      <c r="S71" s="56">
        <f t="shared" si="16"/>
        <v>1.3980313799999999</v>
      </c>
      <c r="T71" s="57">
        <f t="shared" si="17"/>
        <v>3.0944062799999976</v>
      </c>
    </row>
    <row r="72" spans="1:20" x14ac:dyDescent="0.2">
      <c r="A72" t="s">
        <v>133</v>
      </c>
      <c r="B72" t="s">
        <v>17</v>
      </c>
      <c r="C72" s="55">
        <f>Node_List!Z72*Parameters!D$20</f>
        <v>8.1973199999999995</v>
      </c>
      <c r="D72" s="56">
        <f>Node_List!AA72*Parameters!E$20</f>
        <v>19.041549000000003</v>
      </c>
      <c r="E72" s="57">
        <f>Node_List!AB72*Parameters!F$20</f>
        <v>42.478193999999995</v>
      </c>
      <c r="F72" s="55">
        <f>C72*Parameters!I$24</f>
        <v>2.4591959999999999</v>
      </c>
      <c r="G72" s="56">
        <f>D72*Parameters!J$24</f>
        <v>5.7124647000000008</v>
      </c>
      <c r="H72" s="57">
        <f>E72*Parameters!K$24</f>
        <v>12.743458199999997</v>
      </c>
      <c r="I72" s="55">
        <f>C72*Parameters!I$27</f>
        <v>6.5578560000000001</v>
      </c>
      <c r="J72" s="56">
        <f>D72*Parameters!J$27</f>
        <v>15.233239200000003</v>
      </c>
      <c r="K72" s="57">
        <f>E72*Parameters!K$27</f>
        <v>33.9825552</v>
      </c>
      <c r="L72" s="55">
        <f>F72*Parameters!I$27</f>
        <v>1.9673568000000001</v>
      </c>
      <c r="M72" s="56">
        <f>G72*Parameters!J$27</f>
        <v>4.5699717600000005</v>
      </c>
      <c r="N72" s="57">
        <f>H72*Parameters!K$27</f>
        <v>10.194766559999998</v>
      </c>
      <c r="O72" s="55">
        <f t="shared" si="12"/>
        <v>1.6394639999999994</v>
      </c>
      <c r="P72" s="56">
        <f t="shared" si="13"/>
        <v>3.8083098</v>
      </c>
      <c r="Q72" s="57">
        <f t="shared" si="14"/>
        <v>8.4956387999999947</v>
      </c>
      <c r="R72" s="55">
        <f t="shared" si="15"/>
        <v>0.49183919999999981</v>
      </c>
      <c r="S72" s="56">
        <f t="shared" si="16"/>
        <v>1.1424929400000003</v>
      </c>
      <c r="T72" s="57">
        <f t="shared" si="17"/>
        <v>2.5486916399999995</v>
      </c>
    </row>
    <row r="73" spans="1:20" x14ac:dyDescent="0.2">
      <c r="A73" t="s">
        <v>134</v>
      </c>
      <c r="B73" t="s">
        <v>17</v>
      </c>
      <c r="C73" s="55">
        <f>Node_List!Z73*Parameters!D$20</f>
        <v>6.9531599999999996</v>
      </c>
      <c r="D73" s="56">
        <f>Node_List!AA73*Parameters!E$20</f>
        <v>16.116237000000002</v>
      </c>
      <c r="E73" s="57">
        <f>Node_List!AB73*Parameters!F$20</f>
        <v>36.019122000000003</v>
      </c>
      <c r="F73" s="55">
        <f>C73*Parameters!I$24</f>
        <v>2.0859479999999997</v>
      </c>
      <c r="G73" s="56">
        <f>D73*Parameters!J$24</f>
        <v>4.8348711</v>
      </c>
      <c r="H73" s="57">
        <f>E73*Parameters!K$24</f>
        <v>10.805736600000001</v>
      </c>
      <c r="I73" s="55">
        <f>C73*Parameters!I$27</f>
        <v>5.5625280000000004</v>
      </c>
      <c r="J73" s="56">
        <f>D73*Parameters!J$27</f>
        <v>12.892989600000002</v>
      </c>
      <c r="K73" s="57">
        <f>E73*Parameters!K$27</f>
        <v>28.815297600000005</v>
      </c>
      <c r="L73" s="55">
        <f>F73*Parameters!I$27</f>
        <v>1.6687583999999998</v>
      </c>
      <c r="M73" s="56">
        <f>G73*Parameters!J$27</f>
        <v>3.86789688</v>
      </c>
      <c r="N73" s="57">
        <f>H73*Parameters!K$27</f>
        <v>8.6445892800000017</v>
      </c>
      <c r="O73" s="55">
        <f t="shared" si="12"/>
        <v>1.3906319999999992</v>
      </c>
      <c r="P73" s="56">
        <f t="shared" si="13"/>
        <v>3.2232474</v>
      </c>
      <c r="Q73" s="57">
        <f t="shared" si="14"/>
        <v>7.2038243999999985</v>
      </c>
      <c r="R73" s="55">
        <f t="shared" si="15"/>
        <v>0.41718959999999994</v>
      </c>
      <c r="S73" s="56">
        <f t="shared" si="16"/>
        <v>0.96697422</v>
      </c>
      <c r="T73" s="57">
        <f t="shared" si="17"/>
        <v>2.1611473199999995</v>
      </c>
    </row>
    <row r="74" spans="1:20" x14ac:dyDescent="0.2">
      <c r="A74" t="s">
        <v>135</v>
      </c>
      <c r="B74" t="s">
        <v>17</v>
      </c>
      <c r="C74" s="55">
        <f>Node_List!Z74*Parameters!D$20</f>
        <v>8.0968799999999987</v>
      </c>
      <c r="D74" s="56">
        <f>Node_List!AA74*Parameters!E$20</f>
        <v>18.344766</v>
      </c>
      <c r="E74" s="57">
        <f>Node_List!AB74*Parameters!F$20</f>
        <v>40.805195999999995</v>
      </c>
      <c r="F74" s="55">
        <f>C74*Parameters!I$24</f>
        <v>2.4290639999999994</v>
      </c>
      <c r="G74" s="56">
        <f>D74*Parameters!J$24</f>
        <v>5.5034298000000001</v>
      </c>
      <c r="H74" s="57">
        <f>E74*Parameters!K$24</f>
        <v>12.241558799999998</v>
      </c>
      <c r="I74" s="55">
        <f>C74*Parameters!I$27</f>
        <v>6.4775039999999997</v>
      </c>
      <c r="J74" s="56">
        <f>D74*Parameters!J$27</f>
        <v>14.675812800000001</v>
      </c>
      <c r="K74" s="57">
        <f>E74*Parameters!K$27</f>
        <v>32.644156799999998</v>
      </c>
      <c r="L74" s="55">
        <f>F74*Parameters!I$27</f>
        <v>1.9432511999999997</v>
      </c>
      <c r="M74" s="56">
        <f>G74*Parameters!J$27</f>
        <v>4.4027438400000003</v>
      </c>
      <c r="N74" s="57">
        <f>H74*Parameters!K$27</f>
        <v>9.7932470399999989</v>
      </c>
      <c r="O74" s="55">
        <f t="shared" si="12"/>
        <v>1.619375999999999</v>
      </c>
      <c r="P74" s="56">
        <f t="shared" si="13"/>
        <v>3.6689531999999989</v>
      </c>
      <c r="Q74" s="57">
        <f t="shared" si="14"/>
        <v>8.1610391999999976</v>
      </c>
      <c r="R74" s="55">
        <f t="shared" si="15"/>
        <v>0.48581279999999971</v>
      </c>
      <c r="S74" s="56">
        <f t="shared" si="16"/>
        <v>1.1006859599999999</v>
      </c>
      <c r="T74" s="57">
        <f t="shared" si="17"/>
        <v>2.4483117599999993</v>
      </c>
    </row>
    <row r="75" spans="1:20" x14ac:dyDescent="0.2">
      <c r="A75" t="s">
        <v>136</v>
      </c>
      <c r="B75" t="s">
        <v>17</v>
      </c>
      <c r="C75" s="55">
        <f>Node_List!Z75*Parameters!D$20</f>
        <v>2.8342800000000001</v>
      </c>
      <c r="D75" s="56">
        <f>Node_List!AA75*Parameters!E$20</f>
        <v>6.7690710000000012</v>
      </c>
      <c r="E75" s="57">
        <f>Node_List!AB75*Parameters!F$20</f>
        <v>14.903525999999999</v>
      </c>
      <c r="F75" s="55">
        <f>C75*Parameters!I$24</f>
        <v>0.85028400000000004</v>
      </c>
      <c r="G75" s="56">
        <f>D75*Parameters!J$24</f>
        <v>2.0307213000000002</v>
      </c>
      <c r="H75" s="57">
        <f>E75*Parameters!K$24</f>
        <v>4.4710577999999996</v>
      </c>
      <c r="I75" s="55">
        <f>C75*Parameters!I$27</f>
        <v>2.2674240000000001</v>
      </c>
      <c r="J75" s="56">
        <f>D75*Parameters!J$27</f>
        <v>5.4152568000000016</v>
      </c>
      <c r="K75" s="57">
        <f>E75*Parameters!K$27</f>
        <v>11.9228208</v>
      </c>
      <c r="L75" s="55">
        <f>F75*Parameters!I$27</f>
        <v>0.68022720000000003</v>
      </c>
      <c r="M75" s="56">
        <f>G75*Parameters!J$27</f>
        <v>1.6245770400000001</v>
      </c>
      <c r="N75" s="57">
        <f>H75*Parameters!K$27</f>
        <v>3.5768462400000001</v>
      </c>
      <c r="O75" s="55">
        <f t="shared" si="12"/>
        <v>0.56685600000000003</v>
      </c>
      <c r="P75" s="56">
        <f t="shared" si="13"/>
        <v>1.3538141999999995</v>
      </c>
      <c r="Q75" s="57">
        <f t="shared" si="14"/>
        <v>2.9807051999999992</v>
      </c>
      <c r="R75" s="55">
        <f t="shared" si="15"/>
        <v>0.17005680000000001</v>
      </c>
      <c r="S75" s="56">
        <f t="shared" si="16"/>
        <v>0.40614426000000003</v>
      </c>
      <c r="T75" s="57">
        <f t="shared" si="17"/>
        <v>0.89421155999999957</v>
      </c>
    </row>
    <row r="76" spans="1:20" x14ac:dyDescent="0.2">
      <c r="A76" t="s">
        <v>137</v>
      </c>
      <c r="B76" t="s">
        <v>17</v>
      </c>
      <c r="C76" s="55">
        <f>Node_List!Z76*Parameters!D$20</f>
        <v>2.9695200000000002</v>
      </c>
      <c r="D76" s="56">
        <f>Node_List!AA76*Parameters!E$20</f>
        <v>7.0837139999999996</v>
      </c>
      <c r="E76" s="57">
        <f>Node_List!AB76*Parameters!F$20</f>
        <v>16.221684</v>
      </c>
      <c r="F76" s="55">
        <f>C76*Parameters!I$24</f>
        <v>0.89085599999999998</v>
      </c>
      <c r="G76" s="56">
        <f>D76*Parameters!J$24</f>
        <v>2.1251141999999996</v>
      </c>
      <c r="H76" s="57">
        <f>E76*Parameters!K$24</f>
        <v>4.8665051999999998</v>
      </c>
      <c r="I76" s="55">
        <f>C76*Parameters!I$27</f>
        <v>2.3756160000000004</v>
      </c>
      <c r="J76" s="56">
        <f>D76*Parameters!J$27</f>
        <v>5.6669711999999999</v>
      </c>
      <c r="K76" s="57">
        <f>E76*Parameters!K$27</f>
        <v>12.977347200000001</v>
      </c>
      <c r="L76" s="55">
        <f>F76*Parameters!I$27</f>
        <v>0.71268480000000001</v>
      </c>
      <c r="M76" s="56">
        <f>G76*Parameters!J$27</f>
        <v>1.7000913599999998</v>
      </c>
      <c r="N76" s="57">
        <f>H76*Parameters!K$27</f>
        <v>3.8932041599999998</v>
      </c>
      <c r="O76" s="55">
        <f t="shared" si="12"/>
        <v>0.59390399999999977</v>
      </c>
      <c r="P76" s="56">
        <f t="shared" si="13"/>
        <v>1.4167427999999997</v>
      </c>
      <c r="Q76" s="57">
        <f t="shared" si="14"/>
        <v>3.2443367999999992</v>
      </c>
      <c r="R76" s="55">
        <f t="shared" si="15"/>
        <v>0.17817119999999997</v>
      </c>
      <c r="S76" s="56">
        <f t="shared" si="16"/>
        <v>0.42502283999999979</v>
      </c>
      <c r="T76" s="57">
        <f t="shared" si="17"/>
        <v>0.97330103999999995</v>
      </c>
    </row>
    <row r="77" spans="1:20" x14ac:dyDescent="0.2">
      <c r="A77" t="s">
        <v>138</v>
      </c>
      <c r="B77" t="s">
        <v>17</v>
      </c>
      <c r="C77" s="55">
        <f>Node_List!Z77*Parameters!D$20</f>
        <v>5.3752800000000001</v>
      </c>
      <c r="D77" s="56">
        <f>Node_List!AA77*Parameters!E$20</f>
        <v>12.230645999999998</v>
      </c>
      <c r="E77" s="57">
        <f>Node_List!AB77*Parameters!F$20</f>
        <v>27.388475999999997</v>
      </c>
      <c r="F77" s="55">
        <f>C77*Parameters!I$24</f>
        <v>1.612584</v>
      </c>
      <c r="G77" s="56">
        <f>D77*Parameters!J$24</f>
        <v>3.6691937999999995</v>
      </c>
      <c r="H77" s="57">
        <f>E77*Parameters!K$24</f>
        <v>8.2165427999999991</v>
      </c>
      <c r="I77" s="55">
        <f>C77*Parameters!I$27</f>
        <v>4.300224</v>
      </c>
      <c r="J77" s="56">
        <f>D77*Parameters!J$27</f>
        <v>9.7845167999999987</v>
      </c>
      <c r="K77" s="57">
        <f>E77*Parameters!K$27</f>
        <v>21.910780799999998</v>
      </c>
      <c r="L77" s="55">
        <f>F77*Parameters!I$27</f>
        <v>1.2900672000000002</v>
      </c>
      <c r="M77" s="56">
        <f>G77*Parameters!J$27</f>
        <v>2.9353550399999997</v>
      </c>
      <c r="N77" s="57">
        <f>H77*Parameters!K$27</f>
        <v>6.5732342399999997</v>
      </c>
      <c r="O77" s="55">
        <f t="shared" si="12"/>
        <v>1.075056</v>
      </c>
      <c r="P77" s="56">
        <f t="shared" si="13"/>
        <v>2.4461291999999997</v>
      </c>
      <c r="Q77" s="57">
        <f t="shared" si="14"/>
        <v>5.4776951999999994</v>
      </c>
      <c r="R77" s="55">
        <f t="shared" si="15"/>
        <v>0.32251679999999983</v>
      </c>
      <c r="S77" s="56">
        <f t="shared" si="16"/>
        <v>0.73383875999999981</v>
      </c>
      <c r="T77" s="57">
        <f t="shared" si="17"/>
        <v>1.6433085599999995</v>
      </c>
    </row>
    <row r="78" spans="1:20" x14ac:dyDescent="0.2">
      <c r="A78" t="s">
        <v>139</v>
      </c>
      <c r="B78" t="s">
        <v>16</v>
      </c>
      <c r="C78" s="55">
        <f>Node_List!Z78*Parameters!D$20</f>
        <v>2.13924</v>
      </c>
      <c r="D78" s="56">
        <f>Node_List!AA78*Parameters!E$20</f>
        <v>4.8344430000000003</v>
      </c>
      <c r="E78" s="57">
        <f>Node_List!AB78*Parameters!F$20</f>
        <v>10.592958000000001</v>
      </c>
      <c r="F78" s="55">
        <f>C78*Parameters!I$24</f>
        <v>0.64177200000000001</v>
      </c>
      <c r="G78" s="56">
        <f>D78*Parameters!J$24</f>
        <v>1.4503329</v>
      </c>
      <c r="H78" s="57">
        <f>E78*Parameters!K$24</f>
        <v>3.1778874000000004</v>
      </c>
      <c r="I78" s="55">
        <f>C78*Parameters!I$27</f>
        <v>1.711392</v>
      </c>
      <c r="J78" s="56">
        <f>D78*Parameters!J$27</f>
        <v>3.8675544000000004</v>
      </c>
      <c r="K78" s="57">
        <f>E78*Parameters!K$27</f>
        <v>8.474366400000001</v>
      </c>
      <c r="L78" s="55">
        <f>F78*Parameters!I$27</f>
        <v>0.51341760000000003</v>
      </c>
      <c r="M78" s="56">
        <f>G78*Parameters!J$27</f>
        <v>1.1602663200000001</v>
      </c>
      <c r="N78" s="57">
        <f>H78*Parameters!K$27</f>
        <v>2.5423099200000006</v>
      </c>
      <c r="O78" s="55">
        <f t="shared" si="12"/>
        <v>0.42784800000000001</v>
      </c>
      <c r="P78" s="56">
        <f t="shared" si="13"/>
        <v>0.96688859999999988</v>
      </c>
      <c r="Q78" s="57">
        <f t="shared" si="14"/>
        <v>2.1185916000000002</v>
      </c>
      <c r="R78" s="55">
        <f t="shared" si="15"/>
        <v>0.12835439999999998</v>
      </c>
      <c r="S78" s="56">
        <f t="shared" si="16"/>
        <v>0.29006657999999996</v>
      </c>
      <c r="T78" s="57">
        <f t="shared" si="17"/>
        <v>0.63557747999999981</v>
      </c>
    </row>
    <row r="79" spans="1:20" x14ac:dyDescent="0.2">
      <c r="A79" t="s">
        <v>140</v>
      </c>
      <c r="B79" t="s">
        <v>16</v>
      </c>
      <c r="C79" s="55">
        <f>Node_List!Z79*Parameters!D$20</f>
        <v>5.2514399999999997</v>
      </c>
      <c r="D79" s="56">
        <f>Node_List!AA79*Parameters!E$20</f>
        <v>12.615107999999999</v>
      </c>
      <c r="E79" s="57">
        <f>Node_List!AB79*Parameters!F$20</f>
        <v>28.961447999999997</v>
      </c>
      <c r="F79" s="55">
        <f>C79*Parameters!I$24</f>
        <v>1.5754319999999999</v>
      </c>
      <c r="G79" s="56">
        <f>D79*Parameters!J$24</f>
        <v>3.7845323999999998</v>
      </c>
      <c r="H79" s="57">
        <f>E79*Parameters!K$24</f>
        <v>8.6884343999999984</v>
      </c>
      <c r="I79" s="55">
        <f>C79*Parameters!I$27</f>
        <v>4.2011519999999996</v>
      </c>
      <c r="J79" s="56">
        <f>D79*Parameters!J$27</f>
        <v>10.092086399999999</v>
      </c>
      <c r="K79" s="57">
        <f>E79*Parameters!K$27</f>
        <v>23.169158400000001</v>
      </c>
      <c r="L79" s="55">
        <f>F79*Parameters!I$27</f>
        <v>1.2603456</v>
      </c>
      <c r="M79" s="56">
        <f>G79*Parameters!J$27</f>
        <v>3.0276259200000002</v>
      </c>
      <c r="N79" s="57">
        <f>H79*Parameters!K$27</f>
        <v>6.9507475199999993</v>
      </c>
      <c r="O79" s="55">
        <f t="shared" si="12"/>
        <v>1.0502880000000001</v>
      </c>
      <c r="P79" s="56">
        <f t="shared" si="13"/>
        <v>2.5230215999999999</v>
      </c>
      <c r="Q79" s="57">
        <f t="shared" si="14"/>
        <v>5.7922895999999966</v>
      </c>
      <c r="R79" s="55">
        <f t="shared" si="15"/>
        <v>0.31508639999999999</v>
      </c>
      <c r="S79" s="56">
        <f t="shared" si="16"/>
        <v>0.7569064799999996</v>
      </c>
      <c r="T79" s="57">
        <f t="shared" si="17"/>
        <v>1.7376868799999992</v>
      </c>
    </row>
    <row r="80" spans="1:20" x14ac:dyDescent="0.2">
      <c r="A80" t="s">
        <v>141</v>
      </c>
      <c r="B80" t="s">
        <v>17</v>
      </c>
      <c r="C80" s="55">
        <f>Node_List!Z80*Parameters!D$20</f>
        <v>3.8468400000000003</v>
      </c>
      <c r="D80" s="56">
        <f>Node_List!AA80*Parameters!E$20</f>
        <v>9.1490130000000001</v>
      </c>
      <c r="E80" s="57">
        <f>Node_List!AB80*Parameters!F$20</f>
        <v>20.709378000000001</v>
      </c>
      <c r="F80" s="55">
        <f>C80*Parameters!I$24</f>
        <v>1.1540520000000001</v>
      </c>
      <c r="G80" s="56">
        <f>D80*Parameters!J$24</f>
        <v>2.7447038999999998</v>
      </c>
      <c r="H80" s="57">
        <f>E80*Parameters!K$24</f>
        <v>6.2128133999999999</v>
      </c>
      <c r="I80" s="55">
        <f>C80*Parameters!I$27</f>
        <v>3.0774720000000002</v>
      </c>
      <c r="J80" s="56">
        <f>D80*Parameters!J$27</f>
        <v>7.3192104000000002</v>
      </c>
      <c r="K80" s="57">
        <f>E80*Parameters!K$27</f>
        <v>16.567502400000002</v>
      </c>
      <c r="L80" s="55">
        <f>F80*Parameters!I$27</f>
        <v>0.92324160000000011</v>
      </c>
      <c r="M80" s="56">
        <f>G80*Parameters!J$27</f>
        <v>2.1957631200000001</v>
      </c>
      <c r="N80" s="57">
        <f>H80*Parameters!K$27</f>
        <v>4.9702507200000001</v>
      </c>
      <c r="O80" s="55">
        <f t="shared" si="12"/>
        <v>0.76936800000000005</v>
      </c>
      <c r="P80" s="56">
        <f t="shared" si="13"/>
        <v>1.8298025999999998</v>
      </c>
      <c r="Q80" s="57">
        <f t="shared" si="14"/>
        <v>4.1418755999999988</v>
      </c>
      <c r="R80" s="55">
        <f t="shared" si="15"/>
        <v>0.23081039999999997</v>
      </c>
      <c r="S80" s="56">
        <f t="shared" si="16"/>
        <v>0.54894077999999968</v>
      </c>
      <c r="T80" s="57">
        <f t="shared" si="17"/>
        <v>1.2425626799999998</v>
      </c>
    </row>
    <row r="81" spans="1:20" x14ac:dyDescent="0.2">
      <c r="A81" t="s">
        <v>142</v>
      </c>
      <c r="B81" t="s">
        <v>17</v>
      </c>
      <c r="C81" s="55">
        <f>Node_List!Z81*Parameters!D$20</f>
        <v>7.2584400000000002</v>
      </c>
      <c r="D81" s="56">
        <f>Node_List!AA81*Parameters!E$20</f>
        <v>16.123383</v>
      </c>
      <c r="E81" s="57">
        <f>Node_List!AB81*Parameters!F$20</f>
        <v>35.300598000000001</v>
      </c>
      <c r="F81" s="55">
        <f>C81*Parameters!I$24</f>
        <v>2.1775319999999998</v>
      </c>
      <c r="G81" s="56">
        <f>D81*Parameters!J$24</f>
        <v>4.8370148999999998</v>
      </c>
      <c r="H81" s="57">
        <f>E81*Parameters!K$24</f>
        <v>10.5901794</v>
      </c>
      <c r="I81" s="55">
        <f>C81*Parameters!I$27</f>
        <v>5.8067520000000004</v>
      </c>
      <c r="J81" s="56">
        <f>D81*Parameters!J$27</f>
        <v>12.898706400000002</v>
      </c>
      <c r="K81" s="57">
        <f>E81*Parameters!K$27</f>
        <v>28.240478400000001</v>
      </c>
      <c r="L81" s="55">
        <f>F81*Parameters!I$27</f>
        <v>1.7420255999999998</v>
      </c>
      <c r="M81" s="56">
        <f>G81*Parameters!J$27</f>
        <v>3.8696119200000001</v>
      </c>
      <c r="N81" s="57">
        <f>H81*Parameters!K$27</f>
        <v>8.4721435200000013</v>
      </c>
      <c r="O81" s="55">
        <f t="shared" si="12"/>
        <v>1.4516879999999999</v>
      </c>
      <c r="P81" s="56">
        <f t="shared" si="13"/>
        <v>3.2246765999999987</v>
      </c>
      <c r="Q81" s="57">
        <f t="shared" si="14"/>
        <v>7.0601196000000002</v>
      </c>
      <c r="R81" s="55">
        <f t="shared" si="15"/>
        <v>0.43550639999999996</v>
      </c>
      <c r="S81" s="56">
        <f t="shared" si="16"/>
        <v>0.96740297999999969</v>
      </c>
      <c r="T81" s="57">
        <f t="shared" si="17"/>
        <v>2.118035879999999</v>
      </c>
    </row>
    <row r="82" spans="1:20" x14ac:dyDescent="0.2">
      <c r="A82" t="s">
        <v>143</v>
      </c>
      <c r="B82" t="s">
        <v>17</v>
      </c>
      <c r="C82" s="55">
        <f>Node_List!Z82*Parameters!D$20</f>
        <v>2.8189199999999999</v>
      </c>
      <c r="D82" s="56">
        <f>Node_List!AA82*Parameters!E$20</f>
        <v>6.7131689999999988</v>
      </c>
      <c r="E82" s="57">
        <f>Node_List!AB82*Parameters!F$20</f>
        <v>15.349913999999998</v>
      </c>
      <c r="F82" s="55">
        <f>C82*Parameters!I$24</f>
        <v>0.84567599999999998</v>
      </c>
      <c r="G82" s="56">
        <f>D82*Parameters!J$24</f>
        <v>2.0139506999999996</v>
      </c>
      <c r="H82" s="57">
        <f>E82*Parameters!K$24</f>
        <v>4.6049741999999991</v>
      </c>
      <c r="I82" s="55">
        <f>C82*Parameters!I$27</f>
        <v>2.2551359999999998</v>
      </c>
      <c r="J82" s="56">
        <f>D82*Parameters!J$27</f>
        <v>5.3705351999999991</v>
      </c>
      <c r="K82" s="57">
        <f>E82*Parameters!K$27</f>
        <v>12.2799312</v>
      </c>
      <c r="L82" s="55">
        <f>F82*Parameters!I$27</f>
        <v>0.67654080000000005</v>
      </c>
      <c r="M82" s="56">
        <f>G82*Parameters!J$27</f>
        <v>1.6111605599999999</v>
      </c>
      <c r="N82" s="57">
        <f>H82*Parameters!K$27</f>
        <v>3.6839793599999995</v>
      </c>
      <c r="O82" s="55">
        <f t="shared" si="12"/>
        <v>0.56378400000000006</v>
      </c>
      <c r="P82" s="56">
        <f t="shared" si="13"/>
        <v>1.3426337999999998</v>
      </c>
      <c r="Q82" s="57">
        <f t="shared" si="14"/>
        <v>3.0699827999999982</v>
      </c>
      <c r="R82" s="55">
        <f t="shared" si="15"/>
        <v>0.16913519999999993</v>
      </c>
      <c r="S82" s="56">
        <f t="shared" si="16"/>
        <v>0.4027901399999998</v>
      </c>
      <c r="T82" s="57">
        <f t="shared" si="17"/>
        <v>0.92099483999999965</v>
      </c>
    </row>
    <row r="83" spans="1:20" x14ac:dyDescent="0.2">
      <c r="A83" t="s">
        <v>144</v>
      </c>
      <c r="B83" t="s">
        <v>17</v>
      </c>
      <c r="C83" s="55">
        <f>Node_List!Z83*Parameters!D$20</f>
        <v>4.48428</v>
      </c>
      <c r="D83" s="56">
        <f>Node_List!AA83*Parameters!E$20</f>
        <v>10.307571000000001</v>
      </c>
      <c r="E83" s="57">
        <f>Node_List!AB83*Parameters!F$20</f>
        <v>23.192525999999997</v>
      </c>
      <c r="F83" s="55">
        <f>C83*Parameters!I$24</f>
        <v>1.3452839999999999</v>
      </c>
      <c r="G83" s="56">
        <f>D83*Parameters!J$24</f>
        <v>3.0922713000000002</v>
      </c>
      <c r="H83" s="57">
        <f>E83*Parameters!K$24</f>
        <v>6.9577577999999987</v>
      </c>
      <c r="I83" s="55">
        <f>C83*Parameters!I$27</f>
        <v>3.5874240000000004</v>
      </c>
      <c r="J83" s="56">
        <f>D83*Parameters!J$27</f>
        <v>8.2460568000000016</v>
      </c>
      <c r="K83" s="57">
        <f>E83*Parameters!K$27</f>
        <v>18.5540208</v>
      </c>
      <c r="L83" s="55">
        <f>F83*Parameters!I$27</f>
        <v>1.0762271999999999</v>
      </c>
      <c r="M83" s="56">
        <f>G83*Parameters!J$27</f>
        <v>2.4738170400000001</v>
      </c>
      <c r="N83" s="57">
        <f>H83*Parameters!K$27</f>
        <v>5.5662062399999996</v>
      </c>
      <c r="O83" s="55">
        <f t="shared" si="12"/>
        <v>0.89685599999999965</v>
      </c>
      <c r="P83" s="56">
        <f t="shared" si="13"/>
        <v>2.0615141999999995</v>
      </c>
      <c r="Q83" s="57">
        <f t="shared" si="14"/>
        <v>4.6385051999999973</v>
      </c>
      <c r="R83" s="55">
        <f t="shared" si="15"/>
        <v>0.26905679999999998</v>
      </c>
      <c r="S83" s="56">
        <f t="shared" si="16"/>
        <v>0.61845426000000003</v>
      </c>
      <c r="T83" s="57">
        <f t="shared" si="17"/>
        <v>1.391551559999999</v>
      </c>
    </row>
    <row r="84" spans="1:20" x14ac:dyDescent="0.2">
      <c r="A84" t="s">
        <v>145</v>
      </c>
      <c r="B84" t="s">
        <v>17</v>
      </c>
      <c r="C84" s="55">
        <f>Node_List!Z84*Parameters!D$20</f>
        <v>7.2058799999999987</v>
      </c>
      <c r="D84" s="56">
        <f>Node_List!AA84*Parameters!E$20</f>
        <v>16.901691</v>
      </c>
      <c r="E84" s="57">
        <f>Node_List!AB84*Parameters!F$20</f>
        <v>37.809246000000002</v>
      </c>
      <c r="F84" s="55">
        <f>C84*Parameters!I$24</f>
        <v>2.1617639999999994</v>
      </c>
      <c r="G84" s="56">
        <f>D84*Parameters!J$24</f>
        <v>5.0705073000000001</v>
      </c>
      <c r="H84" s="57">
        <f>E84*Parameters!K$24</f>
        <v>11.3427738</v>
      </c>
      <c r="I84" s="55">
        <f>C84*Parameters!I$27</f>
        <v>5.7647039999999992</v>
      </c>
      <c r="J84" s="56">
        <f>D84*Parameters!J$27</f>
        <v>13.521352800000001</v>
      </c>
      <c r="K84" s="57">
        <f>E84*Parameters!K$27</f>
        <v>30.247396800000004</v>
      </c>
      <c r="L84" s="55">
        <f>F84*Parameters!I$27</f>
        <v>1.7294111999999995</v>
      </c>
      <c r="M84" s="56">
        <f>G84*Parameters!J$27</f>
        <v>4.05640584</v>
      </c>
      <c r="N84" s="57">
        <f>H84*Parameters!K$27</f>
        <v>9.0742190400000009</v>
      </c>
      <c r="O84" s="55">
        <f t="shared" si="12"/>
        <v>1.4411759999999996</v>
      </c>
      <c r="P84" s="56">
        <f t="shared" si="13"/>
        <v>3.3803381999999988</v>
      </c>
      <c r="Q84" s="57">
        <f t="shared" si="14"/>
        <v>7.5618491999999975</v>
      </c>
      <c r="R84" s="55">
        <f t="shared" si="15"/>
        <v>0.43235279999999987</v>
      </c>
      <c r="S84" s="56">
        <f t="shared" si="16"/>
        <v>1.01410146</v>
      </c>
      <c r="T84" s="57">
        <f t="shared" si="17"/>
        <v>2.2685547599999989</v>
      </c>
    </row>
    <row r="85" spans="1:20" x14ac:dyDescent="0.2">
      <c r="A85" t="s">
        <v>146</v>
      </c>
      <c r="B85" t="s">
        <v>18</v>
      </c>
      <c r="C85" s="55">
        <f>Node_List!Z85*Parameters!D$20</f>
        <v>6.9538799999999998</v>
      </c>
      <c r="D85" s="56">
        <f>Node_List!AA85*Parameters!E$20</f>
        <v>20.641791000000001</v>
      </c>
      <c r="E85" s="57">
        <f>Node_List!AB85*Parameters!F$20</f>
        <v>51.171845999999995</v>
      </c>
      <c r="F85" s="55">
        <f>C85*Parameters!I$24</f>
        <v>2.0861639999999997</v>
      </c>
      <c r="G85" s="56">
        <f>D85*Parameters!J$24</f>
        <v>6.1925373000000006</v>
      </c>
      <c r="H85" s="57">
        <f>E85*Parameters!K$24</f>
        <v>15.351553799999998</v>
      </c>
      <c r="I85" s="55">
        <f>C85*Parameters!I$27</f>
        <v>5.563104</v>
      </c>
      <c r="J85" s="56">
        <f>D85*Parameters!J$27</f>
        <v>16.5134328</v>
      </c>
      <c r="K85" s="57">
        <f>E85*Parameters!K$27</f>
        <v>40.937476799999999</v>
      </c>
      <c r="L85" s="55">
        <f>F85*Parameters!I$27</f>
        <v>1.6689311999999998</v>
      </c>
      <c r="M85" s="56">
        <f>G85*Parameters!J$27</f>
        <v>4.9540298400000005</v>
      </c>
      <c r="N85" s="57">
        <f>H85*Parameters!K$27</f>
        <v>12.28124304</v>
      </c>
      <c r="O85" s="55">
        <f t="shared" si="12"/>
        <v>1.3907759999999998</v>
      </c>
      <c r="P85" s="56">
        <f t="shared" si="13"/>
        <v>4.128358200000001</v>
      </c>
      <c r="Q85" s="57">
        <f t="shared" si="14"/>
        <v>10.234369199999996</v>
      </c>
      <c r="R85" s="55">
        <f t="shared" si="15"/>
        <v>0.41723279999999985</v>
      </c>
      <c r="S85" s="56">
        <f t="shared" si="16"/>
        <v>1.2385074600000001</v>
      </c>
      <c r="T85" s="57">
        <f t="shared" si="17"/>
        <v>3.0703107599999981</v>
      </c>
    </row>
    <row r="86" spans="1:20" x14ac:dyDescent="0.2">
      <c r="A86" t="s">
        <v>147</v>
      </c>
      <c r="B86" t="s">
        <v>18</v>
      </c>
      <c r="C86" s="55">
        <f>Node_List!Z86*Parameters!D$20</f>
        <v>3.9135600000000004</v>
      </c>
      <c r="D86" s="56">
        <f>Node_List!AA86*Parameters!E$20</f>
        <v>13.145517000000002</v>
      </c>
      <c r="E86" s="57">
        <f>Node_List!AB86*Parameters!F$20</f>
        <v>33.410801999999997</v>
      </c>
      <c r="F86" s="55">
        <f>C86*Parameters!I$24</f>
        <v>1.1740680000000001</v>
      </c>
      <c r="G86" s="56">
        <f>D86*Parameters!J$24</f>
        <v>3.9436551000000004</v>
      </c>
      <c r="H86" s="57">
        <f>E86*Parameters!K$24</f>
        <v>10.023240599999999</v>
      </c>
      <c r="I86" s="55">
        <f>C86*Parameters!I$27</f>
        <v>3.1308480000000003</v>
      </c>
      <c r="J86" s="56">
        <f>D86*Parameters!J$27</f>
        <v>10.516413600000002</v>
      </c>
      <c r="K86" s="57">
        <f>E86*Parameters!K$27</f>
        <v>26.7286416</v>
      </c>
      <c r="L86" s="55">
        <f>F86*Parameters!I$27</f>
        <v>0.93925440000000016</v>
      </c>
      <c r="M86" s="56">
        <f>G86*Parameters!J$27</f>
        <v>3.1549240800000007</v>
      </c>
      <c r="N86" s="57">
        <f>H86*Parameters!K$27</f>
        <v>8.0185924800000006</v>
      </c>
      <c r="O86" s="55">
        <f t="shared" si="12"/>
        <v>0.78271200000000007</v>
      </c>
      <c r="P86" s="56">
        <f t="shared" si="13"/>
        <v>2.6291034</v>
      </c>
      <c r="Q86" s="57">
        <f t="shared" si="14"/>
        <v>6.6821603999999972</v>
      </c>
      <c r="R86" s="55">
        <f t="shared" si="15"/>
        <v>0.23481359999999996</v>
      </c>
      <c r="S86" s="56">
        <f t="shared" si="16"/>
        <v>0.78873101999999973</v>
      </c>
      <c r="T86" s="57">
        <f t="shared" si="17"/>
        <v>2.0046481199999988</v>
      </c>
    </row>
    <row r="87" spans="1:20" x14ac:dyDescent="0.2">
      <c r="A87" t="s">
        <v>148</v>
      </c>
      <c r="B87" t="s">
        <v>17</v>
      </c>
      <c r="C87" s="55">
        <f>Node_List!Z87*Parameters!D$20</f>
        <v>3.2928000000000002</v>
      </c>
      <c r="D87" s="56">
        <f>Node_List!AA87*Parameters!E$20</f>
        <v>7.9532099999999994</v>
      </c>
      <c r="E87" s="57">
        <f>Node_List!AB87*Parameters!F$20</f>
        <v>18.100259999999999</v>
      </c>
      <c r="F87" s="55">
        <f>C87*Parameters!I$24</f>
        <v>0.98784000000000005</v>
      </c>
      <c r="G87" s="56">
        <f>D87*Parameters!J$24</f>
        <v>2.3859629999999998</v>
      </c>
      <c r="H87" s="57">
        <f>E87*Parameters!K$24</f>
        <v>5.4300779999999991</v>
      </c>
      <c r="I87" s="55">
        <f>C87*Parameters!I$27</f>
        <v>2.6342400000000001</v>
      </c>
      <c r="J87" s="56">
        <f>D87*Parameters!J$27</f>
        <v>6.3625679999999996</v>
      </c>
      <c r="K87" s="57">
        <f>E87*Parameters!K$27</f>
        <v>14.480207999999999</v>
      </c>
      <c r="L87" s="55">
        <f>F87*Parameters!I$27</f>
        <v>0.79027200000000009</v>
      </c>
      <c r="M87" s="56">
        <f>G87*Parameters!J$27</f>
        <v>1.9087703999999999</v>
      </c>
      <c r="N87" s="57">
        <f>H87*Parameters!K$27</f>
        <v>4.3440623999999994</v>
      </c>
      <c r="O87" s="55">
        <f t="shared" si="12"/>
        <v>0.65856000000000003</v>
      </c>
      <c r="P87" s="56">
        <f t="shared" si="13"/>
        <v>1.5906419999999999</v>
      </c>
      <c r="Q87" s="57">
        <f t="shared" si="14"/>
        <v>3.6200519999999994</v>
      </c>
      <c r="R87" s="55">
        <f t="shared" si="15"/>
        <v>0.19756799999999997</v>
      </c>
      <c r="S87" s="56">
        <f t="shared" si="16"/>
        <v>0.47719259999999997</v>
      </c>
      <c r="T87" s="57">
        <f t="shared" si="17"/>
        <v>1.0860155999999996</v>
      </c>
    </row>
    <row r="88" spans="1:20" x14ac:dyDescent="0.2">
      <c r="A88" t="s">
        <v>149</v>
      </c>
      <c r="B88" t="s">
        <v>17</v>
      </c>
      <c r="C88" s="55">
        <f>Node_List!Z88*Parameters!D$20</f>
        <v>6.3933599999999995</v>
      </c>
      <c r="D88" s="56">
        <f>Node_List!AA88*Parameters!E$20</f>
        <v>14.016252</v>
      </c>
      <c r="E88" s="57">
        <f>Node_List!AB88*Parameters!F$20</f>
        <v>30.626711999999998</v>
      </c>
      <c r="F88" s="55">
        <f>C88*Parameters!I$24</f>
        <v>1.9180079999999997</v>
      </c>
      <c r="G88" s="56">
        <f>D88*Parameters!J$24</f>
        <v>4.2048755999999994</v>
      </c>
      <c r="H88" s="57">
        <f>E88*Parameters!K$24</f>
        <v>9.1880135999999997</v>
      </c>
      <c r="I88" s="55">
        <f>C88*Parameters!I$27</f>
        <v>5.1146880000000001</v>
      </c>
      <c r="J88" s="56">
        <f>D88*Parameters!J$27</f>
        <v>11.2130016</v>
      </c>
      <c r="K88" s="57">
        <f>E88*Parameters!K$27</f>
        <v>24.5013696</v>
      </c>
      <c r="L88" s="55">
        <f>F88*Parameters!I$27</f>
        <v>1.5344063999999999</v>
      </c>
      <c r="M88" s="56">
        <f>G88*Parameters!J$27</f>
        <v>3.3639004799999999</v>
      </c>
      <c r="N88" s="57">
        <f>H88*Parameters!K$27</f>
        <v>7.3504108800000001</v>
      </c>
      <c r="O88" s="55">
        <f t="shared" si="12"/>
        <v>1.2786719999999994</v>
      </c>
      <c r="P88" s="56">
        <f t="shared" si="13"/>
        <v>2.8032503999999996</v>
      </c>
      <c r="Q88" s="57">
        <f t="shared" si="14"/>
        <v>6.1253423999999974</v>
      </c>
      <c r="R88" s="55">
        <f t="shared" si="15"/>
        <v>0.38360159999999976</v>
      </c>
      <c r="S88" s="56">
        <f t="shared" si="16"/>
        <v>0.84097511999999952</v>
      </c>
      <c r="T88" s="57">
        <f t="shared" si="17"/>
        <v>1.8376027199999996</v>
      </c>
    </row>
    <row r="89" spans="1:20" x14ac:dyDescent="0.2">
      <c r="A89" t="s">
        <v>150</v>
      </c>
      <c r="B89" t="s">
        <v>17</v>
      </c>
      <c r="C89" s="55">
        <f>Node_List!Z89*Parameters!D$20</f>
        <v>1.698396</v>
      </c>
      <c r="D89" s="56">
        <f>Node_List!AA89*Parameters!E$20</f>
        <v>5.2319546999999993</v>
      </c>
      <c r="E89" s="57">
        <f>Node_List!AB89*Parameters!F$20</f>
        <v>12.9917982</v>
      </c>
      <c r="F89" s="55">
        <f>C89*Parameters!I$24</f>
        <v>0.50951879999999994</v>
      </c>
      <c r="G89" s="56">
        <f>D89*Parameters!J$24</f>
        <v>1.5695864099999997</v>
      </c>
      <c r="H89" s="57">
        <f>E89*Parameters!K$24</f>
        <v>3.89753946</v>
      </c>
      <c r="I89" s="55">
        <f>C89*Parameters!I$27</f>
        <v>1.3587168000000001</v>
      </c>
      <c r="J89" s="56">
        <f>D89*Parameters!J$27</f>
        <v>4.18556376</v>
      </c>
      <c r="K89" s="57">
        <f>E89*Parameters!K$27</f>
        <v>10.39343856</v>
      </c>
      <c r="L89" s="55">
        <f>F89*Parameters!I$27</f>
        <v>0.40761503999999998</v>
      </c>
      <c r="M89" s="56">
        <f>G89*Parameters!J$27</f>
        <v>1.2556691279999999</v>
      </c>
      <c r="N89" s="57">
        <f>H89*Parameters!K$27</f>
        <v>3.1180315680000001</v>
      </c>
      <c r="O89" s="55">
        <f t="shared" si="12"/>
        <v>0.33967919999999996</v>
      </c>
      <c r="P89" s="56">
        <f t="shared" si="13"/>
        <v>1.0463909399999993</v>
      </c>
      <c r="Q89" s="57">
        <f t="shared" si="14"/>
        <v>2.59835964</v>
      </c>
      <c r="R89" s="55">
        <f t="shared" si="15"/>
        <v>0.10190375999999995</v>
      </c>
      <c r="S89" s="56">
        <f t="shared" si="16"/>
        <v>0.3139172819999998</v>
      </c>
      <c r="T89" s="57">
        <f t="shared" si="17"/>
        <v>0.77950789199999981</v>
      </c>
    </row>
    <row r="90" spans="1:20" x14ac:dyDescent="0.2">
      <c r="A90" t="s">
        <v>151</v>
      </c>
      <c r="B90" t="s">
        <v>16</v>
      </c>
      <c r="C90" s="55">
        <f>Node_List!Z90*Parameters!D$20</f>
        <v>2.8966800000000004</v>
      </c>
      <c r="D90" s="56">
        <f>Node_List!AA90*Parameters!E$20</f>
        <v>7.1210009999999997</v>
      </c>
      <c r="E90" s="57">
        <f>Node_List!AB90*Parameters!F$20</f>
        <v>16.316105999999998</v>
      </c>
      <c r="F90" s="55">
        <f>C90*Parameters!I$24</f>
        <v>0.86900400000000011</v>
      </c>
      <c r="G90" s="56">
        <f>D90*Parameters!J$24</f>
        <v>2.1363002999999998</v>
      </c>
      <c r="H90" s="57">
        <f>E90*Parameters!K$24</f>
        <v>4.8948317999999995</v>
      </c>
      <c r="I90" s="55">
        <f>C90*Parameters!I$27</f>
        <v>2.3173440000000003</v>
      </c>
      <c r="J90" s="56">
        <f>D90*Parameters!J$27</f>
        <v>5.6968008000000001</v>
      </c>
      <c r="K90" s="57">
        <f>E90*Parameters!K$27</f>
        <v>13.052884799999999</v>
      </c>
      <c r="L90" s="55">
        <f>F90*Parameters!I$27</f>
        <v>0.69520320000000013</v>
      </c>
      <c r="M90" s="56">
        <f>G90*Parameters!J$27</f>
        <v>1.70904024</v>
      </c>
      <c r="N90" s="57">
        <f>H90*Parameters!K$27</f>
        <v>3.9158654399999997</v>
      </c>
      <c r="O90" s="55">
        <f t="shared" si="12"/>
        <v>0.57933600000000007</v>
      </c>
      <c r="P90" s="56">
        <f t="shared" si="13"/>
        <v>1.4242001999999996</v>
      </c>
      <c r="Q90" s="57">
        <f t="shared" si="14"/>
        <v>3.2632211999999985</v>
      </c>
      <c r="R90" s="55">
        <f t="shared" si="15"/>
        <v>0.17380079999999998</v>
      </c>
      <c r="S90" s="56">
        <f t="shared" si="16"/>
        <v>0.42726005999999983</v>
      </c>
      <c r="T90" s="57">
        <f t="shared" si="17"/>
        <v>0.97896635999999981</v>
      </c>
    </row>
    <row r="91" spans="1:20" x14ac:dyDescent="0.2">
      <c r="A91" t="s">
        <v>152</v>
      </c>
      <c r="B91" t="s">
        <v>17</v>
      </c>
      <c r="C91" s="55">
        <f>Node_List!Z91*Parameters!D$20</f>
        <v>1.21512</v>
      </c>
      <c r="D91" s="56">
        <f>Node_List!AA91*Parameters!E$20</f>
        <v>3.4916339999999999</v>
      </c>
      <c r="E91" s="57">
        <f>Node_List!AB91*Parameters!F$20</f>
        <v>8.3972040000000003</v>
      </c>
      <c r="F91" s="55">
        <f>C91*Parameters!I$24</f>
        <v>0.36453599999999997</v>
      </c>
      <c r="G91" s="56">
        <f>D91*Parameters!J$24</f>
        <v>1.0474901999999999</v>
      </c>
      <c r="H91" s="57">
        <f>E91*Parameters!K$24</f>
        <v>2.5191612000000001</v>
      </c>
      <c r="I91" s="55">
        <f>C91*Parameters!I$27</f>
        <v>0.97209600000000007</v>
      </c>
      <c r="J91" s="56">
        <f>D91*Parameters!J$27</f>
        <v>2.7933072000000001</v>
      </c>
      <c r="K91" s="57">
        <f>E91*Parameters!K$27</f>
        <v>6.7177632000000003</v>
      </c>
      <c r="L91" s="55">
        <f>F91*Parameters!I$27</f>
        <v>0.29162879999999997</v>
      </c>
      <c r="M91" s="56">
        <f>G91*Parameters!J$27</f>
        <v>0.83799215999999999</v>
      </c>
      <c r="N91" s="57">
        <f>H91*Parameters!K$27</f>
        <v>2.0153289600000002</v>
      </c>
      <c r="O91" s="55">
        <f t="shared" si="12"/>
        <v>0.24302399999999991</v>
      </c>
      <c r="P91" s="56">
        <f t="shared" si="13"/>
        <v>0.6983267999999998</v>
      </c>
      <c r="Q91" s="57">
        <f t="shared" si="14"/>
        <v>1.6794408000000001</v>
      </c>
      <c r="R91" s="55">
        <f t="shared" si="15"/>
        <v>7.2907200000000005E-2</v>
      </c>
      <c r="S91" s="56">
        <f t="shared" si="16"/>
        <v>0.20949803999999994</v>
      </c>
      <c r="T91" s="57">
        <f t="shared" si="17"/>
        <v>0.50383223999999993</v>
      </c>
    </row>
    <row r="92" spans="1:20" x14ac:dyDescent="0.2">
      <c r="A92" t="s">
        <v>153</v>
      </c>
      <c r="B92" t="s">
        <v>17</v>
      </c>
      <c r="C92" s="55">
        <f>Node_List!Z92*Parameters!D$20</f>
        <v>7.3881600000000001</v>
      </c>
      <c r="D92" s="56">
        <f>Node_List!AA92*Parameters!E$20</f>
        <v>17.992362</v>
      </c>
      <c r="E92" s="57">
        <f>Node_List!AB92*Parameters!F$20</f>
        <v>40.986371999999996</v>
      </c>
      <c r="F92" s="55">
        <f>C92*Parameters!I$24</f>
        <v>2.2164479999999998</v>
      </c>
      <c r="G92" s="56">
        <f>D92*Parameters!J$24</f>
        <v>5.3977085999999996</v>
      </c>
      <c r="H92" s="57">
        <f>E92*Parameters!K$24</f>
        <v>12.295911599999998</v>
      </c>
      <c r="I92" s="55">
        <f>C92*Parameters!I$27</f>
        <v>5.9105280000000002</v>
      </c>
      <c r="J92" s="56">
        <f>D92*Parameters!J$27</f>
        <v>14.393889600000001</v>
      </c>
      <c r="K92" s="57">
        <f>E92*Parameters!K$27</f>
        <v>32.789097599999998</v>
      </c>
      <c r="L92" s="55">
        <f>F92*Parameters!I$27</f>
        <v>1.7731583999999998</v>
      </c>
      <c r="M92" s="56">
        <f>G92*Parameters!J$27</f>
        <v>4.3181668799999997</v>
      </c>
      <c r="N92" s="57">
        <f>H92*Parameters!K$27</f>
        <v>9.8367292800000001</v>
      </c>
      <c r="O92" s="55">
        <f t="shared" si="12"/>
        <v>1.4776319999999998</v>
      </c>
      <c r="P92" s="56">
        <f t="shared" si="13"/>
        <v>3.5984723999999986</v>
      </c>
      <c r="Q92" s="57">
        <f t="shared" si="14"/>
        <v>8.1972743999999977</v>
      </c>
      <c r="R92" s="55">
        <f t="shared" si="15"/>
        <v>0.44328959999999995</v>
      </c>
      <c r="S92" s="56">
        <f t="shared" si="16"/>
        <v>1.0795417199999999</v>
      </c>
      <c r="T92" s="57">
        <f t="shared" si="17"/>
        <v>2.4591823199999983</v>
      </c>
    </row>
    <row r="93" spans="1:20" x14ac:dyDescent="0.2">
      <c r="A93" t="s">
        <v>154</v>
      </c>
      <c r="B93" t="s">
        <v>16</v>
      </c>
      <c r="C93" s="55">
        <f>Node_List!Z93*Parameters!D$20</f>
        <v>3.6921599999999999</v>
      </c>
      <c r="D93" s="56">
        <f>Node_List!AA93*Parameters!E$20</f>
        <v>9.0324120000000008</v>
      </c>
      <c r="E93" s="57">
        <f>Node_List!AB93*Parameters!F$20</f>
        <v>20.499672000000004</v>
      </c>
      <c r="F93" s="55">
        <f>C93*Parameters!I$24</f>
        <v>1.107648</v>
      </c>
      <c r="G93" s="56">
        <f>D93*Parameters!J$24</f>
        <v>2.7097236000000002</v>
      </c>
      <c r="H93" s="57">
        <f>E93*Parameters!K$24</f>
        <v>6.1499016000000006</v>
      </c>
      <c r="I93" s="55">
        <f>C93*Parameters!I$27</f>
        <v>2.9537279999999999</v>
      </c>
      <c r="J93" s="56">
        <f>D93*Parameters!J$27</f>
        <v>7.2259296000000006</v>
      </c>
      <c r="K93" s="57">
        <f>E93*Parameters!K$27</f>
        <v>16.399737600000005</v>
      </c>
      <c r="L93" s="55">
        <f>F93*Parameters!I$27</f>
        <v>0.88611839999999997</v>
      </c>
      <c r="M93" s="56">
        <f>G93*Parameters!J$27</f>
        <v>2.1677788800000002</v>
      </c>
      <c r="N93" s="57">
        <f>H93*Parameters!K$27</f>
        <v>4.9199212800000005</v>
      </c>
      <c r="O93" s="55">
        <f t="shared" si="12"/>
        <v>0.73843199999999998</v>
      </c>
      <c r="P93" s="56">
        <f t="shared" si="13"/>
        <v>1.8064824000000002</v>
      </c>
      <c r="Q93" s="57">
        <f t="shared" si="14"/>
        <v>4.0999343999999986</v>
      </c>
      <c r="R93" s="55">
        <f t="shared" si="15"/>
        <v>0.22152959999999999</v>
      </c>
      <c r="S93" s="56">
        <f t="shared" si="16"/>
        <v>0.54194472000000005</v>
      </c>
      <c r="T93" s="57">
        <f t="shared" si="17"/>
        <v>1.2299803200000001</v>
      </c>
    </row>
    <row r="94" spans="1:20" x14ac:dyDescent="0.2">
      <c r="A94" t="s">
        <v>155</v>
      </c>
      <c r="B94" t="s">
        <v>17</v>
      </c>
      <c r="C94" s="55">
        <f>Node_List!Z94*Parameters!D$20</f>
        <v>6.1666800000000004</v>
      </c>
      <c r="D94" s="56">
        <f>Node_List!AA94*Parameters!E$20</f>
        <v>14.636001</v>
      </c>
      <c r="E94" s="57">
        <f>Node_List!AB94*Parameters!F$20</f>
        <v>33.434106</v>
      </c>
      <c r="F94" s="55">
        <f>C94*Parameters!I$24</f>
        <v>1.850004</v>
      </c>
      <c r="G94" s="56">
        <f>D94*Parameters!J$24</f>
        <v>4.3908002999999995</v>
      </c>
      <c r="H94" s="57">
        <f>E94*Parameters!K$24</f>
        <v>10.030231799999999</v>
      </c>
      <c r="I94" s="55">
        <f>C94*Parameters!I$27</f>
        <v>4.9333440000000008</v>
      </c>
      <c r="J94" s="56">
        <f>D94*Parameters!J$27</f>
        <v>11.708800800000001</v>
      </c>
      <c r="K94" s="57">
        <f>E94*Parameters!K$27</f>
        <v>26.747284800000003</v>
      </c>
      <c r="L94" s="55">
        <f>F94*Parameters!I$27</f>
        <v>1.4800032000000001</v>
      </c>
      <c r="M94" s="56">
        <f>G94*Parameters!J$27</f>
        <v>3.5126402399999996</v>
      </c>
      <c r="N94" s="57">
        <f>H94*Parameters!K$27</f>
        <v>8.0241854400000001</v>
      </c>
      <c r="O94" s="55">
        <f t="shared" si="12"/>
        <v>1.2333359999999995</v>
      </c>
      <c r="P94" s="56">
        <f t="shared" si="13"/>
        <v>2.9272001999999997</v>
      </c>
      <c r="Q94" s="57">
        <f t="shared" si="14"/>
        <v>6.6868211999999971</v>
      </c>
      <c r="R94" s="55">
        <f t="shared" si="15"/>
        <v>0.37000079999999991</v>
      </c>
      <c r="S94" s="56">
        <f t="shared" si="16"/>
        <v>0.87816005999999991</v>
      </c>
      <c r="T94" s="57">
        <f t="shared" si="17"/>
        <v>2.0060463599999991</v>
      </c>
    </row>
    <row r="95" spans="1:20" x14ac:dyDescent="0.2">
      <c r="A95" t="s">
        <v>156</v>
      </c>
      <c r="B95" t="s">
        <v>17</v>
      </c>
      <c r="C95" s="55">
        <f>Node_List!Z95*Parameters!D$20</f>
        <v>3.2968799999999998</v>
      </c>
      <c r="D95" s="56">
        <f>Node_List!AA95*Parameters!E$20</f>
        <v>8.6592660000000006</v>
      </c>
      <c r="E95" s="57">
        <f>Node_List!AB95*Parameters!F$20</f>
        <v>20.438195999999998</v>
      </c>
      <c r="F95" s="55">
        <f>C95*Parameters!I$24</f>
        <v>0.98906399999999994</v>
      </c>
      <c r="G95" s="56">
        <f>D95*Parameters!J$24</f>
        <v>2.5977798000000001</v>
      </c>
      <c r="H95" s="57">
        <f>E95*Parameters!K$24</f>
        <v>6.131458799999999</v>
      </c>
      <c r="I95" s="55">
        <f>C95*Parameters!I$27</f>
        <v>2.6375039999999998</v>
      </c>
      <c r="J95" s="56">
        <f>D95*Parameters!J$27</f>
        <v>6.9274128000000008</v>
      </c>
      <c r="K95" s="57">
        <f>E95*Parameters!K$27</f>
        <v>16.3505568</v>
      </c>
      <c r="L95" s="55">
        <f>F95*Parameters!I$27</f>
        <v>0.79125120000000004</v>
      </c>
      <c r="M95" s="56">
        <f>G95*Parameters!J$27</f>
        <v>2.0782238400000002</v>
      </c>
      <c r="N95" s="57">
        <f>H95*Parameters!K$27</f>
        <v>4.9051670399999994</v>
      </c>
      <c r="O95" s="55">
        <f t="shared" si="12"/>
        <v>0.65937599999999996</v>
      </c>
      <c r="P95" s="56">
        <f t="shared" si="13"/>
        <v>1.7318531999999998</v>
      </c>
      <c r="Q95" s="57">
        <f t="shared" si="14"/>
        <v>4.0876391999999981</v>
      </c>
      <c r="R95" s="55">
        <f t="shared" si="15"/>
        <v>0.1978127999999999</v>
      </c>
      <c r="S95" s="56">
        <f t="shared" si="16"/>
        <v>0.51955595999999993</v>
      </c>
      <c r="T95" s="57">
        <f t="shared" si="17"/>
        <v>1.2262917599999996</v>
      </c>
    </row>
    <row r="96" spans="1:20" x14ac:dyDescent="0.2">
      <c r="A96" t="s">
        <v>157</v>
      </c>
      <c r="B96" t="s">
        <v>17</v>
      </c>
      <c r="C96" s="55">
        <f>Node_List!Z96*Parameters!D$20</f>
        <v>4.1562000000000001</v>
      </c>
      <c r="D96" s="56">
        <f>Node_List!AA96*Parameters!E$20</f>
        <v>9.6222149999999989</v>
      </c>
      <c r="E96" s="57">
        <f>Node_List!AB96*Parameters!F$20</f>
        <v>21.728790000000004</v>
      </c>
      <c r="F96" s="55">
        <f>C96*Parameters!I$24</f>
        <v>1.2468600000000001</v>
      </c>
      <c r="G96" s="56">
        <f>D96*Parameters!J$24</f>
        <v>2.8866644999999997</v>
      </c>
      <c r="H96" s="57">
        <f>E96*Parameters!K$24</f>
        <v>6.5186370000000009</v>
      </c>
      <c r="I96" s="55">
        <f>C96*Parameters!I$27</f>
        <v>3.3249600000000004</v>
      </c>
      <c r="J96" s="56">
        <f>D96*Parameters!J$27</f>
        <v>7.6977719999999996</v>
      </c>
      <c r="K96" s="57">
        <f>E96*Parameters!K$27</f>
        <v>17.383032000000004</v>
      </c>
      <c r="L96" s="55">
        <f>F96*Parameters!I$27</f>
        <v>0.99748800000000015</v>
      </c>
      <c r="M96" s="56">
        <f>G96*Parameters!J$27</f>
        <v>2.3093315999999997</v>
      </c>
      <c r="N96" s="57">
        <f>H96*Parameters!K$27</f>
        <v>5.2149096000000013</v>
      </c>
      <c r="O96" s="55">
        <f t="shared" si="12"/>
        <v>0.83123999999999976</v>
      </c>
      <c r="P96" s="56">
        <f t="shared" si="13"/>
        <v>1.9244429999999992</v>
      </c>
      <c r="Q96" s="57">
        <f t="shared" si="14"/>
        <v>4.345758</v>
      </c>
      <c r="R96" s="55">
        <f t="shared" si="15"/>
        <v>0.24937199999999993</v>
      </c>
      <c r="S96" s="56">
        <f t="shared" si="16"/>
        <v>0.57733290000000004</v>
      </c>
      <c r="T96" s="57">
        <f t="shared" si="17"/>
        <v>1.3037273999999996</v>
      </c>
    </row>
    <row r="97" spans="1:20" x14ac:dyDescent="0.2">
      <c r="A97" t="s">
        <v>158</v>
      </c>
      <c r="B97" t="s">
        <v>17</v>
      </c>
      <c r="C97" s="55">
        <f>Node_List!Z97*Parameters!D$20</f>
        <v>1.3010399999999998</v>
      </c>
      <c r="D97" s="56">
        <f>Node_List!AA97*Parameters!E$20</f>
        <v>4.3515779999999999</v>
      </c>
      <c r="E97" s="57">
        <f>Node_List!AB97*Parameters!F$20</f>
        <v>11.039268000000002</v>
      </c>
      <c r="F97" s="55">
        <f>C97*Parameters!I$24</f>
        <v>0.39031199999999994</v>
      </c>
      <c r="G97" s="56">
        <f>D97*Parameters!J$24</f>
        <v>1.3054733999999999</v>
      </c>
      <c r="H97" s="57">
        <f>E97*Parameters!K$24</f>
        <v>3.3117804000000004</v>
      </c>
      <c r="I97" s="55">
        <f>C97*Parameters!I$27</f>
        <v>1.0408319999999998</v>
      </c>
      <c r="J97" s="56">
        <f>D97*Parameters!J$27</f>
        <v>3.4812624000000003</v>
      </c>
      <c r="K97" s="57">
        <f>E97*Parameters!K$27</f>
        <v>8.8314144000000017</v>
      </c>
      <c r="L97" s="55">
        <f>F97*Parameters!I$27</f>
        <v>0.31224959999999996</v>
      </c>
      <c r="M97" s="56">
        <f>G97*Parameters!J$27</f>
        <v>1.0443787199999999</v>
      </c>
      <c r="N97" s="57">
        <f>H97*Parameters!K$27</f>
        <v>2.6494243200000005</v>
      </c>
      <c r="O97" s="55">
        <f t="shared" si="12"/>
        <v>0.26020799999999999</v>
      </c>
      <c r="P97" s="56">
        <f t="shared" si="13"/>
        <v>0.87031559999999963</v>
      </c>
      <c r="Q97" s="57">
        <f t="shared" si="14"/>
        <v>2.2078536</v>
      </c>
      <c r="R97" s="55">
        <f t="shared" si="15"/>
        <v>7.8062399999999976E-2</v>
      </c>
      <c r="S97" s="56">
        <f t="shared" si="16"/>
        <v>0.26109468000000002</v>
      </c>
      <c r="T97" s="57">
        <f t="shared" si="17"/>
        <v>0.6623560799999999</v>
      </c>
    </row>
    <row r="98" spans="1:20" x14ac:dyDescent="0.2">
      <c r="A98" t="s">
        <v>159</v>
      </c>
      <c r="B98" t="s">
        <v>17</v>
      </c>
      <c r="C98" s="55">
        <f>Node_List!Z98*Parameters!D$20</f>
        <v>3.6005400000000001</v>
      </c>
      <c r="D98" s="56">
        <f>Node_List!AA98*Parameters!E$20</f>
        <v>8.4229155000000002</v>
      </c>
      <c r="E98" s="57">
        <f>Node_List!AB98*Parameters!F$20</f>
        <v>18.512043000000002</v>
      </c>
      <c r="F98" s="55">
        <f>C98*Parameters!I$24</f>
        <v>1.0801620000000001</v>
      </c>
      <c r="G98" s="56">
        <f>D98*Parameters!J$24</f>
        <v>2.5268746499999999</v>
      </c>
      <c r="H98" s="57">
        <f>E98*Parameters!K$24</f>
        <v>5.5536129000000001</v>
      </c>
      <c r="I98" s="55">
        <f>C98*Parameters!I$27</f>
        <v>2.8804320000000003</v>
      </c>
      <c r="J98" s="56">
        <f>D98*Parameters!J$27</f>
        <v>6.7383324000000009</v>
      </c>
      <c r="K98" s="57">
        <f>E98*Parameters!K$27</f>
        <v>14.809634400000002</v>
      </c>
      <c r="L98" s="55">
        <f>F98*Parameters!I$27</f>
        <v>0.86412960000000005</v>
      </c>
      <c r="M98" s="56">
        <f>G98*Parameters!J$27</f>
        <v>2.02149972</v>
      </c>
      <c r="N98" s="57">
        <f>H98*Parameters!K$27</f>
        <v>4.4428903200000001</v>
      </c>
      <c r="O98" s="55">
        <f t="shared" ref="O98:O129" si="18">C98-I98</f>
        <v>0.72010799999999975</v>
      </c>
      <c r="P98" s="56">
        <f t="shared" ref="P98:P129" si="19">D98-J98</f>
        <v>1.6845830999999993</v>
      </c>
      <c r="Q98" s="57">
        <f t="shared" ref="Q98:Q129" si="20">E98-K98</f>
        <v>3.7024086</v>
      </c>
      <c r="R98" s="55">
        <f t="shared" ref="R98:R129" si="21">F98-L98</f>
        <v>0.21603240000000001</v>
      </c>
      <c r="S98" s="56">
        <f t="shared" ref="S98:S129" si="22">G98-M98</f>
        <v>0.50537492999999989</v>
      </c>
      <c r="T98" s="57">
        <f t="shared" ref="T98:T129" si="23">H98-N98</f>
        <v>1.11072258</v>
      </c>
    </row>
    <row r="99" spans="1:20" x14ac:dyDescent="0.2">
      <c r="A99" t="s">
        <v>160</v>
      </c>
      <c r="B99" t="s">
        <v>17</v>
      </c>
      <c r="C99" s="55">
        <f>Node_List!Z99*Parameters!D$20</f>
        <v>12.896039999999998</v>
      </c>
      <c r="D99" s="56">
        <f>Node_List!AA99*Parameters!E$20</f>
        <v>28.051203000000005</v>
      </c>
      <c r="E99" s="57">
        <f>Node_List!AB99*Parameters!F$20</f>
        <v>61.249517999999995</v>
      </c>
      <c r="F99" s="55">
        <f>C99*Parameters!I$24</f>
        <v>3.8688119999999993</v>
      </c>
      <c r="G99" s="56">
        <f>D99*Parameters!J$24</f>
        <v>8.4153609000000014</v>
      </c>
      <c r="H99" s="57">
        <f>E99*Parameters!K$24</f>
        <v>18.374855399999998</v>
      </c>
      <c r="I99" s="55">
        <f>C99*Parameters!I$27</f>
        <v>10.316831999999998</v>
      </c>
      <c r="J99" s="56">
        <f>D99*Parameters!J$27</f>
        <v>22.440962400000004</v>
      </c>
      <c r="K99" s="57">
        <f>E99*Parameters!K$27</f>
        <v>48.999614399999999</v>
      </c>
      <c r="L99" s="55">
        <f>F99*Parameters!I$27</f>
        <v>3.0950495999999994</v>
      </c>
      <c r="M99" s="56">
        <f>G99*Parameters!J$27</f>
        <v>6.7322887200000014</v>
      </c>
      <c r="N99" s="57">
        <f>H99*Parameters!K$27</f>
        <v>14.699884319999999</v>
      </c>
      <c r="O99" s="55">
        <f t="shared" si="18"/>
        <v>2.5792079999999995</v>
      </c>
      <c r="P99" s="56">
        <f t="shared" si="19"/>
        <v>5.6102406000000009</v>
      </c>
      <c r="Q99" s="57">
        <f t="shared" si="20"/>
        <v>12.249903599999996</v>
      </c>
      <c r="R99" s="55">
        <f t="shared" si="21"/>
        <v>0.77376239999999985</v>
      </c>
      <c r="S99" s="56">
        <f t="shared" si="22"/>
        <v>1.6830721799999999</v>
      </c>
      <c r="T99" s="57">
        <f t="shared" si="23"/>
        <v>3.6749710799999988</v>
      </c>
    </row>
    <row r="100" spans="1:20" x14ac:dyDescent="0.2">
      <c r="A100" t="s">
        <v>161</v>
      </c>
      <c r="B100" t="s">
        <v>17</v>
      </c>
      <c r="C100" s="55">
        <f>Node_List!Z100*Parameters!D$20</f>
        <v>4.7014800000000001</v>
      </c>
      <c r="D100" s="56">
        <f>Node_List!AA100*Parameters!E$20</f>
        <v>11.885360999999998</v>
      </c>
      <c r="E100" s="57">
        <f>Node_List!AB100*Parameters!F$20</f>
        <v>27.490265999999998</v>
      </c>
      <c r="F100" s="55">
        <f>C100*Parameters!I$24</f>
        <v>1.410444</v>
      </c>
      <c r="G100" s="56">
        <f>D100*Parameters!J$24</f>
        <v>3.5656082999999992</v>
      </c>
      <c r="H100" s="57">
        <f>E100*Parameters!K$24</f>
        <v>8.2470797999999998</v>
      </c>
      <c r="I100" s="55">
        <f>C100*Parameters!I$27</f>
        <v>3.7611840000000001</v>
      </c>
      <c r="J100" s="56">
        <f>D100*Parameters!J$27</f>
        <v>9.508288799999999</v>
      </c>
      <c r="K100" s="57">
        <f>E100*Parameters!K$27</f>
        <v>21.992212800000001</v>
      </c>
      <c r="L100" s="55">
        <f>F100*Parameters!I$27</f>
        <v>1.1283552000000001</v>
      </c>
      <c r="M100" s="56">
        <f>G100*Parameters!J$27</f>
        <v>2.8524866399999995</v>
      </c>
      <c r="N100" s="57">
        <f>H100*Parameters!K$27</f>
        <v>6.5976638400000001</v>
      </c>
      <c r="O100" s="55">
        <f t="shared" si="18"/>
        <v>0.94029600000000002</v>
      </c>
      <c r="P100" s="56">
        <f t="shared" si="19"/>
        <v>2.3770721999999989</v>
      </c>
      <c r="Q100" s="57">
        <f t="shared" si="20"/>
        <v>5.4980531999999975</v>
      </c>
      <c r="R100" s="55">
        <f t="shared" si="21"/>
        <v>0.28208879999999992</v>
      </c>
      <c r="S100" s="56">
        <f t="shared" si="22"/>
        <v>0.71312165999999966</v>
      </c>
      <c r="T100" s="57">
        <f t="shared" si="23"/>
        <v>1.6494159599999998</v>
      </c>
    </row>
    <row r="101" spans="1:20" x14ac:dyDescent="0.2">
      <c r="A101" t="s">
        <v>162</v>
      </c>
      <c r="B101" t="s">
        <v>17</v>
      </c>
      <c r="C101" s="55">
        <f>Node_List!Z101*Parameters!D$20</f>
        <v>2.1070799999999998</v>
      </c>
      <c r="D101" s="56">
        <f>Node_List!AA101*Parameters!E$20</f>
        <v>6.503031</v>
      </c>
      <c r="E101" s="57">
        <f>Node_List!AB101*Parameters!F$20</f>
        <v>16.391285999999997</v>
      </c>
      <c r="F101" s="55">
        <f>C101*Parameters!I$24</f>
        <v>0.63212399999999991</v>
      </c>
      <c r="G101" s="56">
        <f>D101*Parameters!J$24</f>
        <v>1.9509093</v>
      </c>
      <c r="H101" s="57">
        <f>E101*Parameters!K$24</f>
        <v>4.917385799999999</v>
      </c>
      <c r="I101" s="55">
        <f>C101*Parameters!I$27</f>
        <v>1.6856640000000001</v>
      </c>
      <c r="J101" s="56">
        <f>D101*Parameters!J$27</f>
        <v>5.2024248000000002</v>
      </c>
      <c r="K101" s="57">
        <f>E101*Parameters!K$27</f>
        <v>13.113028799999999</v>
      </c>
      <c r="L101" s="55">
        <f>F101*Parameters!I$27</f>
        <v>0.5056991999999999</v>
      </c>
      <c r="M101" s="56">
        <f>G101*Parameters!J$27</f>
        <v>1.56072744</v>
      </c>
      <c r="N101" s="57">
        <f>H101*Parameters!K$27</f>
        <v>3.9339086399999994</v>
      </c>
      <c r="O101" s="55">
        <f t="shared" si="18"/>
        <v>0.42141599999999979</v>
      </c>
      <c r="P101" s="56">
        <f t="shared" si="19"/>
        <v>1.3006061999999998</v>
      </c>
      <c r="Q101" s="57">
        <f t="shared" si="20"/>
        <v>3.2782571999999988</v>
      </c>
      <c r="R101" s="55">
        <f t="shared" si="21"/>
        <v>0.1264248</v>
      </c>
      <c r="S101" s="56">
        <f t="shared" si="22"/>
        <v>0.39018185999999999</v>
      </c>
      <c r="T101" s="57">
        <f t="shared" si="23"/>
        <v>0.98347715999999963</v>
      </c>
    </row>
    <row r="102" spans="1:20" x14ac:dyDescent="0.2">
      <c r="A102" t="s">
        <v>163</v>
      </c>
      <c r="B102" t="s">
        <v>17</v>
      </c>
      <c r="C102" s="55">
        <f>Node_List!Z102*Parameters!D$20</f>
        <v>7.1484000000000005</v>
      </c>
      <c r="D102" s="56">
        <f>Node_List!AA102*Parameters!E$20</f>
        <v>16.754879999999996</v>
      </c>
      <c r="E102" s="57">
        <f>Node_List!AB102*Parameters!F$20</f>
        <v>37.457279999999997</v>
      </c>
      <c r="F102" s="55">
        <f>C102*Parameters!I$24</f>
        <v>2.14452</v>
      </c>
      <c r="G102" s="56">
        <f>D102*Parameters!J$24</f>
        <v>5.0264639999999989</v>
      </c>
      <c r="H102" s="57">
        <f>E102*Parameters!K$24</f>
        <v>11.237183999999999</v>
      </c>
      <c r="I102" s="55">
        <f>C102*Parameters!I$27</f>
        <v>5.7187200000000011</v>
      </c>
      <c r="J102" s="56">
        <f>D102*Parameters!J$27</f>
        <v>13.403903999999997</v>
      </c>
      <c r="K102" s="57">
        <f>E102*Parameters!K$27</f>
        <v>29.965823999999998</v>
      </c>
      <c r="L102" s="55">
        <f>F102*Parameters!I$27</f>
        <v>1.715616</v>
      </c>
      <c r="M102" s="56">
        <f>G102*Parameters!J$27</f>
        <v>4.0211711999999995</v>
      </c>
      <c r="N102" s="57">
        <f>H102*Parameters!K$27</f>
        <v>8.9897472</v>
      </c>
      <c r="O102" s="55">
        <f t="shared" si="18"/>
        <v>1.4296799999999994</v>
      </c>
      <c r="P102" s="56">
        <f t="shared" si="19"/>
        <v>3.3509759999999993</v>
      </c>
      <c r="Q102" s="57">
        <f t="shared" si="20"/>
        <v>7.4914559999999994</v>
      </c>
      <c r="R102" s="55">
        <f t="shared" si="21"/>
        <v>0.42890399999999995</v>
      </c>
      <c r="S102" s="56">
        <f t="shared" si="22"/>
        <v>1.0052927999999994</v>
      </c>
      <c r="T102" s="57">
        <f t="shared" si="23"/>
        <v>2.2474367999999991</v>
      </c>
    </row>
    <row r="103" spans="1:20" x14ac:dyDescent="0.2">
      <c r="A103" t="s">
        <v>164</v>
      </c>
      <c r="B103" t="s">
        <v>17</v>
      </c>
      <c r="C103" s="55">
        <f>Node_List!Z103*Parameters!D$20</f>
        <v>4.8512399999999998</v>
      </c>
      <c r="D103" s="56">
        <f>Node_List!AA103*Parameters!E$20</f>
        <v>11.316843000000002</v>
      </c>
      <c r="E103" s="57">
        <f>Node_List!AB103*Parameters!F$20</f>
        <v>25.439357999999999</v>
      </c>
      <c r="F103" s="55">
        <f>C103*Parameters!I$24</f>
        <v>1.4553719999999999</v>
      </c>
      <c r="G103" s="56">
        <f>D103*Parameters!J$24</f>
        <v>3.3950529000000005</v>
      </c>
      <c r="H103" s="57">
        <f>E103*Parameters!K$24</f>
        <v>7.6318073999999996</v>
      </c>
      <c r="I103" s="55">
        <f>C103*Parameters!I$27</f>
        <v>3.880992</v>
      </c>
      <c r="J103" s="56">
        <f>D103*Parameters!J$27</f>
        <v>9.0534744000000025</v>
      </c>
      <c r="K103" s="57">
        <f>E103*Parameters!K$27</f>
        <v>20.351486399999999</v>
      </c>
      <c r="L103" s="55">
        <f>F103*Parameters!I$27</f>
        <v>1.1642976</v>
      </c>
      <c r="M103" s="56">
        <f>G103*Parameters!J$27</f>
        <v>2.7160423200000006</v>
      </c>
      <c r="N103" s="57">
        <f>H103*Parameters!K$27</f>
        <v>6.1054459200000002</v>
      </c>
      <c r="O103" s="55">
        <f t="shared" si="18"/>
        <v>0.97024799999999978</v>
      </c>
      <c r="P103" s="56">
        <f t="shared" si="19"/>
        <v>2.2633685999999997</v>
      </c>
      <c r="Q103" s="57">
        <f t="shared" si="20"/>
        <v>5.0878715999999997</v>
      </c>
      <c r="R103" s="55">
        <f t="shared" si="21"/>
        <v>0.29107439999999984</v>
      </c>
      <c r="S103" s="56">
        <f t="shared" si="22"/>
        <v>0.67901057999999992</v>
      </c>
      <c r="T103" s="57">
        <f t="shared" si="23"/>
        <v>1.5263614799999994</v>
      </c>
    </row>
    <row r="104" spans="1:20" x14ac:dyDescent="0.2">
      <c r="A104" t="s">
        <v>165</v>
      </c>
      <c r="B104" t="s">
        <v>17</v>
      </c>
      <c r="C104" s="55">
        <f>Node_List!Z104*Parameters!D$20</f>
        <v>6.4939200000000001</v>
      </c>
      <c r="D104" s="56">
        <f>Node_List!AA104*Parameters!E$20</f>
        <v>15.102294000000002</v>
      </c>
      <c r="E104" s="57">
        <f>Node_List!AB104*Parameters!F$20</f>
        <v>33.775163999999997</v>
      </c>
      <c r="F104" s="55">
        <f>C104*Parameters!I$24</f>
        <v>1.9481759999999999</v>
      </c>
      <c r="G104" s="56">
        <f>D104*Parameters!J$24</f>
        <v>4.5306882000000002</v>
      </c>
      <c r="H104" s="57">
        <f>E104*Parameters!K$24</f>
        <v>10.132549199999998</v>
      </c>
      <c r="I104" s="55">
        <f>C104*Parameters!I$27</f>
        <v>5.1951360000000006</v>
      </c>
      <c r="J104" s="56">
        <f>D104*Parameters!J$27</f>
        <v>12.081835200000002</v>
      </c>
      <c r="K104" s="57">
        <f>E104*Parameters!K$27</f>
        <v>27.020131199999998</v>
      </c>
      <c r="L104" s="55">
        <f>F104*Parameters!I$27</f>
        <v>1.5585408000000001</v>
      </c>
      <c r="M104" s="56">
        <f>G104*Parameters!J$27</f>
        <v>3.6245505600000003</v>
      </c>
      <c r="N104" s="57">
        <f>H104*Parameters!K$27</f>
        <v>8.1060393599999987</v>
      </c>
      <c r="O104" s="55">
        <f t="shared" si="18"/>
        <v>1.2987839999999995</v>
      </c>
      <c r="P104" s="56">
        <f t="shared" si="19"/>
        <v>3.0204588000000001</v>
      </c>
      <c r="Q104" s="57">
        <f t="shared" si="20"/>
        <v>6.7550327999999986</v>
      </c>
      <c r="R104" s="55">
        <f t="shared" si="21"/>
        <v>0.38963519999999985</v>
      </c>
      <c r="S104" s="56">
        <f t="shared" si="22"/>
        <v>0.90613763999999986</v>
      </c>
      <c r="T104" s="57">
        <f t="shared" si="23"/>
        <v>2.0265098399999992</v>
      </c>
    </row>
    <row r="105" spans="1:20" x14ac:dyDescent="0.2">
      <c r="A105" t="s">
        <v>166</v>
      </c>
      <c r="B105" t="s">
        <v>17</v>
      </c>
      <c r="C105" s="55">
        <f>Node_List!Z105*Parameters!D$20</f>
        <v>8.3528399999999987</v>
      </c>
      <c r="D105" s="56">
        <f>Node_List!AA105*Parameters!E$20</f>
        <v>18.897213000000001</v>
      </c>
      <c r="E105" s="57">
        <f>Node_List!AB105*Parameters!F$20</f>
        <v>42.010578000000002</v>
      </c>
      <c r="F105" s="55">
        <f>C105*Parameters!I$24</f>
        <v>2.5058519999999995</v>
      </c>
      <c r="G105" s="56">
        <f>D105*Parameters!J$24</f>
        <v>5.6691639</v>
      </c>
      <c r="H105" s="57">
        <f>E105*Parameters!K$24</f>
        <v>12.603173400000001</v>
      </c>
      <c r="I105" s="55">
        <f>C105*Parameters!I$27</f>
        <v>6.6822719999999993</v>
      </c>
      <c r="J105" s="56">
        <f>D105*Parameters!J$27</f>
        <v>15.117770400000001</v>
      </c>
      <c r="K105" s="57">
        <f>E105*Parameters!K$27</f>
        <v>33.608462400000001</v>
      </c>
      <c r="L105" s="55">
        <f>F105*Parameters!I$27</f>
        <v>2.0046815999999996</v>
      </c>
      <c r="M105" s="56">
        <f>G105*Parameters!J$27</f>
        <v>4.5353311200000004</v>
      </c>
      <c r="N105" s="57">
        <f>H105*Parameters!K$27</f>
        <v>10.082538720000002</v>
      </c>
      <c r="O105" s="55">
        <f t="shared" si="18"/>
        <v>1.6705679999999994</v>
      </c>
      <c r="P105" s="56">
        <f t="shared" si="19"/>
        <v>3.7794425999999994</v>
      </c>
      <c r="Q105" s="57">
        <f t="shared" si="20"/>
        <v>8.4021156000000019</v>
      </c>
      <c r="R105" s="55">
        <f t="shared" si="21"/>
        <v>0.5011703999999999</v>
      </c>
      <c r="S105" s="56">
        <f t="shared" si="22"/>
        <v>1.1338327799999997</v>
      </c>
      <c r="T105" s="57">
        <f t="shared" si="23"/>
        <v>2.5206346799999988</v>
      </c>
    </row>
    <row r="106" spans="1:20" x14ac:dyDescent="0.2">
      <c r="A106" t="s">
        <v>167</v>
      </c>
      <c r="B106" t="s">
        <v>17</v>
      </c>
      <c r="C106" s="55">
        <f>Node_List!Z106*Parameters!D$20</f>
        <v>5.4595199999999995</v>
      </c>
      <c r="D106" s="56">
        <f>Node_List!AA106*Parameters!E$20</f>
        <v>12.652464000000002</v>
      </c>
      <c r="E106" s="57">
        <f>Node_List!AB106*Parameters!F$20</f>
        <v>28.385183999999999</v>
      </c>
      <c r="F106" s="55">
        <f>C106*Parameters!I$24</f>
        <v>1.6378559999999998</v>
      </c>
      <c r="G106" s="56">
        <f>D106*Parameters!J$24</f>
        <v>3.7957392000000003</v>
      </c>
      <c r="H106" s="57">
        <f>E106*Parameters!K$24</f>
        <v>8.5155551999999997</v>
      </c>
      <c r="I106" s="55">
        <f>C106*Parameters!I$27</f>
        <v>4.3676159999999999</v>
      </c>
      <c r="J106" s="56">
        <f>D106*Parameters!J$27</f>
        <v>10.121971200000003</v>
      </c>
      <c r="K106" s="57">
        <f>E106*Parameters!K$27</f>
        <v>22.708147199999999</v>
      </c>
      <c r="L106" s="55">
        <f>F106*Parameters!I$27</f>
        <v>1.3102847999999998</v>
      </c>
      <c r="M106" s="56">
        <f>G106*Parameters!J$27</f>
        <v>3.0365913600000005</v>
      </c>
      <c r="N106" s="57">
        <f>H106*Parameters!K$27</f>
        <v>6.8124441600000001</v>
      </c>
      <c r="O106" s="55">
        <f t="shared" si="18"/>
        <v>1.0919039999999995</v>
      </c>
      <c r="P106" s="56">
        <f t="shared" si="19"/>
        <v>2.5304927999999993</v>
      </c>
      <c r="Q106" s="57">
        <f t="shared" si="20"/>
        <v>5.6770367999999998</v>
      </c>
      <c r="R106" s="55">
        <f t="shared" si="21"/>
        <v>0.32757119999999995</v>
      </c>
      <c r="S106" s="56">
        <f t="shared" si="22"/>
        <v>0.7591478399999998</v>
      </c>
      <c r="T106" s="57">
        <f t="shared" si="23"/>
        <v>1.7031110399999996</v>
      </c>
    </row>
    <row r="107" spans="1:20" x14ac:dyDescent="0.2">
      <c r="A107" t="s">
        <v>168</v>
      </c>
      <c r="B107" t="s">
        <v>17</v>
      </c>
      <c r="C107" s="55">
        <f>Node_List!Z107*Parameters!D$20</f>
        <v>4.0404</v>
      </c>
      <c r="D107" s="56">
        <f>Node_List!AA107*Parameters!E$20</f>
        <v>9.3495299999999997</v>
      </c>
      <c r="E107" s="57">
        <f>Node_List!AB107*Parameters!F$20</f>
        <v>21.102180000000001</v>
      </c>
      <c r="F107" s="55">
        <f>C107*Parameters!I$24</f>
        <v>1.2121199999999999</v>
      </c>
      <c r="G107" s="56">
        <f>D107*Parameters!J$24</f>
        <v>2.804859</v>
      </c>
      <c r="H107" s="57">
        <f>E107*Parameters!K$24</f>
        <v>6.330654</v>
      </c>
      <c r="I107" s="55">
        <f>C107*Parameters!I$27</f>
        <v>3.2323200000000001</v>
      </c>
      <c r="J107" s="56">
        <f>D107*Parameters!J$27</f>
        <v>7.4796240000000003</v>
      </c>
      <c r="K107" s="57">
        <f>E107*Parameters!K$27</f>
        <v>16.881744000000001</v>
      </c>
      <c r="L107" s="55">
        <f>F107*Parameters!I$27</f>
        <v>0.96969599999999989</v>
      </c>
      <c r="M107" s="56">
        <f>G107*Parameters!J$27</f>
        <v>2.2438872000000001</v>
      </c>
      <c r="N107" s="57">
        <f>H107*Parameters!K$27</f>
        <v>5.0645232</v>
      </c>
      <c r="O107" s="55">
        <f t="shared" si="18"/>
        <v>0.80807999999999991</v>
      </c>
      <c r="P107" s="56">
        <f t="shared" si="19"/>
        <v>1.8699059999999994</v>
      </c>
      <c r="Q107" s="57">
        <f t="shared" si="20"/>
        <v>4.2204359999999994</v>
      </c>
      <c r="R107" s="55">
        <f t="shared" si="21"/>
        <v>0.24242399999999997</v>
      </c>
      <c r="S107" s="56">
        <f t="shared" si="22"/>
        <v>0.56097179999999991</v>
      </c>
      <c r="T107" s="57">
        <f t="shared" si="23"/>
        <v>1.2661308</v>
      </c>
    </row>
    <row r="108" spans="1:20" x14ac:dyDescent="0.2">
      <c r="A108" t="s">
        <v>169</v>
      </c>
      <c r="B108" t="s">
        <v>17</v>
      </c>
      <c r="C108" s="55">
        <f>Node_List!Z108*Parameters!D$20</f>
        <v>2.1288</v>
      </c>
      <c r="D108" s="56">
        <f>Node_List!AA108*Parameters!E$20</f>
        <v>5.9436600000000004</v>
      </c>
      <c r="E108" s="57">
        <f>Node_List!AB108*Parameters!F$20</f>
        <v>14.499960000000002</v>
      </c>
      <c r="F108" s="55">
        <f>C108*Parameters!I$24</f>
        <v>0.63863999999999999</v>
      </c>
      <c r="G108" s="56">
        <f>D108*Parameters!J$24</f>
        <v>1.7830980000000001</v>
      </c>
      <c r="H108" s="57">
        <f>E108*Parameters!K$24</f>
        <v>4.3499880000000006</v>
      </c>
      <c r="I108" s="55">
        <f>C108*Parameters!I$27</f>
        <v>1.7030400000000001</v>
      </c>
      <c r="J108" s="56">
        <f>D108*Parameters!J$27</f>
        <v>4.7549280000000005</v>
      </c>
      <c r="K108" s="57">
        <f>E108*Parameters!K$27</f>
        <v>11.599968000000002</v>
      </c>
      <c r="L108" s="55">
        <f>F108*Parameters!I$27</f>
        <v>0.51091200000000003</v>
      </c>
      <c r="M108" s="56">
        <f>G108*Parameters!J$27</f>
        <v>1.4264784000000001</v>
      </c>
      <c r="N108" s="57">
        <f>H108*Parameters!K$27</f>
        <v>3.4799904000000006</v>
      </c>
      <c r="O108" s="55">
        <f t="shared" si="18"/>
        <v>0.42575999999999992</v>
      </c>
      <c r="P108" s="56">
        <f t="shared" si="19"/>
        <v>1.1887319999999999</v>
      </c>
      <c r="Q108" s="57">
        <f t="shared" si="20"/>
        <v>2.8999919999999992</v>
      </c>
      <c r="R108" s="55">
        <f t="shared" si="21"/>
        <v>0.12772799999999995</v>
      </c>
      <c r="S108" s="56">
        <f t="shared" si="22"/>
        <v>0.35661959999999993</v>
      </c>
      <c r="T108" s="57">
        <f t="shared" si="23"/>
        <v>0.86999760000000004</v>
      </c>
    </row>
    <row r="109" spans="1:20" x14ac:dyDescent="0.2">
      <c r="A109" t="s">
        <v>170</v>
      </c>
      <c r="B109" t="s">
        <v>17</v>
      </c>
      <c r="C109" s="55">
        <f>Node_List!Z109*Parameters!D$20</f>
        <v>8.3414400000000004</v>
      </c>
      <c r="D109" s="56">
        <f>Node_List!AA109*Parameters!E$20</f>
        <v>18.438108000000003</v>
      </c>
      <c r="E109" s="57">
        <f>Node_List!AB109*Parameters!F$20</f>
        <v>40.319447999999994</v>
      </c>
      <c r="F109" s="55">
        <f>C109*Parameters!I$24</f>
        <v>2.5024320000000002</v>
      </c>
      <c r="G109" s="56">
        <f>D109*Parameters!J$24</f>
        <v>5.5314324000000008</v>
      </c>
      <c r="H109" s="57">
        <f>E109*Parameters!K$24</f>
        <v>12.095834399999998</v>
      </c>
      <c r="I109" s="55">
        <f>C109*Parameters!I$27</f>
        <v>6.6731520000000009</v>
      </c>
      <c r="J109" s="56">
        <f>D109*Parameters!J$27</f>
        <v>14.750486400000003</v>
      </c>
      <c r="K109" s="57">
        <f>E109*Parameters!K$27</f>
        <v>32.255558399999998</v>
      </c>
      <c r="L109" s="55">
        <f>F109*Parameters!I$27</f>
        <v>2.0019456000000004</v>
      </c>
      <c r="M109" s="56">
        <f>G109*Parameters!J$27</f>
        <v>4.4251459200000012</v>
      </c>
      <c r="N109" s="57">
        <f>H109*Parameters!K$27</f>
        <v>9.6766675199999987</v>
      </c>
      <c r="O109" s="55">
        <f t="shared" si="18"/>
        <v>1.6682879999999995</v>
      </c>
      <c r="P109" s="56">
        <f t="shared" si="19"/>
        <v>3.6876215999999999</v>
      </c>
      <c r="Q109" s="57">
        <f t="shared" si="20"/>
        <v>8.063889599999996</v>
      </c>
      <c r="R109" s="55">
        <f t="shared" si="21"/>
        <v>0.50048639999999978</v>
      </c>
      <c r="S109" s="56">
        <f t="shared" si="22"/>
        <v>1.1062864799999996</v>
      </c>
      <c r="T109" s="57">
        <f t="shared" si="23"/>
        <v>2.4191668799999988</v>
      </c>
    </row>
    <row r="110" spans="1:20" x14ac:dyDescent="0.2">
      <c r="A110" t="s">
        <v>171</v>
      </c>
      <c r="B110" t="s">
        <v>17</v>
      </c>
      <c r="C110" s="55">
        <f>Node_List!Z110*Parameters!D$20</f>
        <v>6.7301159999999998</v>
      </c>
      <c r="D110" s="56">
        <f>Node_List!AA110*Parameters!E$20</f>
        <v>16.5720837</v>
      </c>
      <c r="E110" s="57">
        <f>Node_List!AB110*Parameters!F$20</f>
        <v>37.887472199999991</v>
      </c>
      <c r="F110" s="55">
        <f>C110*Parameters!I$24</f>
        <v>2.0190348</v>
      </c>
      <c r="G110" s="56">
        <f>D110*Parameters!J$24</f>
        <v>4.9716251099999997</v>
      </c>
      <c r="H110" s="57">
        <f>E110*Parameters!K$24</f>
        <v>11.366241659999996</v>
      </c>
      <c r="I110" s="55">
        <f>C110*Parameters!I$27</f>
        <v>5.3840928000000003</v>
      </c>
      <c r="J110" s="56">
        <f>D110*Parameters!J$27</f>
        <v>13.257666960000002</v>
      </c>
      <c r="K110" s="57">
        <f>E110*Parameters!K$27</f>
        <v>30.309977759999995</v>
      </c>
      <c r="L110" s="55">
        <f>F110*Parameters!I$27</f>
        <v>1.6152278400000002</v>
      </c>
      <c r="M110" s="56">
        <f>G110*Parameters!J$27</f>
        <v>3.9773000879999998</v>
      </c>
      <c r="N110" s="57">
        <f>H110*Parameters!K$27</f>
        <v>9.0929933279999968</v>
      </c>
      <c r="O110" s="55">
        <f t="shared" si="18"/>
        <v>1.3460231999999994</v>
      </c>
      <c r="P110" s="56">
        <f t="shared" si="19"/>
        <v>3.3144167399999986</v>
      </c>
      <c r="Q110" s="57">
        <f t="shared" si="20"/>
        <v>7.5774944399999953</v>
      </c>
      <c r="R110" s="55">
        <f t="shared" si="21"/>
        <v>0.40380695999999983</v>
      </c>
      <c r="S110" s="56">
        <f t="shared" si="22"/>
        <v>0.99432502199999995</v>
      </c>
      <c r="T110" s="57">
        <f t="shared" si="23"/>
        <v>2.2732483319999996</v>
      </c>
    </row>
    <row r="111" spans="1:20" x14ac:dyDescent="0.2">
      <c r="A111" t="s">
        <v>172</v>
      </c>
      <c r="B111" t="s">
        <v>17</v>
      </c>
      <c r="C111" s="55">
        <f>Node_List!Z111*Parameters!D$20</f>
        <v>2.3005200000000001</v>
      </c>
      <c r="D111" s="56">
        <f>Node_List!AA111*Parameters!E$20</f>
        <v>6.5542890000000007</v>
      </c>
      <c r="E111" s="57">
        <f>Node_List!AB111*Parameters!F$20</f>
        <v>15.908633999999999</v>
      </c>
      <c r="F111" s="55">
        <f>C111*Parameters!I$24</f>
        <v>0.69015599999999999</v>
      </c>
      <c r="G111" s="56">
        <f>D111*Parameters!J$24</f>
        <v>1.9662867000000002</v>
      </c>
      <c r="H111" s="57">
        <f>E111*Parameters!K$24</f>
        <v>4.7725901999999998</v>
      </c>
      <c r="I111" s="55">
        <f>C111*Parameters!I$27</f>
        <v>1.8404160000000003</v>
      </c>
      <c r="J111" s="56">
        <f>D111*Parameters!J$27</f>
        <v>5.2434312000000007</v>
      </c>
      <c r="K111" s="57">
        <f>E111*Parameters!K$27</f>
        <v>12.726907199999999</v>
      </c>
      <c r="L111" s="55">
        <f>F111*Parameters!I$27</f>
        <v>0.55212479999999997</v>
      </c>
      <c r="M111" s="56">
        <f>G111*Parameters!J$27</f>
        <v>1.5730293600000003</v>
      </c>
      <c r="N111" s="57">
        <f>H111*Parameters!K$27</f>
        <v>3.8180721599999998</v>
      </c>
      <c r="O111" s="55">
        <f t="shared" si="18"/>
        <v>0.46010399999999985</v>
      </c>
      <c r="P111" s="56">
        <f t="shared" si="19"/>
        <v>1.3108578</v>
      </c>
      <c r="Q111" s="57">
        <f t="shared" si="20"/>
        <v>3.1817267999999999</v>
      </c>
      <c r="R111" s="55">
        <f t="shared" si="21"/>
        <v>0.13803120000000002</v>
      </c>
      <c r="S111" s="56">
        <f t="shared" si="22"/>
        <v>0.3932573399999999</v>
      </c>
      <c r="T111" s="57">
        <f t="shared" si="23"/>
        <v>0.95451803999999996</v>
      </c>
    </row>
    <row r="112" spans="1:20" x14ac:dyDescent="0.2">
      <c r="A112" t="s">
        <v>173</v>
      </c>
      <c r="B112" t="s">
        <v>17</v>
      </c>
      <c r="C112" s="55">
        <f>Node_List!Z112*Parameters!D$20</f>
        <v>4.4331599999999991</v>
      </c>
      <c r="D112" s="56">
        <f>Node_List!AA112*Parameters!E$20</f>
        <v>9.7854869999999998</v>
      </c>
      <c r="E112" s="57">
        <f>Node_List!AB112*Parameters!F$20</f>
        <v>21.395621999999999</v>
      </c>
      <c r="F112" s="55">
        <f>C112*Parameters!I$24</f>
        <v>1.3299479999999997</v>
      </c>
      <c r="G112" s="56">
        <f>D112*Parameters!J$24</f>
        <v>2.9356461</v>
      </c>
      <c r="H112" s="57">
        <f>E112*Parameters!K$24</f>
        <v>6.4186866</v>
      </c>
      <c r="I112" s="55">
        <f>C112*Parameters!I$27</f>
        <v>3.5465279999999995</v>
      </c>
      <c r="J112" s="56">
        <f>D112*Parameters!J$27</f>
        <v>7.8283896000000004</v>
      </c>
      <c r="K112" s="57">
        <f>E112*Parameters!K$27</f>
        <v>17.116497599999999</v>
      </c>
      <c r="L112" s="55">
        <f>F112*Parameters!I$27</f>
        <v>1.0639583999999997</v>
      </c>
      <c r="M112" s="56">
        <f>G112*Parameters!J$27</f>
        <v>2.34851688</v>
      </c>
      <c r="N112" s="57">
        <f>H112*Parameters!K$27</f>
        <v>5.1349492800000007</v>
      </c>
      <c r="O112" s="55">
        <f t="shared" si="18"/>
        <v>0.88663199999999964</v>
      </c>
      <c r="P112" s="56">
        <f t="shared" si="19"/>
        <v>1.9570973999999994</v>
      </c>
      <c r="Q112" s="57">
        <f t="shared" si="20"/>
        <v>4.2791244000000006</v>
      </c>
      <c r="R112" s="55">
        <f t="shared" si="21"/>
        <v>0.26598959999999994</v>
      </c>
      <c r="S112" s="56">
        <f t="shared" si="22"/>
        <v>0.58712922000000001</v>
      </c>
      <c r="T112" s="57">
        <f t="shared" si="23"/>
        <v>1.2837373199999993</v>
      </c>
    </row>
    <row r="113" spans="1:20" x14ac:dyDescent="0.2">
      <c r="A113" t="s">
        <v>174</v>
      </c>
      <c r="B113" t="s">
        <v>17</v>
      </c>
      <c r="C113" s="55">
        <f>Node_List!Z113*Parameters!D$20</f>
        <v>3.5551199999999996</v>
      </c>
      <c r="D113" s="56">
        <f>Node_List!AA113*Parameters!E$20</f>
        <v>7.8903840000000001</v>
      </c>
      <c r="E113" s="57">
        <f>Node_List!AB113*Parameters!F$20</f>
        <v>17.260704</v>
      </c>
      <c r="F113" s="55">
        <f>C113*Parameters!I$24</f>
        <v>1.0665359999999999</v>
      </c>
      <c r="G113" s="56">
        <f>D113*Parameters!J$24</f>
        <v>2.3671151999999998</v>
      </c>
      <c r="H113" s="57">
        <f>E113*Parameters!K$24</f>
        <v>5.1782111999999998</v>
      </c>
      <c r="I113" s="55">
        <f>C113*Parameters!I$27</f>
        <v>2.844096</v>
      </c>
      <c r="J113" s="56">
        <f>D113*Parameters!J$27</f>
        <v>6.3123072000000002</v>
      </c>
      <c r="K113" s="57">
        <f>E113*Parameters!K$27</f>
        <v>13.808563200000002</v>
      </c>
      <c r="L113" s="55">
        <f>F113*Parameters!I$27</f>
        <v>0.85322880000000001</v>
      </c>
      <c r="M113" s="56">
        <f>G113*Parameters!J$27</f>
        <v>1.8936921599999998</v>
      </c>
      <c r="N113" s="57">
        <f>H113*Parameters!K$27</f>
        <v>4.1425689600000002</v>
      </c>
      <c r="O113" s="55">
        <f t="shared" si="18"/>
        <v>0.71102399999999966</v>
      </c>
      <c r="P113" s="56">
        <f t="shared" si="19"/>
        <v>1.5780767999999998</v>
      </c>
      <c r="Q113" s="57">
        <f t="shared" si="20"/>
        <v>3.4521407999999987</v>
      </c>
      <c r="R113" s="55">
        <f t="shared" si="21"/>
        <v>0.21330719999999992</v>
      </c>
      <c r="S113" s="56">
        <f t="shared" si="22"/>
        <v>0.47342303999999991</v>
      </c>
      <c r="T113" s="57">
        <f t="shared" si="23"/>
        <v>1.0356422399999996</v>
      </c>
    </row>
    <row r="114" spans="1:20" x14ac:dyDescent="0.2">
      <c r="A114" t="s">
        <v>175</v>
      </c>
      <c r="B114" t="s">
        <v>18</v>
      </c>
      <c r="C114" s="55">
        <f>Node_List!Z114*Parameters!D$20</f>
        <v>21.05124</v>
      </c>
      <c r="D114" s="56">
        <f>Node_List!AA114*Parameters!E$20</f>
        <v>47.481842999999998</v>
      </c>
      <c r="E114" s="57">
        <f>Node_List!AB114*Parameters!F$20</f>
        <v>105.32935799999998</v>
      </c>
      <c r="F114" s="55">
        <f>C114*Parameters!I$24</f>
        <v>6.315372</v>
      </c>
      <c r="G114" s="56">
        <f>D114*Parameters!J$24</f>
        <v>14.244552899999999</v>
      </c>
      <c r="H114" s="57">
        <f>E114*Parameters!K$24</f>
        <v>31.598807399999995</v>
      </c>
      <c r="I114" s="55">
        <f>C114*Parameters!I$27</f>
        <v>16.840992</v>
      </c>
      <c r="J114" s="56">
        <f>D114*Parameters!J$27</f>
        <v>37.985474400000001</v>
      </c>
      <c r="K114" s="57">
        <f>E114*Parameters!K$27</f>
        <v>84.263486399999991</v>
      </c>
      <c r="L114" s="55">
        <f>F114*Parameters!I$27</f>
        <v>5.0522976000000002</v>
      </c>
      <c r="M114" s="56">
        <f>G114*Parameters!J$27</f>
        <v>11.39564232</v>
      </c>
      <c r="N114" s="57">
        <f>H114*Parameters!K$27</f>
        <v>25.279045919999998</v>
      </c>
      <c r="O114" s="55">
        <f t="shared" si="18"/>
        <v>4.210248</v>
      </c>
      <c r="P114" s="56">
        <f t="shared" si="19"/>
        <v>9.4963685999999967</v>
      </c>
      <c r="Q114" s="57">
        <f t="shared" si="20"/>
        <v>21.065871599999994</v>
      </c>
      <c r="R114" s="55">
        <f t="shared" si="21"/>
        <v>1.2630743999999998</v>
      </c>
      <c r="S114" s="56">
        <f t="shared" si="22"/>
        <v>2.8489105799999983</v>
      </c>
      <c r="T114" s="57">
        <f t="shared" si="23"/>
        <v>6.3197614799999968</v>
      </c>
    </row>
    <row r="115" spans="1:20" x14ac:dyDescent="0.2">
      <c r="A115" t="s">
        <v>176</v>
      </c>
      <c r="B115" t="s">
        <v>17</v>
      </c>
      <c r="C115" s="55">
        <f>Node_List!Z115*Parameters!D$20</f>
        <v>10.17132</v>
      </c>
      <c r="D115" s="56">
        <f>Node_List!AA115*Parameters!E$20</f>
        <v>22.799349000000007</v>
      </c>
      <c r="E115" s="57">
        <f>Node_List!AB115*Parameters!F$20</f>
        <v>50.492993999999996</v>
      </c>
      <c r="F115" s="55">
        <f>C115*Parameters!I$24</f>
        <v>3.051396</v>
      </c>
      <c r="G115" s="56">
        <f>D115*Parameters!J$24</f>
        <v>6.839804700000002</v>
      </c>
      <c r="H115" s="57">
        <f>E115*Parameters!K$24</f>
        <v>15.147898199999998</v>
      </c>
      <c r="I115" s="55">
        <f>C115*Parameters!I$27</f>
        <v>8.1370559999999994</v>
      </c>
      <c r="J115" s="56">
        <f>D115*Parameters!J$27</f>
        <v>18.239479200000005</v>
      </c>
      <c r="K115" s="57">
        <f>E115*Parameters!K$27</f>
        <v>40.394395199999998</v>
      </c>
      <c r="L115" s="55">
        <f>F115*Parameters!I$27</f>
        <v>2.4411168000000001</v>
      </c>
      <c r="M115" s="56">
        <f>G115*Parameters!J$27</f>
        <v>5.4718437600000023</v>
      </c>
      <c r="N115" s="57">
        <f>H115*Parameters!K$27</f>
        <v>12.118318559999999</v>
      </c>
      <c r="O115" s="55">
        <f t="shared" si="18"/>
        <v>2.0342640000000003</v>
      </c>
      <c r="P115" s="56">
        <f t="shared" si="19"/>
        <v>4.5598698000000013</v>
      </c>
      <c r="Q115" s="57">
        <f t="shared" si="20"/>
        <v>10.098598799999998</v>
      </c>
      <c r="R115" s="55">
        <f t="shared" si="21"/>
        <v>0.61027919999999991</v>
      </c>
      <c r="S115" s="56">
        <f t="shared" si="22"/>
        <v>1.3679609399999997</v>
      </c>
      <c r="T115" s="57">
        <f t="shared" si="23"/>
        <v>3.0295796399999997</v>
      </c>
    </row>
    <row r="116" spans="1:20" x14ac:dyDescent="0.2">
      <c r="A116" t="s">
        <v>177</v>
      </c>
      <c r="B116" t="s">
        <v>17</v>
      </c>
      <c r="C116" s="55">
        <f>Node_List!Z116*Parameters!D$20</f>
        <v>3.7358400000000005</v>
      </c>
      <c r="D116" s="56">
        <f>Node_List!AA116*Parameters!E$20</f>
        <v>8.932188</v>
      </c>
      <c r="E116" s="57">
        <f>Node_List!AB116*Parameters!F$20</f>
        <v>20.267927999999998</v>
      </c>
      <c r="F116" s="55">
        <f>C116*Parameters!I$24</f>
        <v>1.1207520000000002</v>
      </c>
      <c r="G116" s="56">
        <f>D116*Parameters!J$24</f>
        <v>2.6796563999999998</v>
      </c>
      <c r="H116" s="57">
        <f>E116*Parameters!K$24</f>
        <v>6.080378399999999</v>
      </c>
      <c r="I116" s="55">
        <f>C116*Parameters!I$27</f>
        <v>2.9886720000000007</v>
      </c>
      <c r="J116" s="56">
        <f>D116*Parameters!J$27</f>
        <v>7.1457504000000007</v>
      </c>
      <c r="K116" s="57">
        <f>E116*Parameters!K$27</f>
        <v>16.2143424</v>
      </c>
      <c r="L116" s="55">
        <f>F116*Parameters!I$27</f>
        <v>0.89660160000000022</v>
      </c>
      <c r="M116" s="56">
        <f>G116*Parameters!J$27</f>
        <v>2.14372512</v>
      </c>
      <c r="N116" s="57">
        <f>H116*Parameters!K$27</f>
        <v>4.8643027199999995</v>
      </c>
      <c r="O116" s="55">
        <f t="shared" si="18"/>
        <v>0.74716799999999983</v>
      </c>
      <c r="P116" s="56">
        <f t="shared" si="19"/>
        <v>1.7864375999999993</v>
      </c>
      <c r="Q116" s="57">
        <f t="shared" si="20"/>
        <v>4.0535855999999981</v>
      </c>
      <c r="R116" s="55">
        <f t="shared" si="21"/>
        <v>0.22415039999999997</v>
      </c>
      <c r="S116" s="56">
        <f t="shared" si="22"/>
        <v>0.53593127999999979</v>
      </c>
      <c r="T116" s="57">
        <f t="shared" si="23"/>
        <v>1.2160756799999994</v>
      </c>
    </row>
    <row r="117" spans="1:20" x14ac:dyDescent="0.2">
      <c r="A117" t="s">
        <v>178</v>
      </c>
      <c r="B117" t="s">
        <v>17</v>
      </c>
      <c r="C117" s="55">
        <f>Node_List!Z117*Parameters!D$20</f>
        <v>3.6903599999999996</v>
      </c>
      <c r="D117" s="56">
        <f>Node_List!AA117*Parameters!E$20</f>
        <v>7.965027000000001</v>
      </c>
      <c r="E117" s="57">
        <f>Node_List!AB117*Parameters!F$20</f>
        <v>17.378862000000002</v>
      </c>
      <c r="F117" s="55">
        <f>C117*Parameters!I$24</f>
        <v>1.1071079999999998</v>
      </c>
      <c r="G117" s="56">
        <f>D117*Parameters!J$24</f>
        <v>2.3895081</v>
      </c>
      <c r="H117" s="57">
        <f>E117*Parameters!K$24</f>
        <v>5.2136586000000005</v>
      </c>
      <c r="I117" s="55">
        <f>C117*Parameters!I$27</f>
        <v>2.9522879999999998</v>
      </c>
      <c r="J117" s="56">
        <f>D117*Parameters!J$27</f>
        <v>6.372021600000001</v>
      </c>
      <c r="K117" s="57">
        <f>E117*Parameters!K$27</f>
        <v>13.903089600000001</v>
      </c>
      <c r="L117" s="55">
        <f>F117*Parameters!I$27</f>
        <v>0.88568639999999987</v>
      </c>
      <c r="M117" s="56">
        <f>G117*Parameters!J$27</f>
        <v>1.9116064800000001</v>
      </c>
      <c r="N117" s="57">
        <f>H117*Parameters!K$27</f>
        <v>4.1709268800000006</v>
      </c>
      <c r="O117" s="55">
        <f t="shared" si="18"/>
        <v>0.73807199999999984</v>
      </c>
      <c r="P117" s="56">
        <f t="shared" si="19"/>
        <v>1.5930054</v>
      </c>
      <c r="Q117" s="57">
        <f t="shared" si="20"/>
        <v>3.4757724000000003</v>
      </c>
      <c r="R117" s="55">
        <f t="shared" si="21"/>
        <v>0.22142159999999989</v>
      </c>
      <c r="S117" s="56">
        <f t="shared" si="22"/>
        <v>0.47790161999999992</v>
      </c>
      <c r="T117" s="57">
        <f t="shared" si="23"/>
        <v>1.0427317199999999</v>
      </c>
    </row>
    <row r="118" spans="1:20" x14ac:dyDescent="0.2">
      <c r="A118" t="s">
        <v>179</v>
      </c>
      <c r="B118" t="s">
        <v>16</v>
      </c>
      <c r="C118" s="55">
        <f>Node_List!Z118*Parameters!D$20</f>
        <v>3.1699200000000003</v>
      </c>
      <c r="D118" s="56">
        <f>Node_List!AA118*Parameters!E$20</f>
        <v>10.145994</v>
      </c>
      <c r="E118" s="57">
        <f>Node_List!AB118*Parameters!F$20</f>
        <v>25.871364</v>
      </c>
      <c r="F118" s="55">
        <f>C118*Parameters!I$24</f>
        <v>0.95097600000000004</v>
      </c>
      <c r="G118" s="56">
        <f>D118*Parameters!J$24</f>
        <v>3.0437981999999999</v>
      </c>
      <c r="H118" s="57">
        <f>E118*Parameters!K$24</f>
        <v>7.7614091999999992</v>
      </c>
      <c r="I118" s="55">
        <f>C118*Parameters!I$27</f>
        <v>2.5359360000000004</v>
      </c>
      <c r="J118" s="56">
        <f>D118*Parameters!J$27</f>
        <v>8.1167952000000003</v>
      </c>
      <c r="K118" s="57">
        <f>E118*Parameters!K$27</f>
        <v>20.697091200000003</v>
      </c>
      <c r="L118" s="55">
        <f>F118*Parameters!I$27</f>
        <v>0.76078080000000003</v>
      </c>
      <c r="M118" s="56">
        <f>G118*Parameters!J$27</f>
        <v>2.4350385600000002</v>
      </c>
      <c r="N118" s="57">
        <f>H118*Parameters!K$27</f>
        <v>6.2091273600000001</v>
      </c>
      <c r="O118" s="55">
        <f t="shared" si="18"/>
        <v>0.63398399999999988</v>
      </c>
      <c r="P118" s="56">
        <f t="shared" si="19"/>
        <v>2.0291987999999996</v>
      </c>
      <c r="Q118" s="57">
        <f t="shared" si="20"/>
        <v>5.1742727999999971</v>
      </c>
      <c r="R118" s="55">
        <f t="shared" si="21"/>
        <v>0.19019520000000001</v>
      </c>
      <c r="S118" s="56">
        <f t="shared" si="22"/>
        <v>0.60875963999999971</v>
      </c>
      <c r="T118" s="57">
        <f t="shared" si="23"/>
        <v>1.5522818399999991</v>
      </c>
    </row>
    <row r="119" spans="1:20" x14ac:dyDescent="0.2">
      <c r="A119" t="s">
        <v>180</v>
      </c>
      <c r="B119" t="s">
        <v>17</v>
      </c>
      <c r="C119" s="55">
        <f>Node_List!Z119*Parameters!D$20</f>
        <v>5.4189599999999993</v>
      </c>
      <c r="D119" s="56">
        <f>Node_List!AA119*Parameters!E$20</f>
        <v>12.130422000000003</v>
      </c>
      <c r="E119" s="57">
        <f>Node_List!AB119*Parameters!F$20</f>
        <v>26.556732</v>
      </c>
      <c r="F119" s="55">
        <f>C119*Parameters!I$24</f>
        <v>1.6256879999999998</v>
      </c>
      <c r="G119" s="56">
        <f>D119*Parameters!J$24</f>
        <v>3.6391266000000009</v>
      </c>
      <c r="H119" s="57">
        <f>E119*Parameters!K$24</f>
        <v>7.9670195999999995</v>
      </c>
      <c r="I119" s="55">
        <f>C119*Parameters!I$27</f>
        <v>4.3351679999999995</v>
      </c>
      <c r="J119" s="56">
        <f>D119*Parameters!J$27</f>
        <v>9.7043376000000023</v>
      </c>
      <c r="K119" s="57">
        <f>E119*Parameters!K$27</f>
        <v>21.245385600000002</v>
      </c>
      <c r="L119" s="55">
        <f>F119*Parameters!I$27</f>
        <v>1.3005503999999999</v>
      </c>
      <c r="M119" s="56">
        <f>G119*Parameters!J$27</f>
        <v>2.9113012800000009</v>
      </c>
      <c r="N119" s="57">
        <f>H119*Parameters!K$27</f>
        <v>6.3736156800000003</v>
      </c>
      <c r="O119" s="55">
        <f t="shared" si="18"/>
        <v>1.0837919999999999</v>
      </c>
      <c r="P119" s="56">
        <f t="shared" si="19"/>
        <v>2.4260844000000006</v>
      </c>
      <c r="Q119" s="57">
        <f t="shared" si="20"/>
        <v>5.3113463999999979</v>
      </c>
      <c r="R119" s="55">
        <f t="shared" si="21"/>
        <v>0.32513759999999992</v>
      </c>
      <c r="S119" s="56">
        <f t="shared" si="22"/>
        <v>0.72782532</v>
      </c>
      <c r="T119" s="57">
        <f t="shared" si="23"/>
        <v>1.5934039199999992</v>
      </c>
    </row>
    <row r="120" spans="1:20" x14ac:dyDescent="0.2">
      <c r="A120" t="s">
        <v>181</v>
      </c>
      <c r="B120" t="s">
        <v>17</v>
      </c>
      <c r="C120" s="55">
        <f>Node_List!Z120*Parameters!D$20</f>
        <v>6.799199999999999</v>
      </c>
      <c r="D120" s="56">
        <f>Node_List!AA120*Parameters!E$20</f>
        <v>15.349440000000001</v>
      </c>
      <c r="E120" s="57">
        <f>Node_List!AB120*Parameters!F$20</f>
        <v>33.656640000000003</v>
      </c>
      <c r="F120" s="55">
        <f>C120*Parameters!I$24</f>
        <v>2.0397599999999998</v>
      </c>
      <c r="G120" s="56">
        <f>D120*Parameters!J$24</f>
        <v>4.604832</v>
      </c>
      <c r="H120" s="57">
        <f>E120*Parameters!K$24</f>
        <v>10.096992</v>
      </c>
      <c r="I120" s="55">
        <f>C120*Parameters!I$27</f>
        <v>5.4393599999999998</v>
      </c>
      <c r="J120" s="56">
        <f>D120*Parameters!J$27</f>
        <v>12.279552000000002</v>
      </c>
      <c r="K120" s="57">
        <f>E120*Parameters!K$27</f>
        <v>26.925312000000005</v>
      </c>
      <c r="L120" s="55">
        <f>F120*Parameters!I$27</f>
        <v>1.6318079999999999</v>
      </c>
      <c r="M120" s="56">
        <f>G120*Parameters!J$27</f>
        <v>3.6838656000000003</v>
      </c>
      <c r="N120" s="57">
        <f>H120*Parameters!K$27</f>
        <v>8.0775936000000002</v>
      </c>
      <c r="O120" s="55">
        <f t="shared" si="18"/>
        <v>1.3598399999999993</v>
      </c>
      <c r="P120" s="56">
        <f t="shared" si="19"/>
        <v>3.0698879999999988</v>
      </c>
      <c r="Q120" s="57">
        <f t="shared" si="20"/>
        <v>6.7313279999999978</v>
      </c>
      <c r="R120" s="55">
        <f t="shared" si="21"/>
        <v>0.40795199999999987</v>
      </c>
      <c r="S120" s="56">
        <f t="shared" si="22"/>
        <v>0.92096639999999974</v>
      </c>
      <c r="T120" s="57">
        <f t="shared" si="23"/>
        <v>2.0193984</v>
      </c>
    </row>
    <row r="121" spans="1:20" x14ac:dyDescent="0.2">
      <c r="A121" t="s">
        <v>182</v>
      </c>
      <c r="B121" t="s">
        <v>17</v>
      </c>
      <c r="C121" s="55">
        <f>Node_List!Z121*Parameters!D$20</f>
        <v>4.9013999999999998</v>
      </c>
      <c r="D121" s="56">
        <f>Node_List!AA121*Parameters!E$20</f>
        <v>11.230604999999999</v>
      </c>
      <c r="E121" s="57">
        <f>Node_List!AB121*Parameters!F$20</f>
        <v>24.63813</v>
      </c>
      <c r="F121" s="55">
        <f>C121*Parameters!I$24</f>
        <v>1.4704199999999998</v>
      </c>
      <c r="G121" s="56">
        <f>D121*Parameters!J$24</f>
        <v>3.3691814999999994</v>
      </c>
      <c r="H121" s="57">
        <f>E121*Parameters!K$24</f>
        <v>7.3914390000000001</v>
      </c>
      <c r="I121" s="55">
        <f>C121*Parameters!I$27</f>
        <v>3.9211200000000002</v>
      </c>
      <c r="J121" s="56">
        <f>D121*Parameters!J$27</f>
        <v>8.9844840000000001</v>
      </c>
      <c r="K121" s="57">
        <f>E121*Parameters!K$27</f>
        <v>19.710504</v>
      </c>
      <c r="L121" s="55">
        <f>F121*Parameters!I$27</f>
        <v>1.1763359999999998</v>
      </c>
      <c r="M121" s="56">
        <f>G121*Parameters!J$27</f>
        <v>2.6953451999999998</v>
      </c>
      <c r="N121" s="57">
        <f>H121*Parameters!K$27</f>
        <v>5.9131512000000006</v>
      </c>
      <c r="O121" s="55">
        <f t="shared" si="18"/>
        <v>0.9802799999999996</v>
      </c>
      <c r="P121" s="56">
        <f t="shared" si="19"/>
        <v>2.2461209999999987</v>
      </c>
      <c r="Q121" s="57">
        <f t="shared" si="20"/>
        <v>4.9276260000000001</v>
      </c>
      <c r="R121" s="55">
        <f t="shared" si="21"/>
        <v>0.29408400000000001</v>
      </c>
      <c r="S121" s="56">
        <f t="shared" si="22"/>
        <v>0.67383629999999961</v>
      </c>
      <c r="T121" s="57">
        <f t="shared" si="23"/>
        <v>1.4782877999999995</v>
      </c>
    </row>
    <row r="122" spans="1:20" x14ac:dyDescent="0.2">
      <c r="A122" t="s">
        <v>183</v>
      </c>
      <c r="B122" t="s">
        <v>17</v>
      </c>
      <c r="C122" s="55">
        <f>Node_List!Z122*Parameters!D$20</f>
        <v>5.7154799999999986</v>
      </c>
      <c r="D122" s="56">
        <f>Node_List!AA122*Parameters!E$20</f>
        <v>12.964911000000001</v>
      </c>
      <c r="E122" s="57">
        <f>Node_List!AB122*Parameters!F$20</f>
        <v>28.990565999999994</v>
      </c>
      <c r="F122" s="55">
        <f>C122*Parameters!I$24</f>
        <v>1.7146439999999996</v>
      </c>
      <c r="G122" s="56">
        <f>D122*Parameters!J$24</f>
        <v>3.8894733000000001</v>
      </c>
      <c r="H122" s="57">
        <f>E122*Parameters!K$24</f>
        <v>8.6971697999999975</v>
      </c>
      <c r="I122" s="55">
        <f>C122*Parameters!I$27</f>
        <v>4.5723839999999987</v>
      </c>
      <c r="J122" s="56">
        <f>D122*Parameters!J$27</f>
        <v>10.371928800000001</v>
      </c>
      <c r="K122" s="57">
        <f>E122*Parameters!K$27</f>
        <v>23.192452799999998</v>
      </c>
      <c r="L122" s="55">
        <f>F122*Parameters!I$27</f>
        <v>1.3717151999999997</v>
      </c>
      <c r="M122" s="56">
        <f>G122*Parameters!J$27</f>
        <v>3.1115786400000003</v>
      </c>
      <c r="N122" s="57">
        <f>H122*Parameters!K$27</f>
        <v>6.957735839999998</v>
      </c>
      <c r="O122" s="55">
        <f t="shared" si="18"/>
        <v>1.1430959999999999</v>
      </c>
      <c r="P122" s="56">
        <f t="shared" si="19"/>
        <v>2.5929821999999998</v>
      </c>
      <c r="Q122" s="57">
        <f t="shared" si="20"/>
        <v>5.798113199999996</v>
      </c>
      <c r="R122" s="55">
        <f t="shared" si="21"/>
        <v>0.34292879999999992</v>
      </c>
      <c r="S122" s="56">
        <f t="shared" si="22"/>
        <v>0.77789465999999985</v>
      </c>
      <c r="T122" s="57">
        <f t="shared" si="23"/>
        <v>1.7394339599999995</v>
      </c>
    </row>
    <row r="123" spans="1:20" x14ac:dyDescent="0.2">
      <c r="A123" t="s">
        <v>184</v>
      </c>
      <c r="B123" t="s">
        <v>17</v>
      </c>
      <c r="C123" s="55">
        <f>Node_List!Z123*Parameters!D$20</f>
        <v>5.4441599999999992</v>
      </c>
      <c r="D123" s="56">
        <f>Node_List!AA123*Parameters!E$20</f>
        <v>12.836562000000002</v>
      </c>
      <c r="E123" s="57">
        <f>Node_List!AB123*Parameters!F$20</f>
        <v>28.831571999999998</v>
      </c>
      <c r="F123" s="55">
        <f>C123*Parameters!I$24</f>
        <v>1.6332479999999998</v>
      </c>
      <c r="G123" s="56">
        <f>D123*Parameters!J$24</f>
        <v>3.8509686000000007</v>
      </c>
      <c r="H123" s="57">
        <f>E123*Parameters!K$24</f>
        <v>8.6494715999999983</v>
      </c>
      <c r="I123" s="55">
        <f>C123*Parameters!I$27</f>
        <v>4.3553279999999992</v>
      </c>
      <c r="J123" s="56">
        <f>D123*Parameters!J$27</f>
        <v>10.269249600000002</v>
      </c>
      <c r="K123" s="57">
        <f>E123*Parameters!K$27</f>
        <v>23.065257599999999</v>
      </c>
      <c r="L123" s="55">
        <f>F123*Parameters!I$27</f>
        <v>1.3065983999999999</v>
      </c>
      <c r="M123" s="56">
        <f>G123*Parameters!J$27</f>
        <v>3.0807748800000008</v>
      </c>
      <c r="N123" s="57">
        <f>H123*Parameters!K$27</f>
        <v>6.9195772799999986</v>
      </c>
      <c r="O123" s="55">
        <f t="shared" si="18"/>
        <v>1.088832</v>
      </c>
      <c r="P123" s="56">
        <f t="shared" si="19"/>
        <v>2.5673124000000005</v>
      </c>
      <c r="Q123" s="57">
        <f t="shared" si="20"/>
        <v>5.7663143999999988</v>
      </c>
      <c r="R123" s="55">
        <f t="shared" si="21"/>
        <v>0.32664959999999987</v>
      </c>
      <c r="S123" s="56">
        <f t="shared" si="22"/>
        <v>0.77019371999999997</v>
      </c>
      <c r="T123" s="57">
        <f t="shared" si="23"/>
        <v>1.7298943199999997</v>
      </c>
    </row>
    <row r="124" spans="1:20" x14ac:dyDescent="0.2">
      <c r="A124" t="s">
        <v>185</v>
      </c>
      <c r="B124" t="s">
        <v>17</v>
      </c>
      <c r="C124" s="55">
        <f>Node_List!Z124*Parameters!D$20</f>
        <v>4.8787199999999995</v>
      </c>
      <c r="D124" s="56">
        <f>Node_List!AA124*Parameters!E$20</f>
        <v>11.181654</v>
      </c>
      <c r="E124" s="57">
        <f>Node_List!AB124*Parameters!F$20</f>
        <v>25.131323999999999</v>
      </c>
      <c r="F124" s="55">
        <f>C124*Parameters!I$24</f>
        <v>1.4636159999999998</v>
      </c>
      <c r="G124" s="56">
        <f>D124*Parameters!J$24</f>
        <v>3.3544961999999998</v>
      </c>
      <c r="H124" s="57">
        <f>E124*Parameters!K$24</f>
        <v>7.5393971999999998</v>
      </c>
      <c r="I124" s="55">
        <f>C124*Parameters!I$27</f>
        <v>3.9029759999999998</v>
      </c>
      <c r="J124" s="56">
        <f>D124*Parameters!J$27</f>
        <v>8.9453232000000007</v>
      </c>
      <c r="K124" s="57">
        <f>E124*Parameters!K$27</f>
        <v>20.105059199999999</v>
      </c>
      <c r="L124" s="55">
        <f>F124*Parameters!I$27</f>
        <v>1.1708927999999998</v>
      </c>
      <c r="M124" s="56">
        <f>G124*Parameters!J$27</f>
        <v>2.68359696</v>
      </c>
      <c r="N124" s="57">
        <f>H124*Parameters!K$27</f>
        <v>6.0315177599999998</v>
      </c>
      <c r="O124" s="55">
        <f t="shared" si="18"/>
        <v>0.97574399999999972</v>
      </c>
      <c r="P124" s="56">
        <f t="shared" si="19"/>
        <v>2.2363307999999993</v>
      </c>
      <c r="Q124" s="57">
        <f t="shared" si="20"/>
        <v>5.0262647999999999</v>
      </c>
      <c r="R124" s="55">
        <f t="shared" si="21"/>
        <v>0.29272319999999996</v>
      </c>
      <c r="S124" s="56">
        <f t="shared" si="22"/>
        <v>0.67089923999999979</v>
      </c>
      <c r="T124" s="57">
        <f t="shared" si="23"/>
        <v>1.50787944</v>
      </c>
    </row>
    <row r="125" spans="1:20" x14ac:dyDescent="0.2">
      <c r="A125" t="s">
        <v>186</v>
      </c>
      <c r="B125" t="s">
        <v>16</v>
      </c>
      <c r="C125" s="55">
        <f>Node_List!Z125*Parameters!D$20</f>
        <v>5.0596800000000002</v>
      </c>
      <c r="D125" s="56">
        <f>Node_List!AA125*Parameters!E$20</f>
        <v>13.961976000000002</v>
      </c>
      <c r="E125" s="57">
        <f>Node_List!AB125*Parameters!F$20</f>
        <v>33.489455999999997</v>
      </c>
      <c r="F125" s="55">
        <f>C125*Parameters!I$24</f>
        <v>1.5179039999999999</v>
      </c>
      <c r="G125" s="56">
        <f>D125*Parameters!J$24</f>
        <v>4.1885928000000003</v>
      </c>
      <c r="H125" s="57">
        <f>E125*Parameters!K$24</f>
        <v>10.046836799999999</v>
      </c>
      <c r="I125" s="55">
        <f>C125*Parameters!I$27</f>
        <v>4.0477440000000007</v>
      </c>
      <c r="J125" s="56">
        <f>D125*Parameters!J$27</f>
        <v>11.169580800000002</v>
      </c>
      <c r="K125" s="57">
        <f>E125*Parameters!K$27</f>
        <v>26.7915648</v>
      </c>
      <c r="L125" s="55">
        <f>F125*Parameters!I$27</f>
        <v>1.2143231999999999</v>
      </c>
      <c r="M125" s="56">
        <f>G125*Parameters!J$27</f>
        <v>3.3508742400000004</v>
      </c>
      <c r="N125" s="57">
        <f>H125*Parameters!K$27</f>
        <v>8.0374694400000006</v>
      </c>
      <c r="O125" s="55">
        <f t="shared" si="18"/>
        <v>1.0119359999999995</v>
      </c>
      <c r="P125" s="56">
        <f t="shared" si="19"/>
        <v>2.7923951999999996</v>
      </c>
      <c r="Q125" s="57">
        <f t="shared" si="20"/>
        <v>6.6978911999999973</v>
      </c>
      <c r="R125" s="55">
        <f t="shared" si="21"/>
        <v>0.30358079999999998</v>
      </c>
      <c r="S125" s="56">
        <f t="shared" si="22"/>
        <v>0.83771855999999989</v>
      </c>
      <c r="T125" s="57">
        <f t="shared" si="23"/>
        <v>2.0093673599999988</v>
      </c>
    </row>
    <row r="126" spans="1:20" x14ac:dyDescent="0.2">
      <c r="A126" t="s">
        <v>187</v>
      </c>
      <c r="B126" t="s">
        <v>17</v>
      </c>
      <c r="C126" s="55">
        <f>Node_List!Z126*Parameters!D$20</f>
        <v>4.3995600000000001</v>
      </c>
      <c r="D126" s="56">
        <f>Node_List!AA126*Parameters!E$20</f>
        <v>12.754467000000002</v>
      </c>
      <c r="E126" s="57">
        <f>Node_List!AB126*Parameters!F$20</f>
        <v>30.899502000000002</v>
      </c>
      <c r="F126" s="55">
        <f>C126*Parameters!I$24</f>
        <v>1.319868</v>
      </c>
      <c r="G126" s="56">
        <f>D126*Parameters!J$24</f>
        <v>3.8263401000000004</v>
      </c>
      <c r="H126" s="57">
        <f>E126*Parameters!K$24</f>
        <v>9.2698505999999998</v>
      </c>
      <c r="I126" s="55">
        <f>C126*Parameters!I$27</f>
        <v>3.5196480000000001</v>
      </c>
      <c r="J126" s="56">
        <f>D126*Parameters!J$27</f>
        <v>10.203573600000002</v>
      </c>
      <c r="K126" s="57">
        <f>E126*Parameters!K$27</f>
        <v>24.719601600000004</v>
      </c>
      <c r="L126" s="55">
        <f>F126*Parameters!I$27</f>
        <v>1.0558944000000001</v>
      </c>
      <c r="M126" s="56">
        <f>G126*Parameters!J$27</f>
        <v>3.0610720800000006</v>
      </c>
      <c r="N126" s="57">
        <f>H126*Parameters!K$27</f>
        <v>7.4158804800000002</v>
      </c>
      <c r="O126" s="55">
        <f t="shared" si="18"/>
        <v>0.87991200000000003</v>
      </c>
      <c r="P126" s="56">
        <f t="shared" si="19"/>
        <v>2.5508933999999996</v>
      </c>
      <c r="Q126" s="57">
        <f t="shared" si="20"/>
        <v>6.1799003999999975</v>
      </c>
      <c r="R126" s="55">
        <f t="shared" si="21"/>
        <v>0.26397359999999992</v>
      </c>
      <c r="S126" s="56">
        <f t="shared" si="22"/>
        <v>0.76526801999999972</v>
      </c>
      <c r="T126" s="57">
        <f t="shared" si="23"/>
        <v>1.8539701199999996</v>
      </c>
    </row>
    <row r="127" spans="1:20" x14ac:dyDescent="0.2">
      <c r="A127" t="s">
        <v>188</v>
      </c>
      <c r="B127" t="s">
        <v>17</v>
      </c>
      <c r="C127" s="55">
        <f>Node_List!Z127*Parameters!D$20</f>
        <v>6.1473599999999999</v>
      </c>
      <c r="D127" s="56">
        <f>Node_List!AA127*Parameters!E$20</f>
        <v>15.223302000000004</v>
      </c>
      <c r="E127" s="57">
        <f>Node_List!AB127*Parameters!F$20</f>
        <v>35.418011999999997</v>
      </c>
      <c r="F127" s="55">
        <f>C127*Parameters!I$24</f>
        <v>1.8442079999999998</v>
      </c>
      <c r="G127" s="56">
        <f>D127*Parameters!J$24</f>
        <v>4.5669906000000013</v>
      </c>
      <c r="H127" s="57">
        <f>E127*Parameters!K$24</f>
        <v>10.625403599999999</v>
      </c>
      <c r="I127" s="55">
        <f>C127*Parameters!I$27</f>
        <v>4.9178880000000005</v>
      </c>
      <c r="J127" s="56">
        <f>D127*Parameters!J$27</f>
        <v>12.178641600000004</v>
      </c>
      <c r="K127" s="57">
        <f>E127*Parameters!K$27</f>
        <v>28.334409600000001</v>
      </c>
      <c r="L127" s="55">
        <f>F127*Parameters!I$27</f>
        <v>1.4753664</v>
      </c>
      <c r="M127" s="56">
        <f>G127*Parameters!J$27</f>
        <v>3.6535924800000013</v>
      </c>
      <c r="N127" s="57">
        <f>H127*Parameters!K$27</f>
        <v>8.5003228799999988</v>
      </c>
      <c r="O127" s="55">
        <f t="shared" si="18"/>
        <v>1.2294719999999995</v>
      </c>
      <c r="P127" s="56">
        <f t="shared" si="19"/>
        <v>3.0446603999999997</v>
      </c>
      <c r="Q127" s="57">
        <f t="shared" si="20"/>
        <v>7.0836023999999966</v>
      </c>
      <c r="R127" s="55">
        <f t="shared" si="21"/>
        <v>0.36884159999999988</v>
      </c>
      <c r="S127" s="56">
        <f t="shared" si="22"/>
        <v>0.91339812000000009</v>
      </c>
      <c r="T127" s="57">
        <f t="shared" si="23"/>
        <v>2.1250807199999997</v>
      </c>
    </row>
    <row r="128" spans="1:20" x14ac:dyDescent="0.2">
      <c r="A128" t="s">
        <v>189</v>
      </c>
      <c r="B128" t="s">
        <v>16</v>
      </c>
      <c r="C128" s="55">
        <f>Node_List!Z128*Parameters!D$20</f>
        <v>6.146399999999999</v>
      </c>
      <c r="D128" s="56">
        <f>Node_List!AA128*Parameters!E$20</f>
        <v>14.614979999999999</v>
      </c>
      <c r="E128" s="57">
        <f>Node_List!AB128*Parameters!F$20</f>
        <v>32.819879999999998</v>
      </c>
      <c r="F128" s="55">
        <f>C128*Parameters!I$24</f>
        <v>1.8439199999999996</v>
      </c>
      <c r="G128" s="56">
        <f>D128*Parameters!J$24</f>
        <v>4.3844939999999992</v>
      </c>
      <c r="H128" s="57">
        <f>E128*Parameters!K$24</f>
        <v>9.8459639999999986</v>
      </c>
      <c r="I128" s="55">
        <f>C128*Parameters!I$27</f>
        <v>4.9171199999999997</v>
      </c>
      <c r="J128" s="56">
        <f>D128*Parameters!J$27</f>
        <v>11.691984</v>
      </c>
      <c r="K128" s="57">
        <f>E128*Parameters!K$27</f>
        <v>26.255904000000001</v>
      </c>
      <c r="L128" s="55">
        <f>F128*Parameters!I$27</f>
        <v>1.4751359999999998</v>
      </c>
      <c r="M128" s="56">
        <f>G128*Parameters!J$27</f>
        <v>3.5075951999999995</v>
      </c>
      <c r="N128" s="57">
        <f>H128*Parameters!K$27</f>
        <v>7.8767711999999994</v>
      </c>
      <c r="O128" s="55">
        <f t="shared" si="18"/>
        <v>1.2292799999999993</v>
      </c>
      <c r="P128" s="56">
        <f t="shared" si="19"/>
        <v>2.9229959999999995</v>
      </c>
      <c r="Q128" s="57">
        <f t="shared" si="20"/>
        <v>6.5639759999999967</v>
      </c>
      <c r="R128" s="55">
        <f t="shared" si="21"/>
        <v>0.36878399999999978</v>
      </c>
      <c r="S128" s="56">
        <f t="shared" si="22"/>
        <v>0.87689879999999976</v>
      </c>
      <c r="T128" s="57">
        <f t="shared" si="23"/>
        <v>1.9691927999999992</v>
      </c>
    </row>
    <row r="129" spans="1:20" x14ac:dyDescent="0.2">
      <c r="A129" t="s">
        <v>190</v>
      </c>
      <c r="B129" t="s">
        <v>17</v>
      </c>
      <c r="C129" s="55">
        <f>Node_List!Z129*Parameters!D$20</f>
        <v>4.1749199999999993</v>
      </c>
      <c r="D129" s="56">
        <f>Node_List!AA129*Parameters!E$20</f>
        <v>10.314369000000001</v>
      </c>
      <c r="E129" s="57">
        <f>Node_List!AB129*Parameters!F$20</f>
        <v>23.973113999999999</v>
      </c>
      <c r="F129" s="55">
        <f>C129*Parameters!I$24</f>
        <v>1.2524759999999997</v>
      </c>
      <c r="G129" s="56">
        <f>D129*Parameters!J$24</f>
        <v>3.0943107000000003</v>
      </c>
      <c r="H129" s="57">
        <f>E129*Parameters!K$24</f>
        <v>7.1919341999999995</v>
      </c>
      <c r="I129" s="55">
        <f>C129*Parameters!I$27</f>
        <v>3.3399359999999998</v>
      </c>
      <c r="J129" s="56">
        <f>D129*Parameters!J$27</f>
        <v>8.2514952000000008</v>
      </c>
      <c r="K129" s="57">
        <f>E129*Parameters!K$27</f>
        <v>19.1784912</v>
      </c>
      <c r="L129" s="55">
        <f>F129*Parameters!I$27</f>
        <v>1.0019807999999999</v>
      </c>
      <c r="M129" s="56">
        <f>G129*Parameters!J$27</f>
        <v>2.4754485600000002</v>
      </c>
      <c r="N129" s="57">
        <f>H129*Parameters!K$27</f>
        <v>5.7535473599999998</v>
      </c>
      <c r="O129" s="55">
        <f t="shared" si="18"/>
        <v>0.8349839999999995</v>
      </c>
      <c r="P129" s="56">
        <f t="shared" si="19"/>
        <v>2.0628738000000002</v>
      </c>
      <c r="Q129" s="57">
        <f t="shared" si="20"/>
        <v>4.7946227999999991</v>
      </c>
      <c r="R129" s="55">
        <f t="shared" si="21"/>
        <v>0.25049519999999981</v>
      </c>
      <c r="S129" s="56">
        <f t="shared" si="22"/>
        <v>0.61886214000000006</v>
      </c>
      <c r="T129" s="57">
        <f t="shared" si="23"/>
        <v>1.4383868399999997</v>
      </c>
    </row>
    <row r="130" spans="1:20" x14ac:dyDescent="0.2">
      <c r="A130" t="s">
        <v>191</v>
      </c>
      <c r="B130" t="s">
        <v>17</v>
      </c>
      <c r="C130" s="55">
        <f>Node_List!Z130*Parameters!D$20</f>
        <v>9.2779199999999999</v>
      </c>
      <c r="D130" s="56">
        <f>Node_List!AA130*Parameters!E$20</f>
        <v>21.328344000000001</v>
      </c>
      <c r="E130" s="57">
        <f>Node_List!AB130*Parameters!F$20</f>
        <v>47.404463999999997</v>
      </c>
      <c r="F130" s="55">
        <f>C130*Parameters!I$24</f>
        <v>2.7833760000000001</v>
      </c>
      <c r="G130" s="56">
        <f>D130*Parameters!J$24</f>
        <v>6.3985032000000004</v>
      </c>
      <c r="H130" s="57">
        <f>E130*Parameters!K$24</f>
        <v>14.221339199999999</v>
      </c>
      <c r="I130" s="55">
        <f>C130*Parameters!I$27</f>
        <v>7.4223360000000005</v>
      </c>
      <c r="J130" s="56">
        <f>D130*Parameters!J$27</f>
        <v>17.062675200000001</v>
      </c>
      <c r="K130" s="57">
        <f>E130*Parameters!K$27</f>
        <v>37.923571199999998</v>
      </c>
      <c r="L130" s="55">
        <f>F130*Parameters!I$27</f>
        <v>2.2267008000000001</v>
      </c>
      <c r="M130" s="56">
        <f>G130*Parameters!J$27</f>
        <v>5.1188025600000007</v>
      </c>
      <c r="N130" s="57">
        <f>H130*Parameters!K$27</f>
        <v>11.37707136</v>
      </c>
      <c r="O130" s="55">
        <f t="shared" ref="O130:O160" si="24">C130-I130</f>
        <v>1.8555839999999995</v>
      </c>
      <c r="P130" s="56">
        <f t="shared" ref="P130:P160" si="25">D130-J130</f>
        <v>4.2656688000000003</v>
      </c>
      <c r="Q130" s="57">
        <f t="shared" ref="Q130:Q160" si="26">E130-K130</f>
        <v>9.4808927999999995</v>
      </c>
      <c r="R130" s="55">
        <f t="shared" ref="R130:R160" si="27">F130-L130</f>
        <v>0.55667519999999993</v>
      </c>
      <c r="S130" s="56">
        <f t="shared" ref="S130:S160" si="28">G130-M130</f>
        <v>1.2797006399999997</v>
      </c>
      <c r="T130" s="57">
        <f t="shared" ref="T130:T160" si="29">H130-N130</f>
        <v>2.8442678399999988</v>
      </c>
    </row>
    <row r="131" spans="1:20" x14ac:dyDescent="0.2">
      <c r="A131" t="s">
        <v>192</v>
      </c>
      <c r="B131" t="s">
        <v>17</v>
      </c>
      <c r="C131" s="55">
        <f>Node_List!Z131*Parameters!D$20</f>
        <v>7.9876799999999992</v>
      </c>
      <c r="D131" s="56">
        <f>Node_List!AA131*Parameters!E$20</f>
        <v>19.195326000000001</v>
      </c>
      <c r="E131" s="57">
        <f>Node_List!AB131*Parameters!F$20</f>
        <v>44.084555999999999</v>
      </c>
      <c r="F131" s="55">
        <f>C131*Parameters!I$24</f>
        <v>2.3963039999999998</v>
      </c>
      <c r="G131" s="56">
        <f>D131*Parameters!J$24</f>
        <v>5.7585978000000004</v>
      </c>
      <c r="H131" s="57">
        <f>E131*Parameters!K$24</f>
        <v>13.2253668</v>
      </c>
      <c r="I131" s="55">
        <f>C131*Parameters!I$27</f>
        <v>6.3901439999999994</v>
      </c>
      <c r="J131" s="56">
        <f>D131*Parameters!J$27</f>
        <v>15.356260800000001</v>
      </c>
      <c r="K131" s="57">
        <f>E131*Parameters!K$27</f>
        <v>35.267644799999999</v>
      </c>
      <c r="L131" s="55">
        <f>F131*Parameters!I$27</f>
        <v>1.9170431999999999</v>
      </c>
      <c r="M131" s="56">
        <f>G131*Parameters!J$27</f>
        <v>4.6068782400000003</v>
      </c>
      <c r="N131" s="57">
        <f>H131*Parameters!K$27</f>
        <v>10.58029344</v>
      </c>
      <c r="O131" s="55">
        <f t="shared" si="24"/>
        <v>1.5975359999999998</v>
      </c>
      <c r="P131" s="56">
        <f t="shared" si="25"/>
        <v>3.8390652000000003</v>
      </c>
      <c r="Q131" s="57">
        <f t="shared" si="26"/>
        <v>8.8169111999999998</v>
      </c>
      <c r="R131" s="55">
        <f t="shared" si="27"/>
        <v>0.47926079999999982</v>
      </c>
      <c r="S131" s="56">
        <f t="shared" si="28"/>
        <v>1.1517195600000001</v>
      </c>
      <c r="T131" s="57">
        <f t="shared" si="29"/>
        <v>2.6450733599999996</v>
      </c>
    </row>
    <row r="132" spans="1:20" x14ac:dyDescent="0.2">
      <c r="A132" t="s">
        <v>193</v>
      </c>
      <c r="B132" t="s">
        <v>17</v>
      </c>
      <c r="C132" s="55">
        <f>Node_List!Z132*Parameters!D$20</f>
        <v>3.2213999999999996</v>
      </c>
      <c r="D132" s="56">
        <f>Node_List!AA132*Parameters!E$20</f>
        <v>7.1701050000000022</v>
      </c>
      <c r="E132" s="57">
        <f>Node_List!AB132*Parameters!F$20</f>
        <v>15.689130000000002</v>
      </c>
      <c r="F132" s="55">
        <f>C132*Parameters!I$24</f>
        <v>0.96641999999999983</v>
      </c>
      <c r="G132" s="56">
        <f>D132*Parameters!J$24</f>
        <v>2.1510315000000007</v>
      </c>
      <c r="H132" s="57">
        <f>E132*Parameters!K$24</f>
        <v>4.7067390000000007</v>
      </c>
      <c r="I132" s="55">
        <f>C132*Parameters!I$27</f>
        <v>2.5771199999999999</v>
      </c>
      <c r="J132" s="56">
        <f>D132*Parameters!J$27</f>
        <v>5.7360840000000017</v>
      </c>
      <c r="K132" s="57">
        <f>E132*Parameters!K$27</f>
        <v>12.551304000000002</v>
      </c>
      <c r="L132" s="55">
        <f>F132*Parameters!I$27</f>
        <v>0.77313599999999993</v>
      </c>
      <c r="M132" s="56">
        <f>G132*Parameters!J$27</f>
        <v>1.7208252000000006</v>
      </c>
      <c r="N132" s="57">
        <f>H132*Parameters!K$27</f>
        <v>3.7653912000000007</v>
      </c>
      <c r="O132" s="55">
        <f t="shared" si="24"/>
        <v>0.64427999999999974</v>
      </c>
      <c r="P132" s="56">
        <f t="shared" si="25"/>
        <v>1.4340210000000004</v>
      </c>
      <c r="Q132" s="57">
        <f t="shared" si="26"/>
        <v>3.1378260000000004</v>
      </c>
      <c r="R132" s="55">
        <f t="shared" si="27"/>
        <v>0.1932839999999999</v>
      </c>
      <c r="S132" s="56">
        <f t="shared" si="28"/>
        <v>0.43020630000000004</v>
      </c>
      <c r="T132" s="57">
        <f t="shared" si="29"/>
        <v>0.94134779999999996</v>
      </c>
    </row>
    <row r="133" spans="1:20" x14ac:dyDescent="0.2">
      <c r="A133" t="s">
        <v>194</v>
      </c>
      <c r="B133" t="s">
        <v>16</v>
      </c>
      <c r="C133" s="55">
        <f>Node_List!Z133*Parameters!D$20</f>
        <v>9.3979199999999992</v>
      </c>
      <c r="D133" s="56">
        <f>Node_List!AA133*Parameters!E$20</f>
        <v>22.936344000000002</v>
      </c>
      <c r="E133" s="57">
        <f>Node_List!AB133*Parameters!F$20</f>
        <v>53.044464000000005</v>
      </c>
      <c r="F133" s="55">
        <f>C133*Parameters!I$24</f>
        <v>2.8193759999999997</v>
      </c>
      <c r="G133" s="56">
        <f>D133*Parameters!J$24</f>
        <v>6.8809032000000006</v>
      </c>
      <c r="H133" s="57">
        <f>E133*Parameters!K$24</f>
        <v>15.913339200000001</v>
      </c>
      <c r="I133" s="55">
        <f>C133*Parameters!I$27</f>
        <v>7.5183359999999997</v>
      </c>
      <c r="J133" s="56">
        <f>D133*Parameters!J$27</f>
        <v>18.349075200000001</v>
      </c>
      <c r="K133" s="57">
        <f>E133*Parameters!K$27</f>
        <v>42.435571200000005</v>
      </c>
      <c r="L133" s="55">
        <f>F133*Parameters!I$27</f>
        <v>2.2555007999999996</v>
      </c>
      <c r="M133" s="56">
        <f>G133*Parameters!J$27</f>
        <v>5.5047225600000012</v>
      </c>
      <c r="N133" s="57">
        <f>H133*Parameters!K$27</f>
        <v>12.730671360000002</v>
      </c>
      <c r="O133" s="55">
        <f t="shared" si="24"/>
        <v>1.8795839999999995</v>
      </c>
      <c r="P133" s="56">
        <f t="shared" si="25"/>
        <v>4.5872688000000004</v>
      </c>
      <c r="Q133" s="57">
        <f t="shared" si="26"/>
        <v>10.6088928</v>
      </c>
      <c r="R133" s="55">
        <f t="shared" si="27"/>
        <v>0.56387520000000002</v>
      </c>
      <c r="S133" s="56">
        <f t="shared" si="28"/>
        <v>1.3761806399999994</v>
      </c>
      <c r="T133" s="57">
        <f t="shared" si="29"/>
        <v>3.1826678399999988</v>
      </c>
    </row>
    <row r="134" spans="1:20" x14ac:dyDescent="0.2">
      <c r="A134" t="s">
        <v>195</v>
      </c>
      <c r="B134" t="s">
        <v>17</v>
      </c>
      <c r="C134" s="55">
        <f>Node_List!Z134*Parameters!D$20</f>
        <v>4.2414000000000005</v>
      </c>
      <c r="D134" s="56">
        <f>Node_List!AA134*Parameters!E$20</f>
        <v>11.612355000000003</v>
      </c>
      <c r="E134" s="57">
        <f>Node_List!AB134*Parameters!F$20</f>
        <v>27.723629999999996</v>
      </c>
      <c r="F134" s="55">
        <f>C134*Parameters!I$24</f>
        <v>1.2724200000000001</v>
      </c>
      <c r="G134" s="56">
        <f>D134*Parameters!J$24</f>
        <v>3.4837065000000007</v>
      </c>
      <c r="H134" s="57">
        <f>E134*Parameters!K$24</f>
        <v>8.3170889999999993</v>
      </c>
      <c r="I134" s="55">
        <f>C134*Parameters!I$27</f>
        <v>3.3931200000000006</v>
      </c>
      <c r="J134" s="56">
        <f>D134*Parameters!J$27</f>
        <v>9.2898840000000025</v>
      </c>
      <c r="K134" s="57">
        <f>E134*Parameters!K$27</f>
        <v>22.178903999999999</v>
      </c>
      <c r="L134" s="55">
        <f>F134*Parameters!I$27</f>
        <v>1.0179360000000002</v>
      </c>
      <c r="M134" s="56">
        <f>G134*Parameters!J$27</f>
        <v>2.7869652000000009</v>
      </c>
      <c r="N134" s="57">
        <f>H134*Parameters!K$27</f>
        <v>6.6536711999999998</v>
      </c>
      <c r="O134" s="55">
        <f t="shared" si="24"/>
        <v>0.84827999999999992</v>
      </c>
      <c r="P134" s="56">
        <f t="shared" si="25"/>
        <v>2.3224710000000002</v>
      </c>
      <c r="Q134" s="57">
        <f t="shared" si="26"/>
        <v>5.5447259999999972</v>
      </c>
      <c r="R134" s="55">
        <f t="shared" si="27"/>
        <v>0.25448399999999993</v>
      </c>
      <c r="S134" s="56">
        <f t="shared" si="28"/>
        <v>0.69674129999999979</v>
      </c>
      <c r="T134" s="57">
        <f t="shared" si="29"/>
        <v>1.6634177999999995</v>
      </c>
    </row>
    <row r="135" spans="1:20" x14ac:dyDescent="0.2">
      <c r="A135" t="s">
        <v>196</v>
      </c>
      <c r="B135" t="s">
        <v>17</v>
      </c>
      <c r="C135" s="55">
        <f>Node_List!Z135*Parameters!D$20</f>
        <v>4.3391999999999999</v>
      </c>
      <c r="D135" s="56">
        <f>Node_List!AA135*Parameters!E$20</f>
        <v>9.8226899999999997</v>
      </c>
      <c r="E135" s="57">
        <f>Node_List!AB135*Parameters!F$20</f>
        <v>21.553140000000003</v>
      </c>
      <c r="F135" s="55">
        <f>C135*Parameters!I$24</f>
        <v>1.30176</v>
      </c>
      <c r="G135" s="56">
        <f>D135*Parameters!J$24</f>
        <v>2.9468069999999997</v>
      </c>
      <c r="H135" s="57">
        <f>E135*Parameters!K$24</f>
        <v>6.465942000000001</v>
      </c>
      <c r="I135" s="55">
        <f>C135*Parameters!I$27</f>
        <v>3.4713600000000002</v>
      </c>
      <c r="J135" s="56">
        <f>D135*Parameters!J$27</f>
        <v>7.8581520000000005</v>
      </c>
      <c r="K135" s="57">
        <f>E135*Parameters!K$27</f>
        <v>17.242512000000001</v>
      </c>
      <c r="L135" s="55">
        <f>F135*Parameters!I$27</f>
        <v>1.0414080000000001</v>
      </c>
      <c r="M135" s="56">
        <f>G135*Parameters!J$27</f>
        <v>2.3574455999999997</v>
      </c>
      <c r="N135" s="57">
        <f>H135*Parameters!K$27</f>
        <v>5.172753600000001</v>
      </c>
      <c r="O135" s="55">
        <f t="shared" si="24"/>
        <v>0.86783999999999972</v>
      </c>
      <c r="P135" s="56">
        <f t="shared" si="25"/>
        <v>1.9645379999999992</v>
      </c>
      <c r="Q135" s="57">
        <f t="shared" si="26"/>
        <v>4.3106280000000012</v>
      </c>
      <c r="R135" s="55">
        <f t="shared" si="27"/>
        <v>0.26035199999999992</v>
      </c>
      <c r="S135" s="56">
        <f t="shared" si="28"/>
        <v>0.58936140000000004</v>
      </c>
      <c r="T135" s="57">
        <f t="shared" si="29"/>
        <v>1.2931884</v>
      </c>
    </row>
    <row r="136" spans="1:20" x14ac:dyDescent="0.2">
      <c r="A136" t="s">
        <v>197</v>
      </c>
      <c r="B136" t="s">
        <v>17</v>
      </c>
      <c r="C136" s="55">
        <f>Node_List!Z136*Parameters!D$20</f>
        <v>8.300279999999999</v>
      </c>
      <c r="D136" s="56">
        <f>Node_List!AA136*Parameters!E$20</f>
        <v>19.915520999999998</v>
      </c>
      <c r="E136" s="57">
        <f>Node_List!AB136*Parameters!F$20</f>
        <v>45.719225999999999</v>
      </c>
      <c r="F136" s="55">
        <f>C136*Parameters!I$24</f>
        <v>2.4900839999999995</v>
      </c>
      <c r="G136" s="56">
        <f>D136*Parameters!J$24</f>
        <v>5.9746562999999995</v>
      </c>
      <c r="H136" s="57">
        <f>E136*Parameters!K$24</f>
        <v>13.7157678</v>
      </c>
      <c r="I136" s="55">
        <f>C136*Parameters!I$27</f>
        <v>6.6402239999999999</v>
      </c>
      <c r="J136" s="56">
        <f>D136*Parameters!J$27</f>
        <v>15.932416799999999</v>
      </c>
      <c r="K136" s="57">
        <f>E136*Parameters!K$27</f>
        <v>36.575380799999998</v>
      </c>
      <c r="L136" s="55">
        <f>F136*Parameters!I$27</f>
        <v>1.9920671999999997</v>
      </c>
      <c r="M136" s="56">
        <f>G136*Parameters!J$27</f>
        <v>4.7797250399999998</v>
      </c>
      <c r="N136" s="57">
        <f>H136*Parameters!K$27</f>
        <v>10.97261424</v>
      </c>
      <c r="O136" s="55">
        <f t="shared" si="24"/>
        <v>1.6600559999999991</v>
      </c>
      <c r="P136" s="56">
        <f t="shared" si="25"/>
        <v>3.9831041999999997</v>
      </c>
      <c r="Q136" s="57">
        <f t="shared" si="26"/>
        <v>9.1438452000000012</v>
      </c>
      <c r="R136" s="55">
        <f t="shared" si="27"/>
        <v>0.49801679999999982</v>
      </c>
      <c r="S136" s="56">
        <f t="shared" si="28"/>
        <v>1.1949312599999997</v>
      </c>
      <c r="T136" s="57">
        <f t="shared" si="29"/>
        <v>2.7431535599999997</v>
      </c>
    </row>
    <row r="137" spans="1:20" x14ac:dyDescent="0.2">
      <c r="A137" t="s">
        <v>198</v>
      </c>
      <c r="B137" t="s">
        <v>17</v>
      </c>
      <c r="C137" s="55">
        <f>Node_List!Z137*Parameters!D$20</f>
        <v>6.9810840000000001</v>
      </c>
      <c r="D137" s="56">
        <f>Node_List!AA137*Parameters!E$20</f>
        <v>17.091006300000004</v>
      </c>
      <c r="E137" s="57">
        <f>Node_List!AB137*Parameters!F$20</f>
        <v>39.588067800000012</v>
      </c>
      <c r="F137" s="55">
        <f>C137*Parameters!I$24</f>
        <v>2.0943252000000001</v>
      </c>
      <c r="G137" s="56">
        <f>D137*Parameters!J$24</f>
        <v>5.1273018900000009</v>
      </c>
      <c r="H137" s="57">
        <f>E137*Parameters!K$24</f>
        <v>11.876420340000003</v>
      </c>
      <c r="I137" s="55">
        <f>C137*Parameters!I$27</f>
        <v>5.5848672000000006</v>
      </c>
      <c r="J137" s="56">
        <f>D137*Parameters!J$27</f>
        <v>13.672805040000004</v>
      </c>
      <c r="K137" s="57">
        <f>E137*Parameters!K$27</f>
        <v>31.670454240000012</v>
      </c>
      <c r="L137" s="55">
        <f>F137*Parameters!I$27</f>
        <v>1.6754601600000001</v>
      </c>
      <c r="M137" s="56">
        <f>G137*Parameters!J$27</f>
        <v>4.1018415120000009</v>
      </c>
      <c r="N137" s="57">
        <f>H137*Parameters!K$27</f>
        <v>9.5011362720000019</v>
      </c>
      <c r="O137" s="55">
        <f t="shared" si="24"/>
        <v>1.3962167999999995</v>
      </c>
      <c r="P137" s="56">
        <f t="shared" si="25"/>
        <v>3.41820126</v>
      </c>
      <c r="Q137" s="57">
        <f t="shared" si="26"/>
        <v>7.9176135599999995</v>
      </c>
      <c r="R137" s="55">
        <f t="shared" si="27"/>
        <v>0.41886504000000002</v>
      </c>
      <c r="S137" s="56">
        <f t="shared" si="28"/>
        <v>1.025460378</v>
      </c>
      <c r="T137" s="57">
        <f t="shared" si="29"/>
        <v>2.3752840680000009</v>
      </c>
    </row>
    <row r="138" spans="1:20" x14ac:dyDescent="0.2">
      <c r="A138" t="s">
        <v>199</v>
      </c>
      <c r="B138" t="s">
        <v>17</v>
      </c>
      <c r="C138" s="55">
        <f>Node_List!Z138*Parameters!D$20</f>
        <v>3.44028</v>
      </c>
      <c r="D138" s="56">
        <f>Node_List!AA138*Parameters!E$20</f>
        <v>10.146020999999999</v>
      </c>
      <c r="E138" s="57">
        <f>Node_List!AB138*Parameters!F$20</f>
        <v>24.632225999999996</v>
      </c>
      <c r="F138" s="55">
        <f>C138*Parameters!I$24</f>
        <v>1.032084</v>
      </c>
      <c r="G138" s="56">
        <f>D138*Parameters!J$24</f>
        <v>3.0438062999999995</v>
      </c>
      <c r="H138" s="57">
        <f>E138*Parameters!K$24</f>
        <v>7.389667799999998</v>
      </c>
      <c r="I138" s="55">
        <f>C138*Parameters!I$27</f>
        <v>2.752224</v>
      </c>
      <c r="J138" s="56">
        <f>D138*Parameters!J$27</f>
        <v>8.1168168000000005</v>
      </c>
      <c r="K138" s="57">
        <f>E138*Parameters!K$27</f>
        <v>19.705780799999999</v>
      </c>
      <c r="L138" s="55">
        <f>F138*Parameters!I$27</f>
        <v>0.82566720000000005</v>
      </c>
      <c r="M138" s="56">
        <f>G138*Parameters!J$27</f>
        <v>2.4350450399999999</v>
      </c>
      <c r="N138" s="57">
        <f>H138*Parameters!K$27</f>
        <v>5.9117342399999986</v>
      </c>
      <c r="O138" s="55">
        <f t="shared" si="24"/>
        <v>0.688056</v>
      </c>
      <c r="P138" s="56">
        <f t="shared" si="25"/>
        <v>2.0292041999999988</v>
      </c>
      <c r="Q138" s="57">
        <f t="shared" si="26"/>
        <v>4.9264451999999963</v>
      </c>
      <c r="R138" s="55">
        <f t="shared" si="27"/>
        <v>0.20641679999999996</v>
      </c>
      <c r="S138" s="56">
        <f t="shared" si="28"/>
        <v>0.60876125999999964</v>
      </c>
      <c r="T138" s="57">
        <f t="shared" si="29"/>
        <v>1.4779335599999994</v>
      </c>
    </row>
    <row r="139" spans="1:20" x14ac:dyDescent="0.2">
      <c r="A139" t="s">
        <v>200</v>
      </c>
      <c r="B139" t="s">
        <v>17</v>
      </c>
      <c r="C139" s="55">
        <f>Node_List!Z139*Parameters!D$20</f>
        <v>10.470479999999998</v>
      </c>
      <c r="D139" s="56">
        <f>Node_List!AA139*Parameters!E$20</f>
        <v>27.080286000000001</v>
      </c>
      <c r="E139" s="57">
        <f>Node_List!AB139*Parameters!F$20</f>
        <v>63.770316000000001</v>
      </c>
      <c r="F139" s="55">
        <f>C139*Parameters!I$24</f>
        <v>3.1411439999999993</v>
      </c>
      <c r="G139" s="56">
        <f>D139*Parameters!J$24</f>
        <v>8.1240857999999996</v>
      </c>
      <c r="H139" s="57">
        <f>E139*Parameters!K$24</f>
        <v>19.1310948</v>
      </c>
      <c r="I139" s="55">
        <f>C139*Parameters!I$27</f>
        <v>8.3763839999999998</v>
      </c>
      <c r="J139" s="56">
        <f>D139*Parameters!J$27</f>
        <v>21.664228800000004</v>
      </c>
      <c r="K139" s="57">
        <f>E139*Parameters!K$27</f>
        <v>51.016252800000004</v>
      </c>
      <c r="L139" s="55">
        <f>F139*Parameters!I$27</f>
        <v>2.5129151999999997</v>
      </c>
      <c r="M139" s="56">
        <f>G139*Parameters!J$27</f>
        <v>6.4992686400000004</v>
      </c>
      <c r="N139" s="57">
        <f>H139*Parameters!K$27</f>
        <v>15.304875840000001</v>
      </c>
      <c r="O139" s="55">
        <f t="shared" si="24"/>
        <v>2.0940959999999986</v>
      </c>
      <c r="P139" s="56">
        <f t="shared" si="25"/>
        <v>5.4160571999999974</v>
      </c>
      <c r="Q139" s="57">
        <f t="shared" si="26"/>
        <v>12.754063199999997</v>
      </c>
      <c r="R139" s="55">
        <f t="shared" si="27"/>
        <v>0.62822879999999959</v>
      </c>
      <c r="S139" s="56">
        <f t="shared" si="28"/>
        <v>1.6248171599999992</v>
      </c>
      <c r="T139" s="57">
        <f t="shared" si="29"/>
        <v>3.8262189599999985</v>
      </c>
    </row>
    <row r="140" spans="1:20" x14ac:dyDescent="0.2">
      <c r="A140" t="s">
        <v>201</v>
      </c>
      <c r="B140" t="s">
        <v>17</v>
      </c>
      <c r="C140" s="55">
        <f>Node_List!Z140*Parameters!D$20</f>
        <v>5.5001999999999995</v>
      </c>
      <c r="D140" s="56">
        <f>Node_List!AA140*Parameters!E$20</f>
        <v>14.523765000000001</v>
      </c>
      <c r="E140" s="57">
        <f>Node_List!AB140*Parameters!F$20</f>
        <v>34.089089999999999</v>
      </c>
      <c r="F140" s="55">
        <f>C140*Parameters!I$24</f>
        <v>1.6500599999999999</v>
      </c>
      <c r="G140" s="56">
        <f>D140*Parameters!J$24</f>
        <v>4.3571295000000001</v>
      </c>
      <c r="H140" s="57">
        <f>E140*Parameters!K$24</f>
        <v>10.226726999999999</v>
      </c>
      <c r="I140" s="55">
        <f>C140*Parameters!I$27</f>
        <v>4.4001599999999996</v>
      </c>
      <c r="J140" s="56">
        <f>D140*Parameters!J$27</f>
        <v>11.619012000000001</v>
      </c>
      <c r="K140" s="57">
        <f>E140*Parameters!K$27</f>
        <v>27.271272</v>
      </c>
      <c r="L140" s="55">
        <f>F140*Parameters!I$27</f>
        <v>1.3200479999999999</v>
      </c>
      <c r="M140" s="56">
        <f>G140*Parameters!J$27</f>
        <v>3.4857036000000003</v>
      </c>
      <c r="N140" s="57">
        <f>H140*Parameters!K$27</f>
        <v>8.1813815999999999</v>
      </c>
      <c r="O140" s="55">
        <f t="shared" si="24"/>
        <v>1.1000399999999999</v>
      </c>
      <c r="P140" s="56">
        <f t="shared" si="25"/>
        <v>2.9047529999999995</v>
      </c>
      <c r="Q140" s="57">
        <f t="shared" si="26"/>
        <v>6.817817999999999</v>
      </c>
      <c r="R140" s="55">
        <f t="shared" si="27"/>
        <v>0.33001199999999997</v>
      </c>
      <c r="S140" s="56">
        <f t="shared" si="28"/>
        <v>0.87142589999999975</v>
      </c>
      <c r="T140" s="57">
        <f t="shared" si="29"/>
        <v>2.0453453999999986</v>
      </c>
    </row>
    <row r="141" spans="1:20" x14ac:dyDescent="0.2">
      <c r="A141" t="s">
        <v>202</v>
      </c>
      <c r="B141" t="s">
        <v>16</v>
      </c>
      <c r="C141" s="55">
        <f>Node_List!Z141*Parameters!D$20</f>
        <v>10.92384</v>
      </c>
      <c r="D141" s="56">
        <f>Node_List!AA141*Parameters!E$20</f>
        <v>25.360788000000003</v>
      </c>
      <c r="E141" s="57">
        <f>Node_List!AB141*Parameters!F$20</f>
        <v>56.955527999999994</v>
      </c>
      <c r="F141" s="55">
        <f>C141*Parameters!I$24</f>
        <v>3.2771520000000001</v>
      </c>
      <c r="G141" s="56">
        <f>D141*Parameters!J$24</f>
        <v>7.6082364000000009</v>
      </c>
      <c r="H141" s="57">
        <f>E141*Parameters!K$24</f>
        <v>17.086658399999997</v>
      </c>
      <c r="I141" s="55">
        <f>C141*Parameters!I$27</f>
        <v>8.7390720000000002</v>
      </c>
      <c r="J141" s="56">
        <f>D141*Parameters!J$27</f>
        <v>20.288630400000002</v>
      </c>
      <c r="K141" s="57">
        <f>E141*Parameters!K$27</f>
        <v>45.564422399999998</v>
      </c>
      <c r="L141" s="55">
        <f>F141*Parameters!I$27</f>
        <v>2.6217216000000003</v>
      </c>
      <c r="M141" s="56">
        <f>G141*Parameters!J$27</f>
        <v>6.0865891200000011</v>
      </c>
      <c r="N141" s="57">
        <f>H141*Parameters!K$27</f>
        <v>13.669326719999999</v>
      </c>
      <c r="O141" s="55">
        <f t="shared" si="24"/>
        <v>2.184768</v>
      </c>
      <c r="P141" s="56">
        <f t="shared" si="25"/>
        <v>5.0721576000000006</v>
      </c>
      <c r="Q141" s="57">
        <f t="shared" si="26"/>
        <v>11.391105599999996</v>
      </c>
      <c r="R141" s="55">
        <f t="shared" si="27"/>
        <v>0.65543039999999975</v>
      </c>
      <c r="S141" s="56">
        <f t="shared" si="28"/>
        <v>1.5216472799999998</v>
      </c>
      <c r="T141" s="57">
        <f t="shared" si="29"/>
        <v>3.4173316799999984</v>
      </c>
    </row>
    <row r="142" spans="1:20" x14ac:dyDescent="0.2">
      <c r="A142" t="s">
        <v>203</v>
      </c>
      <c r="B142" t="s">
        <v>17</v>
      </c>
      <c r="C142" s="55">
        <f>Node_List!Z142*Parameters!D$20</f>
        <v>7.0179599999999995</v>
      </c>
      <c r="D142" s="56">
        <f>Node_List!AA142*Parameters!E$20</f>
        <v>16.496097000000002</v>
      </c>
      <c r="E142" s="57">
        <f>Node_List!AB142*Parameters!F$20</f>
        <v>36.924282000000005</v>
      </c>
      <c r="F142" s="55">
        <f>C142*Parameters!I$24</f>
        <v>2.1053879999999996</v>
      </c>
      <c r="G142" s="56">
        <f>D142*Parameters!J$24</f>
        <v>4.9488291000000002</v>
      </c>
      <c r="H142" s="57">
        <f>E142*Parameters!K$24</f>
        <v>11.0772846</v>
      </c>
      <c r="I142" s="55">
        <f>C142*Parameters!I$27</f>
        <v>5.6143679999999998</v>
      </c>
      <c r="J142" s="56">
        <f>D142*Parameters!J$27</f>
        <v>13.196877600000002</v>
      </c>
      <c r="K142" s="57">
        <f>E142*Parameters!K$27</f>
        <v>29.539425600000005</v>
      </c>
      <c r="L142" s="55">
        <f>F142*Parameters!I$27</f>
        <v>1.6843103999999998</v>
      </c>
      <c r="M142" s="56">
        <f>G142*Parameters!J$27</f>
        <v>3.9590632800000005</v>
      </c>
      <c r="N142" s="57">
        <f>H142*Parameters!K$27</f>
        <v>8.8618276800000011</v>
      </c>
      <c r="O142" s="55">
        <f t="shared" si="24"/>
        <v>1.4035919999999997</v>
      </c>
      <c r="P142" s="56">
        <f t="shared" si="25"/>
        <v>3.2992194000000001</v>
      </c>
      <c r="Q142" s="57">
        <f t="shared" si="26"/>
        <v>7.3848564000000003</v>
      </c>
      <c r="R142" s="55">
        <f t="shared" si="27"/>
        <v>0.42107759999999983</v>
      </c>
      <c r="S142" s="56">
        <f t="shared" si="28"/>
        <v>0.98976581999999969</v>
      </c>
      <c r="T142" s="57">
        <f t="shared" si="29"/>
        <v>2.2154569199999994</v>
      </c>
    </row>
    <row r="143" spans="1:20" x14ac:dyDescent="0.2">
      <c r="A143" t="s">
        <v>204</v>
      </c>
      <c r="B143" t="s">
        <v>17</v>
      </c>
      <c r="C143" s="55">
        <f>Node_List!Z143*Parameters!D$20</f>
        <v>8.3852399999999996</v>
      </c>
      <c r="D143" s="56">
        <f>Node_List!AA143*Parameters!E$20</f>
        <v>19.447143000000001</v>
      </c>
      <c r="E143" s="57">
        <f>Node_List!AB143*Parameters!F$20</f>
        <v>43.363157999999999</v>
      </c>
      <c r="F143" s="55">
        <f>C143*Parameters!I$24</f>
        <v>2.5155719999999997</v>
      </c>
      <c r="G143" s="56">
        <f>D143*Parameters!J$24</f>
        <v>5.8341428999999998</v>
      </c>
      <c r="H143" s="57">
        <f>E143*Parameters!K$24</f>
        <v>13.008947399999998</v>
      </c>
      <c r="I143" s="55">
        <f>C143*Parameters!I$27</f>
        <v>6.7081920000000004</v>
      </c>
      <c r="J143" s="56">
        <f>D143*Parameters!J$27</f>
        <v>15.557714400000002</v>
      </c>
      <c r="K143" s="57">
        <f>E143*Parameters!K$27</f>
        <v>34.690526400000003</v>
      </c>
      <c r="L143" s="55">
        <f>F143*Parameters!I$27</f>
        <v>2.0124575999999998</v>
      </c>
      <c r="M143" s="56">
        <f>G143*Parameters!J$27</f>
        <v>4.66731432</v>
      </c>
      <c r="N143" s="57">
        <f>H143*Parameters!K$27</f>
        <v>10.40715792</v>
      </c>
      <c r="O143" s="55">
        <f t="shared" si="24"/>
        <v>1.6770479999999992</v>
      </c>
      <c r="P143" s="56">
        <f t="shared" si="25"/>
        <v>3.8894285999999987</v>
      </c>
      <c r="Q143" s="57">
        <f t="shared" si="26"/>
        <v>8.6726315999999954</v>
      </c>
      <c r="R143" s="55">
        <f t="shared" si="27"/>
        <v>0.50311439999999985</v>
      </c>
      <c r="S143" s="56">
        <f t="shared" si="28"/>
        <v>1.1668285799999998</v>
      </c>
      <c r="T143" s="57">
        <f t="shared" si="29"/>
        <v>2.601789479999999</v>
      </c>
    </row>
    <row r="144" spans="1:20" x14ac:dyDescent="0.2">
      <c r="A144" t="s">
        <v>205</v>
      </c>
      <c r="B144" t="s">
        <v>17</v>
      </c>
      <c r="C144" s="55">
        <f>Node_List!Z144*Parameters!D$20</f>
        <v>4.7668799999999996</v>
      </c>
      <c r="D144" s="56">
        <f>Node_List!AA144*Parameters!E$20</f>
        <v>10.505766000000001</v>
      </c>
      <c r="E144" s="57">
        <f>Node_List!AB144*Parameters!F$20</f>
        <v>22.967196000000001</v>
      </c>
      <c r="F144" s="55">
        <f>C144*Parameters!I$24</f>
        <v>1.4300639999999998</v>
      </c>
      <c r="G144" s="56">
        <f>D144*Parameters!J$24</f>
        <v>3.1517298000000005</v>
      </c>
      <c r="H144" s="57">
        <f>E144*Parameters!K$24</f>
        <v>6.8901588</v>
      </c>
      <c r="I144" s="55">
        <f>C144*Parameters!I$27</f>
        <v>3.813504</v>
      </c>
      <c r="J144" s="56">
        <f>D144*Parameters!J$27</f>
        <v>8.4046128000000007</v>
      </c>
      <c r="K144" s="57">
        <f>E144*Parameters!K$27</f>
        <v>18.373756800000002</v>
      </c>
      <c r="L144" s="55">
        <f>F144*Parameters!I$27</f>
        <v>1.1440511999999998</v>
      </c>
      <c r="M144" s="56">
        <f>G144*Parameters!J$27</f>
        <v>2.5213838400000004</v>
      </c>
      <c r="N144" s="57">
        <f>H144*Parameters!K$27</f>
        <v>5.5121270400000002</v>
      </c>
      <c r="O144" s="55">
        <f t="shared" si="24"/>
        <v>0.95337599999999956</v>
      </c>
      <c r="P144" s="56">
        <f t="shared" si="25"/>
        <v>2.1011532000000006</v>
      </c>
      <c r="Q144" s="57">
        <f t="shared" si="26"/>
        <v>4.5934391999999988</v>
      </c>
      <c r="R144" s="55">
        <f t="shared" si="27"/>
        <v>0.28601279999999996</v>
      </c>
      <c r="S144" s="56">
        <f t="shared" si="28"/>
        <v>0.63034596000000009</v>
      </c>
      <c r="T144" s="57">
        <f t="shared" si="29"/>
        <v>1.3780317599999998</v>
      </c>
    </row>
    <row r="145" spans="1:20" x14ac:dyDescent="0.2">
      <c r="A145" t="s">
        <v>206</v>
      </c>
      <c r="B145" t="s">
        <v>17</v>
      </c>
      <c r="C145" s="55">
        <f>Node_List!Z145*Parameters!D$20</f>
        <v>2.21136</v>
      </c>
      <c r="D145" s="56">
        <f>Node_List!AA145*Parameters!E$20</f>
        <v>5.4473519999999995</v>
      </c>
      <c r="E145" s="57">
        <f>Node_List!AB145*Parameters!F$20</f>
        <v>12.051311999999999</v>
      </c>
      <c r="F145" s="55">
        <f>C145*Parameters!I$24</f>
        <v>0.663408</v>
      </c>
      <c r="G145" s="56">
        <f>D145*Parameters!J$24</f>
        <v>1.6342055999999998</v>
      </c>
      <c r="H145" s="57">
        <f>E145*Parameters!K$24</f>
        <v>3.6153935999999995</v>
      </c>
      <c r="I145" s="55">
        <f>C145*Parameters!I$27</f>
        <v>1.769088</v>
      </c>
      <c r="J145" s="56">
        <f>D145*Parameters!J$27</f>
        <v>4.3578815999999998</v>
      </c>
      <c r="K145" s="57">
        <f>E145*Parameters!K$27</f>
        <v>9.6410496000000006</v>
      </c>
      <c r="L145" s="55">
        <f>F145*Parameters!I$27</f>
        <v>0.53072640000000004</v>
      </c>
      <c r="M145" s="56">
        <f>G145*Parameters!J$27</f>
        <v>1.3073644799999999</v>
      </c>
      <c r="N145" s="57">
        <f>H145*Parameters!K$27</f>
        <v>2.8923148799999998</v>
      </c>
      <c r="O145" s="55">
        <f t="shared" si="24"/>
        <v>0.442272</v>
      </c>
      <c r="P145" s="56">
        <f t="shared" si="25"/>
        <v>1.0894703999999997</v>
      </c>
      <c r="Q145" s="57">
        <f t="shared" si="26"/>
        <v>2.4102623999999988</v>
      </c>
      <c r="R145" s="55">
        <f t="shared" si="27"/>
        <v>0.13268159999999996</v>
      </c>
      <c r="S145" s="56">
        <f t="shared" si="28"/>
        <v>0.32684111999999987</v>
      </c>
      <c r="T145" s="57">
        <f t="shared" si="29"/>
        <v>0.72307871999999973</v>
      </c>
    </row>
    <row r="146" spans="1:20" x14ac:dyDescent="0.2">
      <c r="A146" t="s">
        <v>207</v>
      </c>
      <c r="B146" t="s">
        <v>17</v>
      </c>
      <c r="C146" s="55">
        <f>Node_List!Z146*Parameters!D$20</f>
        <v>19.268519999999999</v>
      </c>
      <c r="D146" s="56">
        <f>Node_List!AA146*Parameters!E$20</f>
        <v>43.805889000000008</v>
      </c>
      <c r="E146" s="57">
        <f>Node_List!AB146*Parameters!F$20</f>
        <v>97.890234000000007</v>
      </c>
      <c r="F146" s="55">
        <f>C146*Parameters!I$24</f>
        <v>5.7805559999999998</v>
      </c>
      <c r="G146" s="56">
        <f>D146*Parameters!J$24</f>
        <v>13.141766700000002</v>
      </c>
      <c r="H146" s="57">
        <f>E146*Parameters!K$24</f>
        <v>29.367070200000001</v>
      </c>
      <c r="I146" s="55">
        <f>C146*Parameters!I$27</f>
        <v>15.414816</v>
      </c>
      <c r="J146" s="56">
        <f>D146*Parameters!J$27</f>
        <v>35.044711200000009</v>
      </c>
      <c r="K146" s="57">
        <f>E146*Parameters!K$27</f>
        <v>78.312187200000011</v>
      </c>
      <c r="L146" s="55">
        <f>F146*Parameters!I$27</f>
        <v>4.6244448</v>
      </c>
      <c r="M146" s="56">
        <f>G146*Parameters!J$27</f>
        <v>10.513413360000001</v>
      </c>
      <c r="N146" s="57">
        <f>H146*Parameters!K$27</f>
        <v>23.49365616</v>
      </c>
      <c r="O146" s="55">
        <f t="shared" si="24"/>
        <v>3.8537039999999987</v>
      </c>
      <c r="P146" s="56">
        <f t="shared" si="25"/>
        <v>8.7611777999999987</v>
      </c>
      <c r="Q146" s="57">
        <f t="shared" si="26"/>
        <v>19.578046799999996</v>
      </c>
      <c r="R146" s="55">
        <f t="shared" si="27"/>
        <v>1.1561111999999998</v>
      </c>
      <c r="S146" s="56">
        <f t="shared" si="28"/>
        <v>2.6283533400000003</v>
      </c>
      <c r="T146" s="57">
        <f t="shared" si="29"/>
        <v>5.8734140400000001</v>
      </c>
    </row>
    <row r="147" spans="1:20" x14ac:dyDescent="0.2">
      <c r="A147" t="s">
        <v>208</v>
      </c>
      <c r="B147" t="s">
        <v>17</v>
      </c>
      <c r="C147" s="55">
        <f>Node_List!Z147*Parameters!D$20</f>
        <v>23.69136</v>
      </c>
      <c r="D147" s="56">
        <f>Node_List!AA147*Parameters!E$20</f>
        <v>55.329851999999995</v>
      </c>
      <c r="E147" s="57">
        <f>Node_List!AB147*Parameters!F$20</f>
        <v>125.26831199999999</v>
      </c>
      <c r="F147" s="55">
        <f>C147*Parameters!I$24</f>
        <v>7.1074079999999995</v>
      </c>
      <c r="G147" s="56">
        <f>D147*Parameters!J$24</f>
        <v>16.598955599999996</v>
      </c>
      <c r="H147" s="57">
        <f>E147*Parameters!K$24</f>
        <v>37.580493599999997</v>
      </c>
      <c r="I147" s="55">
        <f>C147*Parameters!I$27</f>
        <v>18.953088000000001</v>
      </c>
      <c r="J147" s="56">
        <f>D147*Parameters!J$27</f>
        <v>44.263881599999998</v>
      </c>
      <c r="K147" s="57">
        <f>E147*Parameters!K$27</f>
        <v>100.2146496</v>
      </c>
      <c r="L147" s="55">
        <f>F147*Parameters!I$27</f>
        <v>5.6859263999999996</v>
      </c>
      <c r="M147" s="56">
        <f>G147*Parameters!J$27</f>
        <v>13.279164479999999</v>
      </c>
      <c r="N147" s="57">
        <f>H147*Parameters!K$27</f>
        <v>30.064394879999998</v>
      </c>
      <c r="O147" s="55">
        <f t="shared" si="24"/>
        <v>4.7382719999999985</v>
      </c>
      <c r="P147" s="56">
        <f t="shared" si="25"/>
        <v>11.065970399999998</v>
      </c>
      <c r="Q147" s="57">
        <f t="shared" si="26"/>
        <v>25.053662399999993</v>
      </c>
      <c r="R147" s="55">
        <f t="shared" si="27"/>
        <v>1.4214815999999999</v>
      </c>
      <c r="S147" s="56">
        <f t="shared" si="28"/>
        <v>3.3197911199999979</v>
      </c>
      <c r="T147" s="57">
        <f t="shared" si="29"/>
        <v>7.5160987199999987</v>
      </c>
    </row>
    <row r="148" spans="1:20" x14ac:dyDescent="0.2">
      <c r="A148" t="s">
        <v>209</v>
      </c>
      <c r="B148" t="s">
        <v>17</v>
      </c>
      <c r="C148" s="55">
        <f>Node_List!Z148*Parameters!D$20</f>
        <v>12.046559999999998</v>
      </c>
      <c r="D148" s="56">
        <f>Node_List!AA148*Parameters!E$20</f>
        <v>27.978491999999999</v>
      </c>
      <c r="E148" s="57">
        <f>Node_List!AB148*Parameters!F$20</f>
        <v>62.680152</v>
      </c>
      <c r="F148" s="55">
        <f>C148*Parameters!I$24</f>
        <v>3.613967999999999</v>
      </c>
      <c r="G148" s="56">
        <f>D148*Parameters!J$24</f>
        <v>8.3935475999999998</v>
      </c>
      <c r="H148" s="57">
        <f>E148*Parameters!K$24</f>
        <v>18.804045599999998</v>
      </c>
      <c r="I148" s="55">
        <f>C148*Parameters!I$27</f>
        <v>9.6372479999999996</v>
      </c>
      <c r="J148" s="56">
        <f>D148*Parameters!J$27</f>
        <v>22.382793599999999</v>
      </c>
      <c r="K148" s="57">
        <f>E148*Parameters!K$27</f>
        <v>50.144121600000005</v>
      </c>
      <c r="L148" s="55">
        <f>F148*Parameters!I$27</f>
        <v>2.8911743999999993</v>
      </c>
      <c r="M148" s="56">
        <f>G148*Parameters!J$27</f>
        <v>6.7148380799999998</v>
      </c>
      <c r="N148" s="57">
        <f>H148*Parameters!K$27</f>
        <v>15.043236479999999</v>
      </c>
      <c r="O148" s="55">
        <f t="shared" si="24"/>
        <v>2.4093119999999981</v>
      </c>
      <c r="P148" s="56">
        <f t="shared" si="25"/>
        <v>5.5956983999999999</v>
      </c>
      <c r="Q148" s="57">
        <f t="shared" si="26"/>
        <v>12.536030399999994</v>
      </c>
      <c r="R148" s="55">
        <f t="shared" si="27"/>
        <v>0.7227935999999997</v>
      </c>
      <c r="S148" s="56">
        <f t="shared" si="28"/>
        <v>1.67870952</v>
      </c>
      <c r="T148" s="57">
        <f t="shared" si="29"/>
        <v>3.7608091199999993</v>
      </c>
    </row>
    <row r="149" spans="1:20" x14ac:dyDescent="0.2">
      <c r="A149" t="s">
        <v>210</v>
      </c>
      <c r="B149" t="s">
        <v>18</v>
      </c>
      <c r="C149" s="55">
        <f>Node_List!Z149*Parameters!D$20</f>
        <v>6.8291999999999993</v>
      </c>
      <c r="D149" s="56">
        <f>Node_List!AA149*Parameters!E$20</f>
        <v>15.871440000000002</v>
      </c>
      <c r="E149" s="57">
        <f>Node_List!AB149*Parameters!F$20</f>
        <v>35.516640000000002</v>
      </c>
      <c r="F149" s="55">
        <f>C149*Parameters!I$24</f>
        <v>2.0487599999999997</v>
      </c>
      <c r="G149" s="56">
        <f>D149*Parameters!J$24</f>
        <v>4.7614320000000001</v>
      </c>
      <c r="H149" s="57">
        <f>E149*Parameters!K$24</f>
        <v>10.654992</v>
      </c>
      <c r="I149" s="55">
        <f>C149*Parameters!I$27</f>
        <v>5.4633599999999998</v>
      </c>
      <c r="J149" s="56">
        <f>D149*Parameters!J$27</f>
        <v>12.697152000000003</v>
      </c>
      <c r="K149" s="57">
        <f>E149*Parameters!K$27</f>
        <v>28.413312000000005</v>
      </c>
      <c r="L149" s="55">
        <f>F149*Parameters!I$27</f>
        <v>1.6390079999999998</v>
      </c>
      <c r="M149" s="56">
        <f>G149*Parameters!J$27</f>
        <v>3.8091456000000004</v>
      </c>
      <c r="N149" s="57">
        <f>H149*Parameters!K$27</f>
        <v>8.5239936000000007</v>
      </c>
      <c r="O149" s="55">
        <f t="shared" si="24"/>
        <v>1.3658399999999995</v>
      </c>
      <c r="P149" s="56">
        <f t="shared" si="25"/>
        <v>3.1742879999999989</v>
      </c>
      <c r="Q149" s="57">
        <f t="shared" si="26"/>
        <v>7.1033279999999976</v>
      </c>
      <c r="R149" s="55">
        <f t="shared" si="27"/>
        <v>0.40975199999999989</v>
      </c>
      <c r="S149" s="56">
        <f t="shared" si="28"/>
        <v>0.95228639999999976</v>
      </c>
      <c r="T149" s="57">
        <f t="shared" si="29"/>
        <v>2.1309983999999993</v>
      </c>
    </row>
    <row r="150" spans="1:20" x14ac:dyDescent="0.2">
      <c r="A150" t="s">
        <v>211</v>
      </c>
      <c r="B150" t="s">
        <v>17</v>
      </c>
      <c r="C150" s="55">
        <f>Node_List!Z150*Parameters!D$20</f>
        <v>20.230079999999997</v>
      </c>
      <c r="D150" s="56">
        <f>Node_List!AA150*Parameters!E$20</f>
        <v>51.948755999999996</v>
      </c>
      <c r="E150" s="57">
        <f>Node_List!AB150*Parameters!F$20</f>
        <v>122.480136</v>
      </c>
      <c r="F150" s="55">
        <f>C150*Parameters!I$24</f>
        <v>6.0690239999999989</v>
      </c>
      <c r="G150" s="56">
        <f>D150*Parameters!J$24</f>
        <v>15.584626799999999</v>
      </c>
      <c r="H150" s="57">
        <f>E150*Parameters!K$24</f>
        <v>36.744040800000001</v>
      </c>
      <c r="I150" s="55">
        <f>C150*Parameters!I$27</f>
        <v>16.184063999999999</v>
      </c>
      <c r="J150" s="56">
        <f>D150*Parameters!J$27</f>
        <v>41.559004799999997</v>
      </c>
      <c r="K150" s="57">
        <f>E150*Parameters!K$27</f>
        <v>97.984108800000001</v>
      </c>
      <c r="L150" s="55">
        <f>F150*Parameters!I$27</f>
        <v>4.8552191999999996</v>
      </c>
      <c r="M150" s="56">
        <f>G150*Parameters!J$27</f>
        <v>12.467701439999999</v>
      </c>
      <c r="N150" s="57">
        <f>H150*Parameters!K$27</f>
        <v>29.395232640000003</v>
      </c>
      <c r="O150" s="55">
        <f t="shared" si="24"/>
        <v>4.0460159999999981</v>
      </c>
      <c r="P150" s="56">
        <f t="shared" si="25"/>
        <v>10.389751199999999</v>
      </c>
      <c r="Q150" s="57">
        <f t="shared" si="26"/>
        <v>24.4960272</v>
      </c>
      <c r="R150" s="55">
        <f t="shared" si="27"/>
        <v>1.2138047999999992</v>
      </c>
      <c r="S150" s="56">
        <f t="shared" si="28"/>
        <v>3.1169253599999998</v>
      </c>
      <c r="T150" s="57">
        <f t="shared" si="29"/>
        <v>7.3488081599999973</v>
      </c>
    </row>
    <row r="151" spans="1:20" x14ac:dyDescent="0.2">
      <c r="A151" t="s">
        <v>212</v>
      </c>
      <c r="B151" t="s">
        <v>17</v>
      </c>
      <c r="C151" s="55">
        <f>Node_List!Z151*Parameters!D$20</f>
        <v>9.5566800000000001</v>
      </c>
      <c r="D151" s="56">
        <f>Node_List!AA151*Parameters!E$20</f>
        <v>24.239001000000002</v>
      </c>
      <c r="E151" s="57">
        <f>Node_List!AB151*Parameters!F$20</f>
        <v>56.792105999999997</v>
      </c>
      <c r="F151" s="55">
        <f>C151*Parameters!I$24</f>
        <v>2.8670040000000001</v>
      </c>
      <c r="G151" s="56">
        <f>D151*Parameters!J$24</f>
        <v>7.2717003</v>
      </c>
      <c r="H151" s="57">
        <f>E151*Parameters!K$24</f>
        <v>17.0376318</v>
      </c>
      <c r="I151" s="55">
        <f>C151*Parameters!I$27</f>
        <v>7.6453440000000006</v>
      </c>
      <c r="J151" s="56">
        <f>D151*Parameters!J$27</f>
        <v>19.391200800000004</v>
      </c>
      <c r="K151" s="57">
        <f>E151*Parameters!K$27</f>
        <v>45.433684800000002</v>
      </c>
      <c r="L151" s="55">
        <f>F151*Parameters!I$27</f>
        <v>2.2936032000000002</v>
      </c>
      <c r="M151" s="56">
        <f>G151*Parameters!J$27</f>
        <v>5.8173602400000002</v>
      </c>
      <c r="N151" s="57">
        <f>H151*Parameters!K$27</f>
        <v>13.630105440000001</v>
      </c>
      <c r="O151" s="55">
        <f t="shared" si="24"/>
        <v>1.9113359999999995</v>
      </c>
      <c r="P151" s="56">
        <f t="shared" si="25"/>
        <v>4.8478001999999982</v>
      </c>
      <c r="Q151" s="57">
        <f t="shared" si="26"/>
        <v>11.358421199999995</v>
      </c>
      <c r="R151" s="55">
        <f t="shared" si="27"/>
        <v>0.57340079999999993</v>
      </c>
      <c r="S151" s="56">
        <f t="shared" si="28"/>
        <v>1.4543400599999998</v>
      </c>
      <c r="T151" s="57">
        <f t="shared" si="29"/>
        <v>3.4075263599999985</v>
      </c>
    </row>
    <row r="152" spans="1:20" x14ac:dyDescent="0.2">
      <c r="A152" t="s">
        <v>213</v>
      </c>
      <c r="B152" t="s">
        <v>17</v>
      </c>
      <c r="C152" s="55">
        <f>Node_List!Z152*Parameters!D$20</f>
        <v>11.82612</v>
      </c>
      <c r="D152" s="56">
        <f>Node_List!AA152*Parameters!E$20</f>
        <v>33.969459000000001</v>
      </c>
      <c r="E152" s="57">
        <f>Node_List!AB152*Parameters!F$20</f>
        <v>83.472653999999991</v>
      </c>
      <c r="F152" s="55">
        <f>C152*Parameters!I$24</f>
        <v>3.5478359999999998</v>
      </c>
      <c r="G152" s="56">
        <f>D152*Parameters!J$24</f>
        <v>10.190837699999999</v>
      </c>
      <c r="H152" s="57">
        <f>E152*Parameters!K$24</f>
        <v>25.041796199999997</v>
      </c>
      <c r="I152" s="55">
        <f>C152*Parameters!I$27</f>
        <v>9.460896</v>
      </c>
      <c r="J152" s="56">
        <f>D152*Parameters!J$27</f>
        <v>27.175567200000003</v>
      </c>
      <c r="K152" s="57">
        <f>E152*Parameters!K$27</f>
        <v>66.778123199999996</v>
      </c>
      <c r="L152" s="55">
        <f>F152*Parameters!I$27</f>
        <v>2.8382687999999998</v>
      </c>
      <c r="M152" s="56">
        <f>G152*Parameters!J$27</f>
        <v>8.1526701599999996</v>
      </c>
      <c r="N152" s="57">
        <f>H152*Parameters!K$27</f>
        <v>20.03343696</v>
      </c>
      <c r="O152" s="55">
        <f t="shared" si="24"/>
        <v>2.3652239999999995</v>
      </c>
      <c r="P152" s="56">
        <f t="shared" si="25"/>
        <v>6.7938917999999973</v>
      </c>
      <c r="Q152" s="57">
        <f t="shared" si="26"/>
        <v>16.694530799999995</v>
      </c>
      <c r="R152" s="55">
        <f t="shared" si="27"/>
        <v>0.70956719999999995</v>
      </c>
      <c r="S152" s="56">
        <f t="shared" si="28"/>
        <v>2.0381675399999999</v>
      </c>
      <c r="T152" s="57">
        <f t="shared" si="29"/>
        <v>5.0083592399999972</v>
      </c>
    </row>
    <row r="153" spans="1:20" x14ac:dyDescent="0.2">
      <c r="A153" t="s">
        <v>214</v>
      </c>
      <c r="B153" t="s">
        <v>17</v>
      </c>
      <c r="C153" s="55">
        <f>Node_List!Z153*Parameters!D$20</f>
        <v>10.2582</v>
      </c>
      <c r="D153" s="56">
        <f>Node_List!AA153*Parameters!E$20</f>
        <v>26.667615000000001</v>
      </c>
      <c r="E153" s="57">
        <f>Node_List!AB153*Parameters!F$20</f>
        <v>62.933189999999996</v>
      </c>
      <c r="F153" s="55">
        <f>C153*Parameters!I$24</f>
        <v>3.0774599999999999</v>
      </c>
      <c r="G153" s="56">
        <f>D153*Parameters!J$24</f>
        <v>8.0002844999999994</v>
      </c>
      <c r="H153" s="57">
        <f>E153*Parameters!K$24</f>
        <v>18.879956999999997</v>
      </c>
      <c r="I153" s="55">
        <f>C153*Parameters!I$27</f>
        <v>8.2065600000000014</v>
      </c>
      <c r="J153" s="56">
        <f>D153*Parameters!J$27</f>
        <v>21.334092000000002</v>
      </c>
      <c r="K153" s="57">
        <f>E153*Parameters!K$27</f>
        <v>50.346552000000003</v>
      </c>
      <c r="L153" s="55">
        <f>F153*Parameters!I$27</f>
        <v>2.4619680000000002</v>
      </c>
      <c r="M153" s="56">
        <f>G153*Parameters!J$27</f>
        <v>6.4002276</v>
      </c>
      <c r="N153" s="57">
        <f>H153*Parameters!K$27</f>
        <v>15.103965599999999</v>
      </c>
      <c r="O153" s="55">
        <f t="shared" si="24"/>
        <v>2.051639999999999</v>
      </c>
      <c r="P153" s="56">
        <f t="shared" si="25"/>
        <v>5.3335229999999996</v>
      </c>
      <c r="Q153" s="57">
        <f t="shared" si="26"/>
        <v>12.586637999999994</v>
      </c>
      <c r="R153" s="55">
        <f t="shared" si="27"/>
        <v>0.61549199999999971</v>
      </c>
      <c r="S153" s="56">
        <f t="shared" si="28"/>
        <v>1.6000568999999993</v>
      </c>
      <c r="T153" s="57">
        <f t="shared" si="29"/>
        <v>3.7759913999999988</v>
      </c>
    </row>
    <row r="154" spans="1:20" x14ac:dyDescent="0.2">
      <c r="A154" t="s">
        <v>215</v>
      </c>
      <c r="B154" t="s">
        <v>17</v>
      </c>
      <c r="C154" s="55">
        <f>Node_List!Z154*Parameters!D$20</f>
        <v>8.3277599999999996</v>
      </c>
      <c r="D154" s="56">
        <f>Node_List!AA154*Parameters!E$20</f>
        <v>19.540332000000003</v>
      </c>
      <c r="E154" s="57">
        <f>Node_List!AB154*Parameters!F$20</f>
        <v>44.211192000000004</v>
      </c>
      <c r="F154" s="55">
        <f>C154*Parameters!I$24</f>
        <v>2.4983279999999999</v>
      </c>
      <c r="G154" s="56">
        <f>D154*Parameters!J$24</f>
        <v>5.8620996000000005</v>
      </c>
      <c r="H154" s="57">
        <f>E154*Parameters!K$24</f>
        <v>13.263357600000001</v>
      </c>
      <c r="I154" s="55">
        <f>C154*Parameters!I$27</f>
        <v>6.6622079999999997</v>
      </c>
      <c r="J154" s="56">
        <f>D154*Parameters!J$27</f>
        <v>15.632265600000004</v>
      </c>
      <c r="K154" s="57">
        <f>E154*Parameters!K$27</f>
        <v>35.368953600000005</v>
      </c>
      <c r="L154" s="55">
        <f>F154*Parameters!I$27</f>
        <v>1.9986624</v>
      </c>
      <c r="M154" s="56">
        <f>G154*Parameters!J$27</f>
        <v>4.6896796800000002</v>
      </c>
      <c r="N154" s="57">
        <f>H154*Parameters!K$27</f>
        <v>10.610686080000001</v>
      </c>
      <c r="O154" s="55">
        <f t="shared" si="24"/>
        <v>1.6655519999999999</v>
      </c>
      <c r="P154" s="56">
        <f t="shared" si="25"/>
        <v>3.9080663999999992</v>
      </c>
      <c r="Q154" s="57">
        <f t="shared" si="26"/>
        <v>8.8422383999999994</v>
      </c>
      <c r="R154" s="55">
        <f t="shared" si="27"/>
        <v>0.49966559999999993</v>
      </c>
      <c r="S154" s="56">
        <f t="shared" si="28"/>
        <v>1.1724199200000003</v>
      </c>
      <c r="T154" s="57">
        <f t="shared" si="29"/>
        <v>2.6526715200000002</v>
      </c>
    </row>
    <row r="155" spans="1:20" x14ac:dyDescent="0.2">
      <c r="A155" t="s">
        <v>216</v>
      </c>
      <c r="B155" t="s">
        <v>17</v>
      </c>
      <c r="C155" s="55">
        <f>Node_List!Z155*Parameters!D$20</f>
        <v>6.6081600000000007</v>
      </c>
      <c r="D155" s="56">
        <f>Node_List!AA155*Parameters!E$20</f>
        <v>16.526112000000001</v>
      </c>
      <c r="E155" s="57">
        <f>Node_List!AB155*Parameters!F$20</f>
        <v>38.431872000000006</v>
      </c>
      <c r="F155" s="55">
        <f>C155*Parameters!I$24</f>
        <v>1.9824480000000002</v>
      </c>
      <c r="G155" s="56">
        <f>D155*Parameters!J$24</f>
        <v>4.9578335999999998</v>
      </c>
      <c r="H155" s="57">
        <f>E155*Parameters!K$24</f>
        <v>11.529561600000001</v>
      </c>
      <c r="I155" s="55">
        <f>C155*Parameters!I$27</f>
        <v>5.2865280000000006</v>
      </c>
      <c r="J155" s="56">
        <f>D155*Parameters!J$27</f>
        <v>13.220889600000001</v>
      </c>
      <c r="K155" s="57">
        <f>E155*Parameters!K$27</f>
        <v>30.745497600000007</v>
      </c>
      <c r="L155" s="55">
        <f>F155*Parameters!I$27</f>
        <v>1.5859584000000002</v>
      </c>
      <c r="M155" s="56">
        <f>G155*Parameters!J$27</f>
        <v>3.9662668800000001</v>
      </c>
      <c r="N155" s="57">
        <f>H155*Parameters!K$27</f>
        <v>9.2236492800000018</v>
      </c>
      <c r="O155" s="55">
        <f t="shared" si="24"/>
        <v>1.3216320000000001</v>
      </c>
      <c r="P155" s="56">
        <f t="shared" si="25"/>
        <v>3.3052223999999999</v>
      </c>
      <c r="Q155" s="57">
        <f t="shared" si="26"/>
        <v>7.6863743999999983</v>
      </c>
      <c r="R155" s="55">
        <f t="shared" si="27"/>
        <v>0.3964896</v>
      </c>
      <c r="S155" s="56">
        <f t="shared" si="28"/>
        <v>0.99156671999999979</v>
      </c>
      <c r="T155" s="57">
        <f t="shared" si="29"/>
        <v>2.3059123199999991</v>
      </c>
    </row>
    <row r="156" spans="1:20" x14ac:dyDescent="0.2">
      <c r="A156" t="s">
        <v>217</v>
      </c>
      <c r="B156" t="s">
        <v>18</v>
      </c>
      <c r="C156" s="55">
        <f>Node_List!Z156*Parameters!D$20</f>
        <v>11.14776</v>
      </c>
      <c r="D156" s="56">
        <f>Node_List!AA156*Parameters!E$20</f>
        <v>27.011081999999998</v>
      </c>
      <c r="E156" s="57">
        <f>Node_List!AB156*Parameters!F$20</f>
        <v>61.83469199999999</v>
      </c>
      <c r="F156" s="55">
        <f>C156*Parameters!I$24</f>
        <v>3.344328</v>
      </c>
      <c r="G156" s="56">
        <f>D156*Parameters!J$24</f>
        <v>8.1033245999999988</v>
      </c>
      <c r="H156" s="57">
        <f>E156*Parameters!K$24</f>
        <v>18.550407599999996</v>
      </c>
      <c r="I156" s="55">
        <f>C156*Parameters!I$27</f>
        <v>8.9182079999999999</v>
      </c>
      <c r="J156" s="56">
        <f>D156*Parameters!J$27</f>
        <v>21.608865600000001</v>
      </c>
      <c r="K156" s="57">
        <f>E156*Parameters!K$27</f>
        <v>49.467753599999995</v>
      </c>
      <c r="L156" s="55">
        <f>F156*Parameters!I$27</f>
        <v>2.6754624000000002</v>
      </c>
      <c r="M156" s="56">
        <f>G156*Parameters!J$27</f>
        <v>6.4826596799999994</v>
      </c>
      <c r="N156" s="57">
        <f>H156*Parameters!K$27</f>
        <v>14.840326079999997</v>
      </c>
      <c r="O156" s="55">
        <f t="shared" si="24"/>
        <v>2.229552</v>
      </c>
      <c r="P156" s="56">
        <f t="shared" si="25"/>
        <v>5.4022163999999968</v>
      </c>
      <c r="Q156" s="57">
        <f t="shared" si="26"/>
        <v>12.366938399999995</v>
      </c>
      <c r="R156" s="55">
        <f t="shared" si="27"/>
        <v>0.66886559999999973</v>
      </c>
      <c r="S156" s="56">
        <f t="shared" si="28"/>
        <v>1.6206649199999994</v>
      </c>
      <c r="T156" s="57">
        <f t="shared" si="29"/>
        <v>3.7100815199999992</v>
      </c>
    </row>
    <row r="157" spans="1:20" x14ac:dyDescent="0.2">
      <c r="A157" t="s">
        <v>218</v>
      </c>
      <c r="B157" t="s">
        <v>17</v>
      </c>
      <c r="C157" s="55">
        <f>Node_List!Z157*Parameters!D$20</f>
        <v>9.3963599999999996</v>
      </c>
      <c r="D157" s="56">
        <f>Node_List!AA157*Parameters!E$20</f>
        <v>22.887477000000004</v>
      </c>
      <c r="E157" s="57">
        <f>Node_List!AB157*Parameters!F$20</f>
        <v>52.874562000000005</v>
      </c>
      <c r="F157" s="55">
        <f>C157*Parameters!I$24</f>
        <v>2.818908</v>
      </c>
      <c r="G157" s="56">
        <f>D157*Parameters!J$24</f>
        <v>6.866243100000001</v>
      </c>
      <c r="H157" s="57">
        <f>E157*Parameters!K$24</f>
        <v>15.8623686</v>
      </c>
      <c r="I157" s="55">
        <f>C157*Parameters!I$27</f>
        <v>7.5170880000000002</v>
      </c>
      <c r="J157" s="56">
        <f>D157*Parameters!J$27</f>
        <v>18.309981600000004</v>
      </c>
      <c r="K157" s="57">
        <f>E157*Parameters!K$27</f>
        <v>42.299649600000009</v>
      </c>
      <c r="L157" s="55">
        <f>F157*Parameters!I$27</f>
        <v>2.2551264</v>
      </c>
      <c r="M157" s="56">
        <f>G157*Parameters!J$27</f>
        <v>5.492994480000001</v>
      </c>
      <c r="N157" s="57">
        <f>H157*Parameters!K$27</f>
        <v>12.689894880000001</v>
      </c>
      <c r="O157" s="55">
        <f t="shared" si="24"/>
        <v>1.8792719999999994</v>
      </c>
      <c r="P157" s="56">
        <f t="shared" si="25"/>
        <v>4.5774954000000001</v>
      </c>
      <c r="Q157" s="57">
        <f t="shared" si="26"/>
        <v>10.574912399999995</v>
      </c>
      <c r="R157" s="55">
        <f t="shared" si="27"/>
        <v>0.56378159999999999</v>
      </c>
      <c r="S157" s="56">
        <f t="shared" si="28"/>
        <v>1.37324862</v>
      </c>
      <c r="T157" s="57">
        <f t="shared" si="29"/>
        <v>3.1724737199999993</v>
      </c>
    </row>
    <row r="158" spans="1:20" x14ac:dyDescent="0.2">
      <c r="A158" t="s">
        <v>219</v>
      </c>
      <c r="B158" t="s">
        <v>17</v>
      </c>
      <c r="C158" s="55">
        <f>Node_List!Z158*Parameters!D$20</f>
        <v>4.8188399999999998</v>
      </c>
      <c r="D158" s="56">
        <f>Node_List!AA158*Parameters!E$20</f>
        <v>11.486912999999999</v>
      </c>
      <c r="E158" s="57">
        <f>Node_List!AB158*Parameters!F$20</f>
        <v>25.886778</v>
      </c>
      <c r="F158" s="55">
        <f>C158*Parameters!I$24</f>
        <v>1.4456519999999999</v>
      </c>
      <c r="G158" s="56">
        <f>D158*Parameters!J$24</f>
        <v>3.4460738999999996</v>
      </c>
      <c r="H158" s="57">
        <f>E158*Parameters!K$24</f>
        <v>7.7660333999999995</v>
      </c>
      <c r="I158" s="55">
        <f>C158*Parameters!I$27</f>
        <v>3.8550719999999998</v>
      </c>
      <c r="J158" s="56">
        <f>D158*Parameters!J$27</f>
        <v>9.1895304000000007</v>
      </c>
      <c r="K158" s="57">
        <f>E158*Parameters!K$27</f>
        <v>20.709422400000001</v>
      </c>
      <c r="L158" s="55">
        <f>F158*Parameters!I$27</f>
        <v>1.1565216</v>
      </c>
      <c r="M158" s="56">
        <f>G158*Parameters!J$27</f>
        <v>2.7568591199999997</v>
      </c>
      <c r="N158" s="57">
        <f>H158*Parameters!K$27</f>
        <v>6.2128267199999998</v>
      </c>
      <c r="O158" s="55">
        <f t="shared" si="24"/>
        <v>0.96376799999999996</v>
      </c>
      <c r="P158" s="56">
        <f t="shared" si="25"/>
        <v>2.2973825999999988</v>
      </c>
      <c r="Q158" s="57">
        <f t="shared" si="26"/>
        <v>5.1773555999999985</v>
      </c>
      <c r="R158" s="55">
        <f t="shared" si="27"/>
        <v>0.2891303999999999</v>
      </c>
      <c r="S158" s="56">
        <f t="shared" si="28"/>
        <v>0.68921477999999992</v>
      </c>
      <c r="T158" s="57">
        <f t="shared" si="29"/>
        <v>1.5532066799999997</v>
      </c>
    </row>
    <row r="159" spans="1:20" x14ac:dyDescent="0.2">
      <c r="A159" t="s">
        <v>220</v>
      </c>
      <c r="B159" t="s">
        <v>17</v>
      </c>
      <c r="C159" s="55">
        <f>Node_List!Z159*Parameters!D$20</f>
        <v>6.3319200000000002</v>
      </c>
      <c r="D159" s="56">
        <f>Node_List!AA159*Parameters!E$20</f>
        <v>14.752644000000002</v>
      </c>
      <c r="E159" s="57">
        <f>Node_List!AB159*Parameters!F$20</f>
        <v>33.012263999999995</v>
      </c>
      <c r="F159" s="55">
        <f>C159*Parameters!I$24</f>
        <v>1.8995759999999999</v>
      </c>
      <c r="G159" s="56">
        <f>D159*Parameters!J$24</f>
        <v>4.4257932000000002</v>
      </c>
      <c r="H159" s="57">
        <f>E159*Parameters!K$24</f>
        <v>9.9036791999999974</v>
      </c>
      <c r="I159" s="55">
        <f>C159*Parameters!I$27</f>
        <v>5.0655360000000007</v>
      </c>
      <c r="J159" s="56">
        <f>D159*Parameters!J$27</f>
        <v>11.802115200000003</v>
      </c>
      <c r="K159" s="57">
        <f>E159*Parameters!K$27</f>
        <v>26.409811199999996</v>
      </c>
      <c r="L159" s="55">
        <f>F159*Parameters!I$27</f>
        <v>1.5196608</v>
      </c>
      <c r="M159" s="56">
        <f>G159*Parameters!J$27</f>
        <v>3.5406345600000004</v>
      </c>
      <c r="N159" s="57">
        <f>H159*Parameters!K$27</f>
        <v>7.9229433599999979</v>
      </c>
      <c r="O159" s="55">
        <f t="shared" si="24"/>
        <v>1.2663839999999995</v>
      </c>
      <c r="P159" s="56">
        <f t="shared" si="25"/>
        <v>2.950528799999999</v>
      </c>
      <c r="Q159" s="57">
        <f t="shared" si="26"/>
        <v>6.6024527999999982</v>
      </c>
      <c r="R159" s="55">
        <f t="shared" si="27"/>
        <v>0.3799151999999999</v>
      </c>
      <c r="S159" s="56">
        <f t="shared" si="28"/>
        <v>0.88515863999999977</v>
      </c>
      <c r="T159" s="57">
        <f t="shared" si="29"/>
        <v>1.9807358399999995</v>
      </c>
    </row>
    <row r="160" spans="1:20" x14ac:dyDescent="0.2">
      <c r="A160" t="s">
        <v>221</v>
      </c>
      <c r="B160" t="s">
        <v>17</v>
      </c>
      <c r="C160" s="55">
        <f>Node_List!Z160*Parameters!D$20</f>
        <v>3.85656</v>
      </c>
      <c r="D160" s="56">
        <f>Node_List!AA160*Parameters!E$20</f>
        <v>9.6499919999999992</v>
      </c>
      <c r="E160" s="57">
        <f>Node_List!AB160*Parameters!F$20</f>
        <v>22.555152</v>
      </c>
      <c r="F160" s="55">
        <f>C160*Parameters!I$24</f>
        <v>1.156968</v>
      </c>
      <c r="G160" s="56">
        <f>D160*Parameters!J$24</f>
        <v>2.8949975999999995</v>
      </c>
      <c r="H160" s="57">
        <f>E160*Parameters!K$24</f>
        <v>6.7665455999999997</v>
      </c>
      <c r="I160" s="55">
        <f>C160*Parameters!I$27</f>
        <v>3.085248</v>
      </c>
      <c r="J160" s="56">
        <f>D160*Parameters!J$27</f>
        <v>7.7199935999999996</v>
      </c>
      <c r="K160" s="57">
        <f>E160*Parameters!K$27</f>
        <v>18.0441216</v>
      </c>
      <c r="L160" s="55">
        <f>F160*Parameters!I$27</f>
        <v>0.92557440000000002</v>
      </c>
      <c r="M160" s="56">
        <f>G160*Parameters!J$27</f>
        <v>2.3159980799999995</v>
      </c>
      <c r="N160" s="57">
        <f>H160*Parameters!K$27</f>
        <v>5.4132364800000001</v>
      </c>
      <c r="O160" s="55">
        <f t="shared" si="24"/>
        <v>0.771312</v>
      </c>
      <c r="P160" s="56">
        <f t="shared" si="25"/>
        <v>1.9299983999999997</v>
      </c>
      <c r="Q160" s="57">
        <f t="shared" si="26"/>
        <v>4.5110303999999992</v>
      </c>
      <c r="R160" s="55">
        <f t="shared" si="27"/>
        <v>0.23139359999999998</v>
      </c>
      <c r="S160" s="56">
        <f t="shared" si="28"/>
        <v>0.57899951999999999</v>
      </c>
      <c r="T160" s="57">
        <f t="shared" si="29"/>
        <v>1.3533091199999996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160"/>
  <sheetViews>
    <sheetView topLeftCell="A76" workbookViewId="0">
      <selection activeCell="A161" sqref="A161:XFD181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  <col min="9" max="32" width="10.7109375" customWidth="1"/>
  </cols>
  <sheetData>
    <row r="1" spans="1:32" ht="21.75" customHeight="1" x14ac:dyDescent="0.2">
      <c r="A1" s="59" t="s">
        <v>7</v>
      </c>
      <c r="B1" s="59" t="s">
        <v>2</v>
      </c>
      <c r="C1" s="52" t="s">
        <v>461</v>
      </c>
      <c r="D1" s="53" t="s">
        <v>462</v>
      </c>
      <c r="E1" s="54" t="s">
        <v>463</v>
      </c>
      <c r="F1" s="52" t="s">
        <v>464</v>
      </c>
      <c r="G1" s="53" t="s">
        <v>465</v>
      </c>
      <c r="H1" s="54" t="s">
        <v>466</v>
      </c>
      <c r="I1" s="52">
        <v>2019</v>
      </c>
      <c r="J1" s="53">
        <v>2022</v>
      </c>
      <c r="K1" s="54">
        <v>2025</v>
      </c>
      <c r="L1" s="52">
        <v>2019</v>
      </c>
      <c r="M1" s="53">
        <v>2022</v>
      </c>
      <c r="N1" s="54">
        <v>2025</v>
      </c>
      <c r="O1" s="52">
        <v>2019</v>
      </c>
      <c r="P1" s="53">
        <v>2022</v>
      </c>
      <c r="Q1" s="54">
        <v>2025</v>
      </c>
      <c r="R1" s="52">
        <v>2019</v>
      </c>
      <c r="S1" s="53">
        <v>2022</v>
      </c>
      <c r="T1" s="54">
        <v>2025</v>
      </c>
      <c r="U1" s="52">
        <v>2019</v>
      </c>
      <c r="V1" s="53">
        <v>2022</v>
      </c>
      <c r="W1" s="54">
        <v>2025</v>
      </c>
      <c r="X1" s="52">
        <v>2019</v>
      </c>
      <c r="Y1" s="53">
        <v>2022</v>
      </c>
      <c r="Z1" s="54">
        <v>2025</v>
      </c>
      <c r="AA1" s="52">
        <v>2019</v>
      </c>
      <c r="AB1" s="53">
        <v>2022</v>
      </c>
      <c r="AC1" s="54">
        <v>2025</v>
      </c>
      <c r="AD1" s="52">
        <v>2019</v>
      </c>
      <c r="AE1" s="53">
        <v>2022</v>
      </c>
      <c r="AF1" s="54">
        <v>2025</v>
      </c>
    </row>
    <row r="2" spans="1:32" x14ac:dyDescent="0.2">
      <c r="A2" s="4" t="s">
        <v>63</v>
      </c>
      <c r="B2" s="4" t="s">
        <v>17</v>
      </c>
      <c r="C2" s="55">
        <f>Node_List!Z2*Parameters!D$21</f>
        <v>10.062000000000001</v>
      </c>
      <c r="D2" s="56">
        <f>Node_List!AA2*Parameters!E$21</f>
        <v>23.020650000000003</v>
      </c>
      <c r="E2" s="57">
        <f>Node_List!AB2*Parameters!F$21</f>
        <v>50.496900000000004</v>
      </c>
      <c r="F2" s="55">
        <f>C2*Parameters!N$24</f>
        <v>1.0062000000000002</v>
      </c>
      <c r="G2" s="56">
        <f>D2*Parameters!O$24</f>
        <v>2.3020650000000002</v>
      </c>
      <c r="H2" s="57">
        <f>E2*Parameters!P$24</f>
        <v>5.0496900000000009</v>
      </c>
      <c r="I2" s="55">
        <f>C2*Parameters!N$27</f>
        <v>2.5155000000000003</v>
      </c>
      <c r="J2" s="56">
        <f>D2*Parameters!O$27</f>
        <v>5.7551625000000008</v>
      </c>
      <c r="K2" s="57">
        <f>E2*Parameters!P$27</f>
        <v>12.624225000000001</v>
      </c>
      <c r="L2" s="55">
        <f>F2*Parameters!N$27</f>
        <v>0.25155000000000005</v>
      </c>
      <c r="M2" s="56">
        <f>G2*Parameters!O$27</f>
        <v>0.57551625000000006</v>
      </c>
      <c r="N2" s="57">
        <f>H2*Parameters!P$27</f>
        <v>1.2624225000000002</v>
      </c>
      <c r="O2" s="55">
        <f>C2*Parameters!N$29</f>
        <v>2.5155000000000003</v>
      </c>
      <c r="P2" s="56">
        <f>D2*Parameters!O$29</f>
        <v>5.7551625000000008</v>
      </c>
      <c r="Q2" s="57">
        <f>E2*Parameters!P$29</f>
        <v>12.624225000000001</v>
      </c>
      <c r="R2" s="55">
        <f>F2*Parameters!N$29</f>
        <v>0.25155000000000005</v>
      </c>
      <c r="S2" s="56">
        <f>G2*Parameters!O$27</f>
        <v>0.57551625000000006</v>
      </c>
      <c r="T2" s="57">
        <f>H2*Parameters!P$27</f>
        <v>1.2624225000000002</v>
      </c>
      <c r="U2" s="55">
        <f>C2*Parameters!N$30</f>
        <v>2.5155000000000003</v>
      </c>
      <c r="V2" s="56">
        <f>D2*Parameters!O$30</f>
        <v>5.7551625000000008</v>
      </c>
      <c r="W2" s="57">
        <f>E2*Parameters!P$30</f>
        <v>12.624225000000001</v>
      </c>
      <c r="X2" s="55">
        <f>F2*Parameters!N$30</f>
        <v>0.25155000000000005</v>
      </c>
      <c r="Y2" s="56">
        <f>G2*Parameters!O$30</f>
        <v>0.57551625000000006</v>
      </c>
      <c r="Z2" s="57">
        <f>H2*Parameters!P$30</f>
        <v>1.2624225000000002</v>
      </c>
      <c r="AA2" s="55">
        <f>C2*Parameters!N$31</f>
        <v>2.5155000000000003</v>
      </c>
      <c r="AB2" s="56">
        <f>D2*Parameters!O$31</f>
        <v>5.7551625000000008</v>
      </c>
      <c r="AC2" s="57">
        <f>E2*Parameters!P$31</f>
        <v>12.624225000000001</v>
      </c>
      <c r="AD2" s="55">
        <f>F2*Parameters!N$31</f>
        <v>0.25155000000000005</v>
      </c>
      <c r="AE2" s="56">
        <f>G2*Parameters!O$31</f>
        <v>0.57551625000000006</v>
      </c>
      <c r="AF2" s="57">
        <f>H2*Parameters!P$31</f>
        <v>1.2624225000000002</v>
      </c>
    </row>
    <row r="3" spans="1:32" x14ac:dyDescent="0.2">
      <c r="A3" s="4" t="s">
        <v>64</v>
      </c>
      <c r="B3" s="4" t="s">
        <v>17</v>
      </c>
      <c r="C3" s="55">
        <f>Node_List!Z3*Parameters!D$21</f>
        <v>18.053520000000002</v>
      </c>
      <c r="D3" s="56">
        <f>Node_List!AA3*Parameters!E$21</f>
        <v>40.703514000000013</v>
      </c>
      <c r="E3" s="57">
        <f>Node_List!AB3*Parameters!F$21</f>
        <v>90.368484000000024</v>
      </c>
      <c r="F3" s="55">
        <f>C3*Parameters!N$24</f>
        <v>1.8053520000000003</v>
      </c>
      <c r="G3" s="56">
        <f>D3*Parameters!O$24</f>
        <v>4.0703514000000016</v>
      </c>
      <c r="H3" s="57">
        <f>E3*Parameters!P$24</f>
        <v>9.036848400000002</v>
      </c>
      <c r="I3" s="55">
        <f>C3*Parameters!N$27</f>
        <v>4.5133800000000006</v>
      </c>
      <c r="J3" s="56">
        <f>D3*Parameters!O$27</f>
        <v>10.175878500000003</v>
      </c>
      <c r="K3" s="57">
        <f>E3*Parameters!P$27</f>
        <v>22.592121000000006</v>
      </c>
      <c r="L3" s="55">
        <f>F3*Parameters!N$27</f>
        <v>0.45133800000000007</v>
      </c>
      <c r="M3" s="56">
        <f>G3*Parameters!O$27</f>
        <v>1.0175878500000004</v>
      </c>
      <c r="N3" s="57">
        <f>H3*Parameters!P$27</f>
        <v>2.2592121000000005</v>
      </c>
      <c r="O3" s="55">
        <f>C3*Parameters!N$29</f>
        <v>4.5133800000000006</v>
      </c>
      <c r="P3" s="56">
        <f>D3*Parameters!O$29</f>
        <v>10.175878500000003</v>
      </c>
      <c r="Q3" s="57">
        <f>E3*Parameters!P$29</f>
        <v>22.592121000000006</v>
      </c>
      <c r="R3" s="55">
        <f>F3*Parameters!N$29</f>
        <v>0.45133800000000007</v>
      </c>
      <c r="S3" s="56">
        <f>G3*Parameters!O$27</f>
        <v>1.0175878500000004</v>
      </c>
      <c r="T3" s="57">
        <f>H3*Parameters!P$27</f>
        <v>2.2592121000000005</v>
      </c>
      <c r="U3" s="55">
        <f>C3*Parameters!N$30</f>
        <v>4.5133800000000006</v>
      </c>
      <c r="V3" s="56">
        <f>D3*Parameters!O$30</f>
        <v>10.175878500000003</v>
      </c>
      <c r="W3" s="57">
        <f>E3*Parameters!P$30</f>
        <v>22.592121000000006</v>
      </c>
      <c r="X3" s="55">
        <f>F3*Parameters!N$30</f>
        <v>0.45133800000000007</v>
      </c>
      <c r="Y3" s="56">
        <f>G3*Parameters!O$30</f>
        <v>1.0175878500000004</v>
      </c>
      <c r="Z3" s="57">
        <f>H3*Parameters!P$30</f>
        <v>2.2592121000000005</v>
      </c>
      <c r="AA3" s="55">
        <f>C3*Parameters!N$31</f>
        <v>4.5133800000000006</v>
      </c>
      <c r="AB3" s="56">
        <f>D3*Parameters!O$31</f>
        <v>10.175878500000003</v>
      </c>
      <c r="AC3" s="57">
        <f>E3*Parameters!P$31</f>
        <v>22.592121000000006</v>
      </c>
      <c r="AD3" s="55">
        <f>F3*Parameters!N$31</f>
        <v>0.45133800000000007</v>
      </c>
      <c r="AE3" s="56">
        <f>G3*Parameters!O$31</f>
        <v>1.0175878500000004</v>
      </c>
      <c r="AF3" s="57">
        <f>H3*Parameters!P$31</f>
        <v>2.2592121000000005</v>
      </c>
    </row>
    <row r="4" spans="1:32" x14ac:dyDescent="0.2">
      <c r="A4" s="4" t="s">
        <v>65</v>
      </c>
      <c r="B4" s="4" t="s">
        <v>17</v>
      </c>
      <c r="C4" s="55">
        <f>Node_List!Z4*Parameters!D$21</f>
        <v>9.8008800000000029</v>
      </c>
      <c r="D4" s="56">
        <f>Node_List!AA4*Parameters!E$21</f>
        <v>32.076066000000004</v>
      </c>
      <c r="E4" s="57">
        <f>Node_List!AB4*Parameters!F$21</f>
        <v>82.290996000000007</v>
      </c>
      <c r="F4" s="55">
        <f>C4*Parameters!N$24</f>
        <v>0.98008800000000029</v>
      </c>
      <c r="G4" s="56">
        <f>D4*Parameters!O$24</f>
        <v>3.2076066000000005</v>
      </c>
      <c r="H4" s="57">
        <f>E4*Parameters!P$24</f>
        <v>8.2290996000000014</v>
      </c>
      <c r="I4" s="55">
        <f>C4*Parameters!N$27</f>
        <v>2.4502200000000007</v>
      </c>
      <c r="J4" s="56">
        <f>D4*Parameters!O$27</f>
        <v>8.0190165000000011</v>
      </c>
      <c r="K4" s="57">
        <f>E4*Parameters!P$27</f>
        <v>20.572749000000002</v>
      </c>
      <c r="L4" s="55">
        <f>F4*Parameters!N$27</f>
        <v>0.24502200000000007</v>
      </c>
      <c r="M4" s="56">
        <f>G4*Parameters!O$27</f>
        <v>0.80190165000000013</v>
      </c>
      <c r="N4" s="57">
        <f>H4*Parameters!P$27</f>
        <v>2.0572749000000004</v>
      </c>
      <c r="O4" s="55">
        <f>C4*Parameters!N$29</f>
        <v>2.4502200000000007</v>
      </c>
      <c r="P4" s="56">
        <f>D4*Parameters!O$29</f>
        <v>8.0190165000000011</v>
      </c>
      <c r="Q4" s="57">
        <f>E4*Parameters!P$29</f>
        <v>20.572749000000002</v>
      </c>
      <c r="R4" s="55">
        <f>F4*Parameters!N$29</f>
        <v>0.24502200000000007</v>
      </c>
      <c r="S4" s="56">
        <f>G4*Parameters!O$27</f>
        <v>0.80190165000000013</v>
      </c>
      <c r="T4" s="57">
        <f>H4*Parameters!P$27</f>
        <v>2.0572749000000004</v>
      </c>
      <c r="U4" s="55">
        <f>C4*Parameters!N$30</f>
        <v>2.4502200000000007</v>
      </c>
      <c r="V4" s="56">
        <f>D4*Parameters!O$30</f>
        <v>8.0190165000000011</v>
      </c>
      <c r="W4" s="57">
        <f>E4*Parameters!P$30</f>
        <v>20.572749000000002</v>
      </c>
      <c r="X4" s="55">
        <f>F4*Parameters!N$30</f>
        <v>0.24502200000000007</v>
      </c>
      <c r="Y4" s="56">
        <f>G4*Parameters!O$30</f>
        <v>0.80190165000000013</v>
      </c>
      <c r="Z4" s="57">
        <f>H4*Parameters!P$30</f>
        <v>2.0572749000000004</v>
      </c>
      <c r="AA4" s="55">
        <f>C4*Parameters!N$31</f>
        <v>2.4502200000000007</v>
      </c>
      <c r="AB4" s="56">
        <f>D4*Parameters!O$31</f>
        <v>8.0190165000000011</v>
      </c>
      <c r="AC4" s="57">
        <f>E4*Parameters!P$31</f>
        <v>20.572749000000002</v>
      </c>
      <c r="AD4" s="55">
        <f>F4*Parameters!N$31</f>
        <v>0.24502200000000007</v>
      </c>
      <c r="AE4" s="56">
        <f>G4*Parameters!O$31</f>
        <v>0.80190165000000013</v>
      </c>
      <c r="AF4" s="57">
        <f>H4*Parameters!P$31</f>
        <v>2.0572749000000004</v>
      </c>
    </row>
    <row r="5" spans="1:32" x14ac:dyDescent="0.2">
      <c r="A5" s="4" t="s">
        <v>66</v>
      </c>
      <c r="B5" s="4" t="s">
        <v>17</v>
      </c>
      <c r="C5" s="55">
        <f>Node_List!Z5*Parameters!D$21</f>
        <v>9.1350960000000025</v>
      </c>
      <c r="D5" s="56">
        <f>Node_List!AA5*Parameters!E$21</f>
        <v>21.934582200000005</v>
      </c>
      <c r="E5" s="57">
        <f>Node_List!AB5*Parameters!F$21</f>
        <v>49.569313200000003</v>
      </c>
      <c r="F5" s="55">
        <f>C5*Parameters!N$24</f>
        <v>0.91350960000000025</v>
      </c>
      <c r="G5" s="56">
        <f>D5*Parameters!O$24</f>
        <v>2.1934582200000006</v>
      </c>
      <c r="H5" s="57">
        <f>E5*Parameters!P$24</f>
        <v>4.9569313200000007</v>
      </c>
      <c r="I5" s="55">
        <f>C5*Parameters!N$27</f>
        <v>2.2837740000000006</v>
      </c>
      <c r="J5" s="56">
        <f>D5*Parameters!O$27</f>
        <v>5.4836455500000012</v>
      </c>
      <c r="K5" s="57">
        <f>E5*Parameters!P$27</f>
        <v>12.392328300000001</v>
      </c>
      <c r="L5" s="55">
        <f>F5*Parameters!N$27</f>
        <v>0.22837740000000006</v>
      </c>
      <c r="M5" s="56">
        <f>G5*Parameters!O$27</f>
        <v>0.54836455500000014</v>
      </c>
      <c r="N5" s="57">
        <f>H5*Parameters!P$27</f>
        <v>1.2392328300000002</v>
      </c>
      <c r="O5" s="55">
        <f>C5*Parameters!N$29</f>
        <v>2.2837740000000006</v>
      </c>
      <c r="P5" s="56">
        <f>D5*Parameters!O$29</f>
        <v>5.4836455500000012</v>
      </c>
      <c r="Q5" s="57">
        <f>E5*Parameters!P$29</f>
        <v>12.392328300000001</v>
      </c>
      <c r="R5" s="55">
        <f>F5*Parameters!N$29</f>
        <v>0.22837740000000006</v>
      </c>
      <c r="S5" s="56">
        <f>G5*Parameters!O$27</f>
        <v>0.54836455500000014</v>
      </c>
      <c r="T5" s="57">
        <f>H5*Parameters!P$27</f>
        <v>1.2392328300000002</v>
      </c>
      <c r="U5" s="55">
        <f>C5*Parameters!N$30</f>
        <v>2.2837740000000006</v>
      </c>
      <c r="V5" s="56">
        <f>D5*Parameters!O$30</f>
        <v>5.4836455500000012</v>
      </c>
      <c r="W5" s="57">
        <f>E5*Parameters!P$30</f>
        <v>12.392328300000001</v>
      </c>
      <c r="X5" s="55">
        <f>F5*Parameters!N$30</f>
        <v>0.22837740000000006</v>
      </c>
      <c r="Y5" s="56">
        <f>G5*Parameters!O$30</f>
        <v>0.54836455500000014</v>
      </c>
      <c r="Z5" s="57">
        <f>H5*Parameters!P$30</f>
        <v>1.2392328300000002</v>
      </c>
      <c r="AA5" s="55">
        <f>C5*Parameters!N$31</f>
        <v>2.2837740000000006</v>
      </c>
      <c r="AB5" s="56">
        <f>D5*Parameters!O$31</f>
        <v>5.4836455500000012</v>
      </c>
      <c r="AC5" s="57">
        <f>E5*Parameters!P$31</f>
        <v>12.392328300000001</v>
      </c>
      <c r="AD5" s="55">
        <f>F5*Parameters!N$31</f>
        <v>0.22837740000000006</v>
      </c>
      <c r="AE5" s="56">
        <f>G5*Parameters!O$31</f>
        <v>0.54836455500000014</v>
      </c>
      <c r="AF5" s="57">
        <f>H5*Parameters!P$31</f>
        <v>1.2392328300000002</v>
      </c>
    </row>
    <row r="6" spans="1:32" x14ac:dyDescent="0.2">
      <c r="A6" s="4" t="s">
        <v>67</v>
      </c>
      <c r="B6" s="4" t="s">
        <v>17</v>
      </c>
      <c r="C6" s="55">
        <f>Node_List!Z6*Parameters!D$21</f>
        <v>10.711944000000003</v>
      </c>
      <c r="D6" s="56">
        <f>Node_List!AA6*Parameters!E$21</f>
        <v>24.423445800000007</v>
      </c>
      <c r="E6" s="57">
        <f>Node_List!AB6*Parameters!F$21</f>
        <v>54.757654800000012</v>
      </c>
      <c r="F6" s="55">
        <f>C6*Parameters!N$24</f>
        <v>1.0711944000000002</v>
      </c>
      <c r="G6" s="56">
        <f>D6*Parameters!O$24</f>
        <v>2.4423445800000008</v>
      </c>
      <c r="H6" s="57">
        <f>E6*Parameters!P$24</f>
        <v>5.4757654800000015</v>
      </c>
      <c r="I6" s="55">
        <f>C6*Parameters!N$27</f>
        <v>2.6779860000000006</v>
      </c>
      <c r="J6" s="56">
        <f>D6*Parameters!O$27</f>
        <v>6.1058614500000017</v>
      </c>
      <c r="K6" s="57">
        <f>E6*Parameters!P$27</f>
        <v>13.689413700000003</v>
      </c>
      <c r="L6" s="55">
        <f>F6*Parameters!N$27</f>
        <v>0.26779860000000005</v>
      </c>
      <c r="M6" s="56">
        <f>G6*Parameters!O$27</f>
        <v>0.61058614500000019</v>
      </c>
      <c r="N6" s="57">
        <f>H6*Parameters!P$27</f>
        <v>1.3689413700000004</v>
      </c>
      <c r="O6" s="55">
        <f>C6*Parameters!N$29</f>
        <v>2.6779860000000006</v>
      </c>
      <c r="P6" s="56">
        <f>D6*Parameters!O$29</f>
        <v>6.1058614500000017</v>
      </c>
      <c r="Q6" s="57">
        <f>E6*Parameters!P$29</f>
        <v>13.689413700000003</v>
      </c>
      <c r="R6" s="55">
        <f>F6*Parameters!N$29</f>
        <v>0.26779860000000005</v>
      </c>
      <c r="S6" s="56">
        <f>G6*Parameters!O$27</f>
        <v>0.61058614500000019</v>
      </c>
      <c r="T6" s="57">
        <f>H6*Parameters!P$27</f>
        <v>1.3689413700000004</v>
      </c>
      <c r="U6" s="55">
        <f>C6*Parameters!N$30</f>
        <v>2.6779860000000006</v>
      </c>
      <c r="V6" s="56">
        <f>D6*Parameters!O$30</f>
        <v>6.1058614500000017</v>
      </c>
      <c r="W6" s="57">
        <f>E6*Parameters!P$30</f>
        <v>13.689413700000003</v>
      </c>
      <c r="X6" s="55">
        <f>F6*Parameters!N$30</f>
        <v>0.26779860000000005</v>
      </c>
      <c r="Y6" s="56">
        <f>G6*Parameters!O$30</f>
        <v>0.61058614500000019</v>
      </c>
      <c r="Z6" s="57">
        <f>H6*Parameters!P$30</f>
        <v>1.3689413700000004</v>
      </c>
      <c r="AA6" s="55">
        <f>C6*Parameters!N$31</f>
        <v>2.6779860000000006</v>
      </c>
      <c r="AB6" s="56">
        <f>D6*Parameters!O$31</f>
        <v>6.1058614500000017</v>
      </c>
      <c r="AC6" s="57">
        <f>E6*Parameters!P$31</f>
        <v>13.689413700000003</v>
      </c>
      <c r="AD6" s="55">
        <f>F6*Parameters!N$31</f>
        <v>0.26779860000000005</v>
      </c>
      <c r="AE6" s="56">
        <f>G6*Parameters!O$31</f>
        <v>0.61058614500000019</v>
      </c>
      <c r="AF6" s="57">
        <f>H6*Parameters!P$31</f>
        <v>1.3689413700000004</v>
      </c>
    </row>
    <row r="7" spans="1:32" x14ac:dyDescent="0.2">
      <c r="A7" s="4" t="s">
        <v>68</v>
      </c>
      <c r="B7" s="4" t="s">
        <v>17</v>
      </c>
      <c r="C7" s="55">
        <f>Node_List!Z7*Parameters!D$21</f>
        <v>12.323784000000002</v>
      </c>
      <c r="D7" s="56">
        <f>Node_List!AA7*Parameters!E$21</f>
        <v>27.467833800000008</v>
      </c>
      <c r="E7" s="57">
        <f>Node_List!AB7*Parameters!F$21</f>
        <v>60.11078280000001</v>
      </c>
      <c r="F7" s="55">
        <f>C7*Parameters!N$24</f>
        <v>1.2323784000000002</v>
      </c>
      <c r="G7" s="56">
        <f>D7*Parameters!O$24</f>
        <v>2.746783380000001</v>
      </c>
      <c r="H7" s="57">
        <f>E7*Parameters!P$24</f>
        <v>6.0110782800000013</v>
      </c>
      <c r="I7" s="55">
        <f>C7*Parameters!N$27</f>
        <v>3.0809460000000004</v>
      </c>
      <c r="J7" s="56">
        <f>D7*Parameters!O$27</f>
        <v>6.866958450000002</v>
      </c>
      <c r="K7" s="57">
        <f>E7*Parameters!P$27</f>
        <v>15.027695700000002</v>
      </c>
      <c r="L7" s="55">
        <f>F7*Parameters!N$27</f>
        <v>0.30809460000000005</v>
      </c>
      <c r="M7" s="56">
        <f>G7*Parameters!O$27</f>
        <v>0.68669584500000025</v>
      </c>
      <c r="N7" s="57">
        <f>H7*Parameters!P$27</f>
        <v>1.5027695700000003</v>
      </c>
      <c r="O7" s="55">
        <f>C7*Parameters!N$29</f>
        <v>3.0809460000000004</v>
      </c>
      <c r="P7" s="56">
        <f>D7*Parameters!O$29</f>
        <v>6.866958450000002</v>
      </c>
      <c r="Q7" s="57">
        <f>E7*Parameters!P$29</f>
        <v>15.027695700000002</v>
      </c>
      <c r="R7" s="55">
        <f>F7*Parameters!N$29</f>
        <v>0.30809460000000005</v>
      </c>
      <c r="S7" s="56">
        <f>G7*Parameters!O$27</f>
        <v>0.68669584500000025</v>
      </c>
      <c r="T7" s="57">
        <f>H7*Parameters!P$27</f>
        <v>1.5027695700000003</v>
      </c>
      <c r="U7" s="55">
        <f>C7*Parameters!N$30</f>
        <v>3.0809460000000004</v>
      </c>
      <c r="V7" s="56">
        <f>D7*Parameters!O$30</f>
        <v>6.866958450000002</v>
      </c>
      <c r="W7" s="57">
        <f>E7*Parameters!P$30</f>
        <v>15.027695700000002</v>
      </c>
      <c r="X7" s="55">
        <f>F7*Parameters!N$30</f>
        <v>0.30809460000000005</v>
      </c>
      <c r="Y7" s="56">
        <f>G7*Parameters!O$30</f>
        <v>0.68669584500000025</v>
      </c>
      <c r="Z7" s="57">
        <f>H7*Parameters!P$30</f>
        <v>1.5027695700000003</v>
      </c>
      <c r="AA7" s="55">
        <f>C7*Parameters!N$31</f>
        <v>3.0809460000000004</v>
      </c>
      <c r="AB7" s="56">
        <f>D7*Parameters!O$31</f>
        <v>6.866958450000002</v>
      </c>
      <c r="AC7" s="57">
        <f>E7*Parameters!P$31</f>
        <v>15.027695700000002</v>
      </c>
      <c r="AD7" s="55">
        <f>F7*Parameters!N$31</f>
        <v>0.30809460000000005</v>
      </c>
      <c r="AE7" s="56">
        <f>G7*Parameters!O$31</f>
        <v>0.68669584500000025</v>
      </c>
      <c r="AF7" s="57">
        <f>H7*Parameters!P$31</f>
        <v>1.5027695700000003</v>
      </c>
    </row>
    <row r="8" spans="1:32" x14ac:dyDescent="0.2">
      <c r="A8" s="4" t="s">
        <v>69</v>
      </c>
      <c r="B8" s="4" t="s">
        <v>17</v>
      </c>
      <c r="C8" s="55">
        <f>Node_List!Z8*Parameters!D$21</f>
        <v>16.097352000000004</v>
      </c>
      <c r="D8" s="56">
        <f>Node_List!AA8*Parameters!E$21</f>
        <v>35.177951400000005</v>
      </c>
      <c r="E8" s="57">
        <f>Node_List!AB8*Parameters!F$21</f>
        <v>76.84404840000002</v>
      </c>
      <c r="F8" s="55">
        <f>C8*Parameters!N$24</f>
        <v>1.6097352000000005</v>
      </c>
      <c r="G8" s="56">
        <f>D8*Parameters!O$24</f>
        <v>3.5177951400000005</v>
      </c>
      <c r="H8" s="57">
        <f>E8*Parameters!P$24</f>
        <v>7.6844048400000027</v>
      </c>
      <c r="I8" s="55">
        <f>C8*Parameters!N$27</f>
        <v>4.0243380000000011</v>
      </c>
      <c r="J8" s="56">
        <f>D8*Parameters!O$27</f>
        <v>8.7944878500000012</v>
      </c>
      <c r="K8" s="57">
        <f>E8*Parameters!P$27</f>
        <v>19.211012100000005</v>
      </c>
      <c r="L8" s="55">
        <f>F8*Parameters!N$27</f>
        <v>0.40243380000000012</v>
      </c>
      <c r="M8" s="56">
        <f>G8*Parameters!O$27</f>
        <v>0.87944878500000012</v>
      </c>
      <c r="N8" s="57">
        <f>H8*Parameters!P$27</f>
        <v>1.9211012100000007</v>
      </c>
      <c r="O8" s="55">
        <f>C8*Parameters!N$29</f>
        <v>4.0243380000000011</v>
      </c>
      <c r="P8" s="56">
        <f>D8*Parameters!O$29</f>
        <v>8.7944878500000012</v>
      </c>
      <c r="Q8" s="57">
        <f>E8*Parameters!P$29</f>
        <v>19.211012100000005</v>
      </c>
      <c r="R8" s="55">
        <f>F8*Parameters!N$29</f>
        <v>0.40243380000000012</v>
      </c>
      <c r="S8" s="56">
        <f>G8*Parameters!O$27</f>
        <v>0.87944878500000012</v>
      </c>
      <c r="T8" s="57">
        <f>H8*Parameters!P$27</f>
        <v>1.9211012100000007</v>
      </c>
      <c r="U8" s="55">
        <f>C8*Parameters!N$30</f>
        <v>4.0243380000000011</v>
      </c>
      <c r="V8" s="56">
        <f>D8*Parameters!O$30</f>
        <v>8.7944878500000012</v>
      </c>
      <c r="W8" s="57">
        <f>E8*Parameters!P$30</f>
        <v>19.211012100000005</v>
      </c>
      <c r="X8" s="55">
        <f>F8*Parameters!N$30</f>
        <v>0.40243380000000012</v>
      </c>
      <c r="Y8" s="56">
        <f>G8*Parameters!O$30</f>
        <v>0.87944878500000012</v>
      </c>
      <c r="Z8" s="57">
        <f>H8*Parameters!P$30</f>
        <v>1.9211012100000007</v>
      </c>
      <c r="AA8" s="55">
        <f>C8*Parameters!N$31</f>
        <v>4.0243380000000011</v>
      </c>
      <c r="AB8" s="56">
        <f>D8*Parameters!O$31</f>
        <v>8.7944878500000012</v>
      </c>
      <c r="AC8" s="57">
        <f>E8*Parameters!P$31</f>
        <v>19.211012100000005</v>
      </c>
      <c r="AD8" s="55">
        <f>F8*Parameters!N$31</f>
        <v>0.40243380000000012</v>
      </c>
      <c r="AE8" s="56">
        <f>G8*Parameters!O$31</f>
        <v>0.87944878500000012</v>
      </c>
      <c r="AF8" s="57">
        <f>H8*Parameters!P$31</f>
        <v>1.9211012100000007</v>
      </c>
    </row>
    <row r="9" spans="1:32" x14ac:dyDescent="0.2">
      <c r="A9" s="4" t="s">
        <v>70</v>
      </c>
      <c r="B9" s="4" t="s">
        <v>17</v>
      </c>
      <c r="C9" s="55">
        <f>Node_List!Z9*Parameters!D$21</f>
        <v>14.739336000000003</v>
      </c>
      <c r="D9" s="56">
        <f>Node_List!AA9*Parameters!E$21</f>
        <v>39.289900200000012</v>
      </c>
      <c r="E9" s="57">
        <f>Node_List!AB9*Parameters!F$21</f>
        <v>93.373021199999997</v>
      </c>
      <c r="F9" s="55">
        <f>C9*Parameters!N$24</f>
        <v>1.4739336000000005</v>
      </c>
      <c r="G9" s="56">
        <f>D9*Parameters!O$24</f>
        <v>3.9289900200000014</v>
      </c>
      <c r="H9" s="57">
        <f>E9*Parameters!P$24</f>
        <v>9.3373021200000004</v>
      </c>
      <c r="I9" s="55">
        <f>C9*Parameters!N$27</f>
        <v>3.6848340000000008</v>
      </c>
      <c r="J9" s="56">
        <f>D9*Parameters!O$27</f>
        <v>9.8224750500000031</v>
      </c>
      <c r="K9" s="57">
        <f>E9*Parameters!P$27</f>
        <v>23.343255299999999</v>
      </c>
      <c r="L9" s="55">
        <f>F9*Parameters!N$27</f>
        <v>0.36848340000000013</v>
      </c>
      <c r="M9" s="56">
        <f>G9*Parameters!O$27</f>
        <v>0.98224750500000035</v>
      </c>
      <c r="N9" s="57">
        <f>H9*Parameters!P$27</f>
        <v>2.3343255300000001</v>
      </c>
      <c r="O9" s="55">
        <f>C9*Parameters!N$29</f>
        <v>3.6848340000000008</v>
      </c>
      <c r="P9" s="56">
        <f>D9*Parameters!O$29</f>
        <v>9.8224750500000031</v>
      </c>
      <c r="Q9" s="57">
        <f>E9*Parameters!P$29</f>
        <v>23.343255299999999</v>
      </c>
      <c r="R9" s="55">
        <f>F9*Parameters!N$29</f>
        <v>0.36848340000000013</v>
      </c>
      <c r="S9" s="56">
        <f>G9*Parameters!O$27</f>
        <v>0.98224750500000035</v>
      </c>
      <c r="T9" s="57">
        <f>H9*Parameters!P$27</f>
        <v>2.3343255300000001</v>
      </c>
      <c r="U9" s="55">
        <f>C9*Parameters!N$30</f>
        <v>3.6848340000000008</v>
      </c>
      <c r="V9" s="56">
        <f>D9*Parameters!O$30</f>
        <v>9.8224750500000031</v>
      </c>
      <c r="W9" s="57">
        <f>E9*Parameters!P$30</f>
        <v>23.343255299999999</v>
      </c>
      <c r="X9" s="55">
        <f>F9*Parameters!N$30</f>
        <v>0.36848340000000013</v>
      </c>
      <c r="Y9" s="56">
        <f>G9*Parameters!O$30</f>
        <v>0.98224750500000035</v>
      </c>
      <c r="Z9" s="57">
        <f>H9*Parameters!P$30</f>
        <v>2.3343255300000001</v>
      </c>
      <c r="AA9" s="55">
        <f>C9*Parameters!N$31</f>
        <v>3.6848340000000008</v>
      </c>
      <c r="AB9" s="56">
        <f>D9*Parameters!O$31</f>
        <v>9.8224750500000031</v>
      </c>
      <c r="AC9" s="57">
        <f>E9*Parameters!P$31</f>
        <v>23.343255299999999</v>
      </c>
      <c r="AD9" s="55">
        <f>F9*Parameters!N$31</f>
        <v>0.36848340000000013</v>
      </c>
      <c r="AE9" s="56">
        <f>G9*Parameters!O$31</f>
        <v>0.98224750500000035</v>
      </c>
      <c r="AF9" s="57">
        <f>H9*Parameters!P$31</f>
        <v>2.3343255300000001</v>
      </c>
    </row>
    <row r="10" spans="1:32" x14ac:dyDescent="0.2">
      <c r="A10" s="4" t="s">
        <v>71</v>
      </c>
      <c r="B10" s="4" t="s">
        <v>16</v>
      </c>
      <c r="C10" s="55">
        <f>Node_List!Z10*Parameters!D$21</f>
        <v>21.867120000000003</v>
      </c>
      <c r="D10" s="56">
        <f>Node_List!AA10*Parameters!E$21</f>
        <v>49.803534000000013</v>
      </c>
      <c r="E10" s="57">
        <f>Node_List!AB10*Parameters!F$21</f>
        <v>110.402604</v>
      </c>
      <c r="F10" s="55">
        <f>C10*Parameters!N$24</f>
        <v>2.1867120000000004</v>
      </c>
      <c r="G10" s="56">
        <f>D10*Parameters!O$24</f>
        <v>4.980353400000002</v>
      </c>
      <c r="H10" s="57">
        <f>E10*Parameters!P$24</f>
        <v>11.040260400000001</v>
      </c>
      <c r="I10" s="55">
        <f>C10*Parameters!N$27</f>
        <v>5.4667800000000009</v>
      </c>
      <c r="J10" s="56">
        <f>D10*Parameters!O$27</f>
        <v>12.450883500000003</v>
      </c>
      <c r="K10" s="57">
        <f>E10*Parameters!P$27</f>
        <v>27.600650999999999</v>
      </c>
      <c r="L10" s="55">
        <f>F10*Parameters!N$27</f>
        <v>0.54667800000000011</v>
      </c>
      <c r="M10" s="56">
        <f>G10*Parameters!O$27</f>
        <v>1.2450883500000005</v>
      </c>
      <c r="N10" s="57">
        <f>H10*Parameters!P$27</f>
        <v>2.7600651000000003</v>
      </c>
      <c r="O10" s="55">
        <f>C10*Parameters!N$29</f>
        <v>5.4667800000000009</v>
      </c>
      <c r="P10" s="56">
        <f>D10*Parameters!O$29</f>
        <v>12.450883500000003</v>
      </c>
      <c r="Q10" s="57">
        <f>E10*Parameters!P$29</f>
        <v>27.600650999999999</v>
      </c>
      <c r="R10" s="55">
        <f>F10*Parameters!N$29</f>
        <v>0.54667800000000011</v>
      </c>
      <c r="S10" s="56">
        <f>G10*Parameters!O$27</f>
        <v>1.2450883500000005</v>
      </c>
      <c r="T10" s="57">
        <f>H10*Parameters!P$27</f>
        <v>2.7600651000000003</v>
      </c>
      <c r="U10" s="55">
        <f>C10*Parameters!N$30</f>
        <v>5.4667800000000009</v>
      </c>
      <c r="V10" s="56">
        <f>D10*Parameters!O$30</f>
        <v>12.450883500000003</v>
      </c>
      <c r="W10" s="57">
        <f>E10*Parameters!P$30</f>
        <v>27.600650999999999</v>
      </c>
      <c r="X10" s="55">
        <f>F10*Parameters!N$30</f>
        <v>0.54667800000000011</v>
      </c>
      <c r="Y10" s="56">
        <f>G10*Parameters!O$30</f>
        <v>1.2450883500000005</v>
      </c>
      <c r="Z10" s="57">
        <f>H10*Parameters!P$30</f>
        <v>2.7600651000000003</v>
      </c>
      <c r="AA10" s="55">
        <f>C10*Parameters!N$31</f>
        <v>5.4667800000000009</v>
      </c>
      <c r="AB10" s="56">
        <f>D10*Parameters!O$31</f>
        <v>12.450883500000003</v>
      </c>
      <c r="AC10" s="57">
        <f>E10*Parameters!P$31</f>
        <v>27.600650999999999</v>
      </c>
      <c r="AD10" s="55">
        <f>F10*Parameters!N$31</f>
        <v>0.54667800000000011</v>
      </c>
      <c r="AE10" s="56">
        <f>G10*Parameters!O$31</f>
        <v>1.2450883500000005</v>
      </c>
      <c r="AF10" s="57">
        <f>H10*Parameters!P$31</f>
        <v>2.7600651000000003</v>
      </c>
    </row>
    <row r="11" spans="1:32" x14ac:dyDescent="0.2">
      <c r="A11" s="4" t="s">
        <v>72</v>
      </c>
      <c r="B11" s="4" t="s">
        <v>17</v>
      </c>
      <c r="C11" s="55">
        <f>Node_List!Z11*Parameters!D$21</f>
        <v>11.31096</v>
      </c>
      <c r="D11" s="56">
        <f>Node_List!AA11*Parameters!E$21</f>
        <v>25.761822000000006</v>
      </c>
      <c r="E11" s="57">
        <f>Node_List!AB11*Parameters!F$21</f>
        <v>56.541132000000005</v>
      </c>
      <c r="F11" s="55">
        <f>C11*Parameters!N$24</f>
        <v>1.1310960000000001</v>
      </c>
      <c r="G11" s="56">
        <f>D11*Parameters!O$24</f>
        <v>2.5761822000000008</v>
      </c>
      <c r="H11" s="57">
        <f>E11*Parameters!P$24</f>
        <v>5.6541132000000012</v>
      </c>
      <c r="I11" s="55">
        <f>C11*Parameters!N$27</f>
        <v>2.8277399999999999</v>
      </c>
      <c r="J11" s="56">
        <f>D11*Parameters!O$27</f>
        <v>6.4404555000000014</v>
      </c>
      <c r="K11" s="57">
        <f>E11*Parameters!P$27</f>
        <v>14.135283000000001</v>
      </c>
      <c r="L11" s="55">
        <f>F11*Parameters!N$27</f>
        <v>0.28277400000000003</v>
      </c>
      <c r="M11" s="56">
        <f>G11*Parameters!O$27</f>
        <v>0.64404555000000019</v>
      </c>
      <c r="N11" s="57">
        <f>H11*Parameters!P$27</f>
        <v>1.4135283000000003</v>
      </c>
      <c r="O11" s="55">
        <f>C11*Parameters!N$29</f>
        <v>2.8277399999999999</v>
      </c>
      <c r="P11" s="56">
        <f>D11*Parameters!O$29</f>
        <v>6.4404555000000014</v>
      </c>
      <c r="Q11" s="57">
        <f>E11*Parameters!P$29</f>
        <v>14.135283000000001</v>
      </c>
      <c r="R11" s="55">
        <f>F11*Parameters!N$29</f>
        <v>0.28277400000000003</v>
      </c>
      <c r="S11" s="56">
        <f>G11*Parameters!O$27</f>
        <v>0.64404555000000019</v>
      </c>
      <c r="T11" s="57">
        <f>H11*Parameters!P$27</f>
        <v>1.4135283000000003</v>
      </c>
      <c r="U11" s="55">
        <f>C11*Parameters!N$30</f>
        <v>2.8277399999999999</v>
      </c>
      <c r="V11" s="56">
        <f>D11*Parameters!O$30</f>
        <v>6.4404555000000014</v>
      </c>
      <c r="W11" s="57">
        <f>E11*Parameters!P$30</f>
        <v>14.135283000000001</v>
      </c>
      <c r="X11" s="55">
        <f>F11*Parameters!N$30</f>
        <v>0.28277400000000003</v>
      </c>
      <c r="Y11" s="56">
        <f>G11*Parameters!O$30</f>
        <v>0.64404555000000019</v>
      </c>
      <c r="Z11" s="57">
        <f>H11*Parameters!P$30</f>
        <v>1.4135283000000003</v>
      </c>
      <c r="AA11" s="55">
        <f>C11*Parameters!N$31</f>
        <v>2.8277399999999999</v>
      </c>
      <c r="AB11" s="56">
        <f>D11*Parameters!O$31</f>
        <v>6.4404555000000014</v>
      </c>
      <c r="AC11" s="57">
        <f>E11*Parameters!P$31</f>
        <v>14.135283000000001</v>
      </c>
      <c r="AD11" s="55">
        <f>F11*Parameters!N$31</f>
        <v>0.28277400000000003</v>
      </c>
      <c r="AE11" s="56">
        <f>G11*Parameters!O$31</f>
        <v>0.64404555000000019</v>
      </c>
      <c r="AF11" s="57">
        <f>H11*Parameters!P$31</f>
        <v>1.4135283000000003</v>
      </c>
    </row>
    <row r="12" spans="1:32" x14ac:dyDescent="0.2">
      <c r="A12" s="4" t="s">
        <v>73</v>
      </c>
      <c r="B12" s="4" t="s">
        <v>16</v>
      </c>
      <c r="C12" s="55">
        <f>Node_List!Z12*Parameters!D$21</f>
        <v>10.699896000000003</v>
      </c>
      <c r="D12" s="56">
        <f>Node_List!AA12*Parameters!E$21</f>
        <v>24.442942200000008</v>
      </c>
      <c r="E12" s="57">
        <f>Node_List!AB12*Parameters!F$21</f>
        <v>53.663473200000006</v>
      </c>
      <c r="F12" s="55">
        <f>C12*Parameters!N$24</f>
        <v>1.0699896000000002</v>
      </c>
      <c r="G12" s="56">
        <f>D12*Parameters!O$24</f>
        <v>2.4442942200000011</v>
      </c>
      <c r="H12" s="57">
        <f>E12*Parameters!P$24</f>
        <v>5.3663473200000009</v>
      </c>
      <c r="I12" s="55">
        <f>C12*Parameters!N$27</f>
        <v>2.6749740000000006</v>
      </c>
      <c r="J12" s="56">
        <f>D12*Parameters!O$27</f>
        <v>6.110735550000002</v>
      </c>
      <c r="K12" s="57">
        <f>E12*Parameters!P$27</f>
        <v>13.415868300000001</v>
      </c>
      <c r="L12" s="55">
        <f>F12*Parameters!N$27</f>
        <v>0.26749740000000005</v>
      </c>
      <c r="M12" s="56">
        <f>G12*Parameters!O$27</f>
        <v>0.61107355500000027</v>
      </c>
      <c r="N12" s="57">
        <f>H12*Parameters!P$27</f>
        <v>1.3415868300000002</v>
      </c>
      <c r="O12" s="55">
        <f>C12*Parameters!N$29</f>
        <v>2.6749740000000006</v>
      </c>
      <c r="P12" s="56">
        <f>D12*Parameters!O$29</f>
        <v>6.110735550000002</v>
      </c>
      <c r="Q12" s="57">
        <f>E12*Parameters!P$29</f>
        <v>13.415868300000001</v>
      </c>
      <c r="R12" s="55">
        <f>F12*Parameters!N$29</f>
        <v>0.26749740000000005</v>
      </c>
      <c r="S12" s="56">
        <f>G12*Parameters!O$27</f>
        <v>0.61107355500000027</v>
      </c>
      <c r="T12" s="57">
        <f>H12*Parameters!P$27</f>
        <v>1.3415868300000002</v>
      </c>
      <c r="U12" s="55">
        <f>C12*Parameters!N$30</f>
        <v>2.6749740000000006</v>
      </c>
      <c r="V12" s="56">
        <f>D12*Parameters!O$30</f>
        <v>6.110735550000002</v>
      </c>
      <c r="W12" s="57">
        <f>E12*Parameters!P$30</f>
        <v>13.415868300000001</v>
      </c>
      <c r="X12" s="55">
        <f>F12*Parameters!N$30</f>
        <v>0.26749740000000005</v>
      </c>
      <c r="Y12" s="56">
        <f>G12*Parameters!O$30</f>
        <v>0.61107355500000027</v>
      </c>
      <c r="Z12" s="57">
        <f>H12*Parameters!P$30</f>
        <v>1.3415868300000002</v>
      </c>
      <c r="AA12" s="55">
        <f>C12*Parameters!N$31</f>
        <v>2.6749740000000006</v>
      </c>
      <c r="AB12" s="56">
        <f>D12*Parameters!O$31</f>
        <v>6.110735550000002</v>
      </c>
      <c r="AC12" s="57">
        <f>E12*Parameters!P$31</f>
        <v>13.415868300000001</v>
      </c>
      <c r="AD12" s="55">
        <f>F12*Parameters!N$31</f>
        <v>0.26749740000000005</v>
      </c>
      <c r="AE12" s="56">
        <f>G12*Parameters!O$31</f>
        <v>0.61107355500000027</v>
      </c>
      <c r="AF12" s="57">
        <f>H12*Parameters!P$31</f>
        <v>1.3415868300000002</v>
      </c>
    </row>
    <row r="13" spans="1:32" x14ac:dyDescent="0.2">
      <c r="A13" s="4" t="s">
        <v>74</v>
      </c>
      <c r="B13" s="4" t="s">
        <v>17</v>
      </c>
      <c r="C13" s="55">
        <f>Node_List!Z13*Parameters!D$21</f>
        <v>10.493304000000002</v>
      </c>
      <c r="D13" s="56">
        <f>Node_List!AA13*Parameters!E$21</f>
        <v>24.386047800000011</v>
      </c>
      <c r="E13" s="57">
        <f>Node_List!AB13*Parameters!F$21</f>
        <v>54.76546680000002</v>
      </c>
      <c r="F13" s="55">
        <f>C13*Parameters!N$24</f>
        <v>1.0493304000000003</v>
      </c>
      <c r="G13" s="56">
        <f>D13*Parameters!O$24</f>
        <v>2.4386047800000012</v>
      </c>
      <c r="H13" s="57">
        <f>E13*Parameters!P$24</f>
        <v>5.476546680000002</v>
      </c>
      <c r="I13" s="55">
        <f>C13*Parameters!N$27</f>
        <v>2.6233260000000005</v>
      </c>
      <c r="J13" s="56">
        <f>D13*Parameters!O$27</f>
        <v>6.0965119500000027</v>
      </c>
      <c r="K13" s="57">
        <f>E13*Parameters!P$27</f>
        <v>13.691366700000005</v>
      </c>
      <c r="L13" s="55">
        <f>F13*Parameters!N$27</f>
        <v>0.26233260000000008</v>
      </c>
      <c r="M13" s="56">
        <f>G13*Parameters!O$27</f>
        <v>0.60965119500000031</v>
      </c>
      <c r="N13" s="57">
        <f>H13*Parameters!P$27</f>
        <v>1.3691366700000005</v>
      </c>
      <c r="O13" s="55">
        <f>C13*Parameters!N$29</f>
        <v>2.6233260000000005</v>
      </c>
      <c r="P13" s="56">
        <f>D13*Parameters!O$29</f>
        <v>6.0965119500000027</v>
      </c>
      <c r="Q13" s="57">
        <f>E13*Parameters!P$29</f>
        <v>13.691366700000005</v>
      </c>
      <c r="R13" s="55">
        <f>F13*Parameters!N$29</f>
        <v>0.26233260000000008</v>
      </c>
      <c r="S13" s="56">
        <f>G13*Parameters!O$27</f>
        <v>0.60965119500000031</v>
      </c>
      <c r="T13" s="57">
        <f>H13*Parameters!P$27</f>
        <v>1.3691366700000005</v>
      </c>
      <c r="U13" s="55">
        <f>C13*Parameters!N$30</f>
        <v>2.6233260000000005</v>
      </c>
      <c r="V13" s="56">
        <f>D13*Parameters!O$30</f>
        <v>6.0965119500000027</v>
      </c>
      <c r="W13" s="57">
        <f>E13*Parameters!P$30</f>
        <v>13.691366700000005</v>
      </c>
      <c r="X13" s="55">
        <f>F13*Parameters!N$30</f>
        <v>0.26233260000000008</v>
      </c>
      <c r="Y13" s="56">
        <f>G13*Parameters!O$30</f>
        <v>0.60965119500000031</v>
      </c>
      <c r="Z13" s="57">
        <f>H13*Parameters!P$30</f>
        <v>1.3691366700000005</v>
      </c>
      <c r="AA13" s="55">
        <f>C13*Parameters!N$31</f>
        <v>2.6233260000000005</v>
      </c>
      <c r="AB13" s="56">
        <f>D13*Parameters!O$31</f>
        <v>6.0965119500000027</v>
      </c>
      <c r="AC13" s="57">
        <f>E13*Parameters!P$31</f>
        <v>13.691366700000005</v>
      </c>
      <c r="AD13" s="55">
        <f>F13*Parameters!N$31</f>
        <v>0.26233260000000008</v>
      </c>
      <c r="AE13" s="56">
        <f>G13*Parameters!O$31</f>
        <v>0.60965119500000031</v>
      </c>
      <c r="AF13" s="57">
        <f>H13*Parameters!P$31</f>
        <v>1.3691366700000005</v>
      </c>
    </row>
    <row r="14" spans="1:32" x14ac:dyDescent="0.2">
      <c r="A14" s="4" t="s">
        <v>75</v>
      </c>
      <c r="B14" s="4" t="s">
        <v>17</v>
      </c>
      <c r="C14" s="55">
        <f>Node_List!Z14*Parameters!D$21</f>
        <v>8.222424000000002</v>
      </c>
      <c r="D14" s="56">
        <f>Node_List!AA14*Parameters!E$21</f>
        <v>22.091731800000002</v>
      </c>
      <c r="E14" s="57">
        <f>Node_List!AB14*Parameters!F$21</f>
        <v>52.695970800000005</v>
      </c>
      <c r="F14" s="55">
        <f>C14*Parameters!N$24</f>
        <v>0.82224240000000026</v>
      </c>
      <c r="G14" s="56">
        <f>D14*Parameters!O$24</f>
        <v>2.2091731800000001</v>
      </c>
      <c r="H14" s="57">
        <f>E14*Parameters!P$24</f>
        <v>5.2695970800000005</v>
      </c>
      <c r="I14" s="55">
        <f>C14*Parameters!N$27</f>
        <v>2.0556060000000005</v>
      </c>
      <c r="J14" s="56">
        <f>D14*Parameters!O$27</f>
        <v>5.5229329500000004</v>
      </c>
      <c r="K14" s="57">
        <f>E14*Parameters!P$27</f>
        <v>13.173992700000001</v>
      </c>
      <c r="L14" s="55">
        <f>F14*Parameters!N$27</f>
        <v>0.20556060000000007</v>
      </c>
      <c r="M14" s="56">
        <f>G14*Parameters!O$27</f>
        <v>0.55229329500000002</v>
      </c>
      <c r="N14" s="57">
        <f>H14*Parameters!P$27</f>
        <v>1.3173992700000001</v>
      </c>
      <c r="O14" s="55">
        <f>C14*Parameters!N$29</f>
        <v>2.0556060000000005</v>
      </c>
      <c r="P14" s="56">
        <f>D14*Parameters!O$29</f>
        <v>5.5229329500000004</v>
      </c>
      <c r="Q14" s="57">
        <f>E14*Parameters!P$29</f>
        <v>13.173992700000001</v>
      </c>
      <c r="R14" s="55">
        <f>F14*Parameters!N$29</f>
        <v>0.20556060000000007</v>
      </c>
      <c r="S14" s="56">
        <f>G14*Parameters!O$27</f>
        <v>0.55229329500000002</v>
      </c>
      <c r="T14" s="57">
        <f>H14*Parameters!P$27</f>
        <v>1.3173992700000001</v>
      </c>
      <c r="U14" s="55">
        <f>C14*Parameters!N$30</f>
        <v>2.0556060000000005</v>
      </c>
      <c r="V14" s="56">
        <f>D14*Parameters!O$30</f>
        <v>5.5229329500000004</v>
      </c>
      <c r="W14" s="57">
        <f>E14*Parameters!P$30</f>
        <v>13.173992700000001</v>
      </c>
      <c r="X14" s="55">
        <f>F14*Parameters!N$30</f>
        <v>0.20556060000000007</v>
      </c>
      <c r="Y14" s="56">
        <f>G14*Parameters!O$30</f>
        <v>0.55229329500000002</v>
      </c>
      <c r="Z14" s="57">
        <f>H14*Parameters!P$30</f>
        <v>1.3173992700000001</v>
      </c>
      <c r="AA14" s="55">
        <f>C14*Parameters!N$31</f>
        <v>2.0556060000000005</v>
      </c>
      <c r="AB14" s="56">
        <f>D14*Parameters!O$31</f>
        <v>5.5229329500000004</v>
      </c>
      <c r="AC14" s="57">
        <f>E14*Parameters!P$31</f>
        <v>13.173992700000001</v>
      </c>
      <c r="AD14" s="55">
        <f>F14*Parameters!N$31</f>
        <v>0.20556060000000007</v>
      </c>
      <c r="AE14" s="56">
        <f>G14*Parameters!O$31</f>
        <v>0.55229329500000002</v>
      </c>
      <c r="AF14" s="57">
        <f>H14*Parameters!P$31</f>
        <v>1.3173992700000001</v>
      </c>
    </row>
    <row r="15" spans="1:32" x14ac:dyDescent="0.2">
      <c r="A15" s="4" t="s">
        <v>76</v>
      </c>
      <c r="B15" s="4" t="s">
        <v>16</v>
      </c>
      <c r="C15" s="55">
        <f>Node_List!Z15*Parameters!D$21</f>
        <v>4.8474960000000005</v>
      </c>
      <c r="D15" s="56">
        <f>Node_List!AA15*Parameters!E$21</f>
        <v>17.071012200000002</v>
      </c>
      <c r="E15" s="57">
        <f>Node_List!AB15*Parameters!F$21</f>
        <v>44.714893200000006</v>
      </c>
      <c r="F15" s="55">
        <f>C15*Parameters!N$24</f>
        <v>0.48474960000000006</v>
      </c>
      <c r="G15" s="56">
        <f>D15*Parameters!O$24</f>
        <v>1.7071012200000002</v>
      </c>
      <c r="H15" s="57">
        <f>E15*Parameters!P$24</f>
        <v>4.4714893200000008</v>
      </c>
      <c r="I15" s="55">
        <f>C15*Parameters!N$27</f>
        <v>1.2118740000000001</v>
      </c>
      <c r="J15" s="56">
        <f>D15*Parameters!O$27</f>
        <v>4.2677530500000005</v>
      </c>
      <c r="K15" s="57">
        <f>E15*Parameters!P$27</f>
        <v>11.178723300000001</v>
      </c>
      <c r="L15" s="55">
        <f>F15*Parameters!N$27</f>
        <v>0.12118740000000001</v>
      </c>
      <c r="M15" s="56">
        <f>G15*Parameters!O$27</f>
        <v>0.42677530500000005</v>
      </c>
      <c r="N15" s="57">
        <f>H15*Parameters!P$27</f>
        <v>1.1178723300000002</v>
      </c>
      <c r="O15" s="55">
        <f>C15*Parameters!N$29</f>
        <v>1.2118740000000001</v>
      </c>
      <c r="P15" s="56">
        <f>D15*Parameters!O$29</f>
        <v>4.2677530500000005</v>
      </c>
      <c r="Q15" s="57">
        <f>E15*Parameters!P$29</f>
        <v>11.178723300000001</v>
      </c>
      <c r="R15" s="55">
        <f>F15*Parameters!N$29</f>
        <v>0.12118740000000001</v>
      </c>
      <c r="S15" s="56">
        <f>G15*Parameters!O$27</f>
        <v>0.42677530500000005</v>
      </c>
      <c r="T15" s="57">
        <f>H15*Parameters!P$27</f>
        <v>1.1178723300000002</v>
      </c>
      <c r="U15" s="55">
        <f>C15*Parameters!N$30</f>
        <v>1.2118740000000001</v>
      </c>
      <c r="V15" s="56">
        <f>D15*Parameters!O$30</f>
        <v>4.2677530500000005</v>
      </c>
      <c r="W15" s="57">
        <f>E15*Parameters!P$30</f>
        <v>11.178723300000001</v>
      </c>
      <c r="X15" s="55">
        <f>F15*Parameters!N$30</f>
        <v>0.12118740000000001</v>
      </c>
      <c r="Y15" s="56">
        <f>G15*Parameters!O$30</f>
        <v>0.42677530500000005</v>
      </c>
      <c r="Z15" s="57">
        <f>H15*Parameters!P$30</f>
        <v>1.1178723300000002</v>
      </c>
      <c r="AA15" s="55">
        <f>C15*Parameters!N$31</f>
        <v>1.2118740000000001</v>
      </c>
      <c r="AB15" s="56">
        <f>D15*Parameters!O$31</f>
        <v>4.2677530500000005</v>
      </c>
      <c r="AC15" s="57">
        <f>E15*Parameters!P$31</f>
        <v>11.178723300000001</v>
      </c>
      <c r="AD15" s="55">
        <f>F15*Parameters!N$31</f>
        <v>0.12118740000000001</v>
      </c>
      <c r="AE15" s="56">
        <f>G15*Parameters!O$31</f>
        <v>0.42677530500000005</v>
      </c>
      <c r="AF15" s="57">
        <f>H15*Parameters!P$31</f>
        <v>1.1178723300000002</v>
      </c>
    </row>
    <row r="16" spans="1:32" x14ac:dyDescent="0.2">
      <c r="A16" s="4" t="s">
        <v>77</v>
      </c>
      <c r="B16" s="4" t="s">
        <v>17</v>
      </c>
      <c r="C16" s="55">
        <f>Node_List!Z16*Parameters!D$21</f>
        <v>6.9470400000000012</v>
      </c>
      <c r="D16" s="56">
        <f>Node_List!AA16*Parameters!E$21</f>
        <v>17.990028000000006</v>
      </c>
      <c r="E16" s="57">
        <f>Node_List!AB16*Parameters!F$21</f>
        <v>42.214968000000013</v>
      </c>
      <c r="F16" s="55">
        <f>C16*Parameters!N$24</f>
        <v>0.69470400000000021</v>
      </c>
      <c r="G16" s="56">
        <f>D16*Parameters!O$24</f>
        <v>1.7990028000000007</v>
      </c>
      <c r="H16" s="57">
        <f>E16*Parameters!P$24</f>
        <v>4.2214968000000015</v>
      </c>
      <c r="I16" s="55">
        <f>C16*Parameters!N$27</f>
        <v>1.7367600000000003</v>
      </c>
      <c r="J16" s="56">
        <f>D16*Parameters!O$27</f>
        <v>4.4975070000000015</v>
      </c>
      <c r="K16" s="57">
        <f>E16*Parameters!P$27</f>
        <v>10.553742000000003</v>
      </c>
      <c r="L16" s="55">
        <f>F16*Parameters!N$27</f>
        <v>0.17367600000000005</v>
      </c>
      <c r="M16" s="56">
        <f>G16*Parameters!O$27</f>
        <v>0.44975070000000017</v>
      </c>
      <c r="N16" s="57">
        <f>H16*Parameters!P$27</f>
        <v>1.0553742000000004</v>
      </c>
      <c r="O16" s="55">
        <f>C16*Parameters!N$29</f>
        <v>1.7367600000000003</v>
      </c>
      <c r="P16" s="56">
        <f>D16*Parameters!O$29</f>
        <v>4.4975070000000015</v>
      </c>
      <c r="Q16" s="57">
        <f>E16*Parameters!P$29</f>
        <v>10.553742000000003</v>
      </c>
      <c r="R16" s="55">
        <f>F16*Parameters!N$29</f>
        <v>0.17367600000000005</v>
      </c>
      <c r="S16" s="56">
        <f>G16*Parameters!O$27</f>
        <v>0.44975070000000017</v>
      </c>
      <c r="T16" s="57">
        <f>H16*Parameters!P$27</f>
        <v>1.0553742000000004</v>
      </c>
      <c r="U16" s="55">
        <f>C16*Parameters!N$30</f>
        <v>1.7367600000000003</v>
      </c>
      <c r="V16" s="56">
        <f>D16*Parameters!O$30</f>
        <v>4.4975070000000015</v>
      </c>
      <c r="W16" s="57">
        <f>E16*Parameters!P$30</f>
        <v>10.553742000000003</v>
      </c>
      <c r="X16" s="55">
        <f>F16*Parameters!N$30</f>
        <v>0.17367600000000005</v>
      </c>
      <c r="Y16" s="56">
        <f>G16*Parameters!O$30</f>
        <v>0.44975070000000017</v>
      </c>
      <c r="Z16" s="57">
        <f>H16*Parameters!P$30</f>
        <v>1.0553742000000004</v>
      </c>
      <c r="AA16" s="55">
        <f>C16*Parameters!N$31</f>
        <v>1.7367600000000003</v>
      </c>
      <c r="AB16" s="56">
        <f>D16*Parameters!O$31</f>
        <v>4.4975070000000015</v>
      </c>
      <c r="AC16" s="57">
        <f>E16*Parameters!P$31</f>
        <v>10.553742000000003</v>
      </c>
      <c r="AD16" s="55">
        <f>F16*Parameters!N$31</f>
        <v>0.17367600000000005</v>
      </c>
      <c r="AE16" s="56">
        <f>G16*Parameters!O$31</f>
        <v>0.44975070000000017</v>
      </c>
      <c r="AF16" s="57">
        <f>H16*Parameters!P$31</f>
        <v>1.0553742000000004</v>
      </c>
    </row>
    <row r="17" spans="1:32" x14ac:dyDescent="0.2">
      <c r="A17" s="4" t="s">
        <v>78</v>
      </c>
      <c r="B17" s="4" t="s">
        <v>17</v>
      </c>
      <c r="C17" s="55">
        <f>Node_List!Z17*Parameters!D$21</f>
        <v>10.480344000000002</v>
      </c>
      <c r="D17" s="56">
        <f>Node_List!AA17*Parameters!E$21</f>
        <v>23.878075800000005</v>
      </c>
      <c r="E17" s="57">
        <f>Node_List!AB17*Parameters!F$21</f>
        <v>53.504434800000013</v>
      </c>
      <c r="F17" s="55">
        <f>C17*Parameters!N$24</f>
        <v>1.0480344000000004</v>
      </c>
      <c r="G17" s="56">
        <f>D17*Parameters!O$24</f>
        <v>2.3878075800000005</v>
      </c>
      <c r="H17" s="57">
        <f>E17*Parameters!P$24</f>
        <v>5.3504434800000018</v>
      </c>
      <c r="I17" s="55">
        <f>C17*Parameters!N$27</f>
        <v>2.6200860000000006</v>
      </c>
      <c r="J17" s="56">
        <f>D17*Parameters!O$27</f>
        <v>5.9695189500000012</v>
      </c>
      <c r="K17" s="57">
        <f>E17*Parameters!P$27</f>
        <v>13.376108700000003</v>
      </c>
      <c r="L17" s="55">
        <f>F17*Parameters!N$27</f>
        <v>0.26200860000000009</v>
      </c>
      <c r="M17" s="56">
        <f>G17*Parameters!O$27</f>
        <v>0.59695189500000012</v>
      </c>
      <c r="N17" s="57">
        <f>H17*Parameters!P$27</f>
        <v>1.3376108700000005</v>
      </c>
      <c r="O17" s="55">
        <f>C17*Parameters!N$29</f>
        <v>2.6200860000000006</v>
      </c>
      <c r="P17" s="56">
        <f>D17*Parameters!O$29</f>
        <v>5.9695189500000012</v>
      </c>
      <c r="Q17" s="57">
        <f>E17*Parameters!P$29</f>
        <v>13.376108700000003</v>
      </c>
      <c r="R17" s="55">
        <f>F17*Parameters!N$29</f>
        <v>0.26200860000000009</v>
      </c>
      <c r="S17" s="56">
        <f>G17*Parameters!O$27</f>
        <v>0.59695189500000012</v>
      </c>
      <c r="T17" s="57">
        <f>H17*Parameters!P$27</f>
        <v>1.3376108700000005</v>
      </c>
      <c r="U17" s="55">
        <f>C17*Parameters!N$30</f>
        <v>2.6200860000000006</v>
      </c>
      <c r="V17" s="56">
        <f>D17*Parameters!O$30</f>
        <v>5.9695189500000012</v>
      </c>
      <c r="W17" s="57">
        <f>E17*Parameters!P$30</f>
        <v>13.376108700000003</v>
      </c>
      <c r="X17" s="55">
        <f>F17*Parameters!N$30</f>
        <v>0.26200860000000009</v>
      </c>
      <c r="Y17" s="56">
        <f>G17*Parameters!O$30</f>
        <v>0.59695189500000012</v>
      </c>
      <c r="Z17" s="57">
        <f>H17*Parameters!P$30</f>
        <v>1.3376108700000005</v>
      </c>
      <c r="AA17" s="55">
        <f>C17*Parameters!N$31</f>
        <v>2.6200860000000006</v>
      </c>
      <c r="AB17" s="56">
        <f>D17*Parameters!O$31</f>
        <v>5.9695189500000012</v>
      </c>
      <c r="AC17" s="57">
        <f>E17*Parameters!P$31</f>
        <v>13.376108700000003</v>
      </c>
      <c r="AD17" s="55">
        <f>F17*Parameters!N$31</f>
        <v>0.26200860000000009</v>
      </c>
      <c r="AE17" s="56">
        <f>G17*Parameters!O$31</f>
        <v>0.59695189500000012</v>
      </c>
      <c r="AF17" s="57">
        <f>H17*Parameters!P$31</f>
        <v>1.3376108700000005</v>
      </c>
    </row>
    <row r="18" spans="1:32" x14ac:dyDescent="0.2">
      <c r="A18" s="4" t="s">
        <v>79</v>
      </c>
      <c r="B18" s="4" t="s">
        <v>17</v>
      </c>
      <c r="C18" s="55">
        <f>Node_List!Z18*Parameters!D$21</f>
        <v>9.1764240000000026</v>
      </c>
      <c r="D18" s="56">
        <f>Node_List!AA18*Parameters!E$21</f>
        <v>22.847281800000005</v>
      </c>
      <c r="E18" s="57">
        <f>Node_List!AB18*Parameters!F$21</f>
        <v>52.876270800000015</v>
      </c>
      <c r="F18" s="55">
        <f>C18*Parameters!N$24</f>
        <v>0.9176424000000003</v>
      </c>
      <c r="G18" s="56">
        <f>D18*Parameters!O$24</f>
        <v>2.2847281800000006</v>
      </c>
      <c r="H18" s="57">
        <f>E18*Parameters!P$24</f>
        <v>5.2876270800000018</v>
      </c>
      <c r="I18" s="55">
        <f>C18*Parameters!N$27</f>
        <v>2.2941060000000006</v>
      </c>
      <c r="J18" s="56">
        <f>D18*Parameters!O$27</f>
        <v>5.7118204500000012</v>
      </c>
      <c r="K18" s="57">
        <f>E18*Parameters!P$27</f>
        <v>13.219067700000004</v>
      </c>
      <c r="L18" s="55">
        <f>F18*Parameters!N$27</f>
        <v>0.22941060000000008</v>
      </c>
      <c r="M18" s="56">
        <f>G18*Parameters!O$27</f>
        <v>0.57118204500000014</v>
      </c>
      <c r="N18" s="57">
        <f>H18*Parameters!P$27</f>
        <v>1.3219067700000005</v>
      </c>
      <c r="O18" s="55">
        <f>C18*Parameters!N$29</f>
        <v>2.2941060000000006</v>
      </c>
      <c r="P18" s="56">
        <f>D18*Parameters!O$29</f>
        <v>5.7118204500000012</v>
      </c>
      <c r="Q18" s="57">
        <f>E18*Parameters!P$29</f>
        <v>13.219067700000004</v>
      </c>
      <c r="R18" s="55">
        <f>F18*Parameters!N$29</f>
        <v>0.22941060000000008</v>
      </c>
      <c r="S18" s="56">
        <f>G18*Parameters!O$27</f>
        <v>0.57118204500000014</v>
      </c>
      <c r="T18" s="57">
        <f>H18*Parameters!P$27</f>
        <v>1.3219067700000005</v>
      </c>
      <c r="U18" s="55">
        <f>C18*Parameters!N$30</f>
        <v>2.2941060000000006</v>
      </c>
      <c r="V18" s="56">
        <f>D18*Parameters!O$30</f>
        <v>5.7118204500000012</v>
      </c>
      <c r="W18" s="57">
        <f>E18*Parameters!P$30</f>
        <v>13.219067700000004</v>
      </c>
      <c r="X18" s="55">
        <f>F18*Parameters!N$30</f>
        <v>0.22941060000000008</v>
      </c>
      <c r="Y18" s="56">
        <f>G18*Parameters!O$30</f>
        <v>0.57118204500000014</v>
      </c>
      <c r="Z18" s="57">
        <f>H18*Parameters!P$30</f>
        <v>1.3219067700000005</v>
      </c>
      <c r="AA18" s="55">
        <f>C18*Parameters!N$31</f>
        <v>2.2941060000000006</v>
      </c>
      <c r="AB18" s="56">
        <f>D18*Parameters!O$31</f>
        <v>5.7118204500000012</v>
      </c>
      <c r="AC18" s="57">
        <f>E18*Parameters!P$31</f>
        <v>13.219067700000004</v>
      </c>
      <c r="AD18" s="55">
        <f>F18*Parameters!N$31</f>
        <v>0.22941060000000008</v>
      </c>
      <c r="AE18" s="56">
        <f>G18*Parameters!O$31</f>
        <v>0.57118204500000014</v>
      </c>
      <c r="AF18" s="57">
        <f>H18*Parameters!P$31</f>
        <v>1.3219067700000005</v>
      </c>
    </row>
    <row r="19" spans="1:32" x14ac:dyDescent="0.2">
      <c r="A19" s="4" t="s">
        <v>80</v>
      </c>
      <c r="B19" s="4" t="s">
        <v>17</v>
      </c>
      <c r="C19" s="55">
        <f>Node_List!Z19*Parameters!D$21</f>
        <v>2.6424000000000003</v>
      </c>
      <c r="D19" s="56">
        <f>Node_List!AA19*Parameters!E$21</f>
        <v>7.4866800000000024</v>
      </c>
      <c r="E19" s="57">
        <f>Node_List!AB19*Parameters!F$21</f>
        <v>17.956080000000004</v>
      </c>
      <c r="F19" s="55">
        <f>C19*Parameters!N$24</f>
        <v>0.26424000000000003</v>
      </c>
      <c r="G19" s="56">
        <f>D19*Parameters!O$24</f>
        <v>0.74866800000000033</v>
      </c>
      <c r="H19" s="57">
        <f>E19*Parameters!P$24</f>
        <v>1.7956080000000005</v>
      </c>
      <c r="I19" s="55">
        <f>C19*Parameters!N$27</f>
        <v>0.66060000000000008</v>
      </c>
      <c r="J19" s="56">
        <f>D19*Parameters!O$27</f>
        <v>1.8716700000000006</v>
      </c>
      <c r="K19" s="57">
        <f>E19*Parameters!P$27</f>
        <v>4.4890200000000009</v>
      </c>
      <c r="L19" s="55">
        <f>F19*Parameters!N$27</f>
        <v>6.6060000000000008E-2</v>
      </c>
      <c r="M19" s="56">
        <f>G19*Parameters!O$27</f>
        <v>0.18716700000000008</v>
      </c>
      <c r="N19" s="57">
        <f>H19*Parameters!P$27</f>
        <v>0.44890200000000013</v>
      </c>
      <c r="O19" s="55">
        <f>C19*Parameters!N$29</f>
        <v>0.66060000000000008</v>
      </c>
      <c r="P19" s="56">
        <f>D19*Parameters!O$29</f>
        <v>1.8716700000000006</v>
      </c>
      <c r="Q19" s="57">
        <f>E19*Parameters!P$29</f>
        <v>4.4890200000000009</v>
      </c>
      <c r="R19" s="55">
        <f>F19*Parameters!N$29</f>
        <v>6.6060000000000008E-2</v>
      </c>
      <c r="S19" s="56">
        <f>G19*Parameters!O$27</f>
        <v>0.18716700000000008</v>
      </c>
      <c r="T19" s="57">
        <f>H19*Parameters!P$27</f>
        <v>0.44890200000000013</v>
      </c>
      <c r="U19" s="55">
        <f>C19*Parameters!N$30</f>
        <v>0.66060000000000008</v>
      </c>
      <c r="V19" s="56">
        <f>D19*Parameters!O$30</f>
        <v>1.8716700000000006</v>
      </c>
      <c r="W19" s="57">
        <f>E19*Parameters!P$30</f>
        <v>4.4890200000000009</v>
      </c>
      <c r="X19" s="55">
        <f>F19*Parameters!N$30</f>
        <v>6.6060000000000008E-2</v>
      </c>
      <c r="Y19" s="56">
        <f>G19*Parameters!O$30</f>
        <v>0.18716700000000008</v>
      </c>
      <c r="Z19" s="57">
        <f>H19*Parameters!P$30</f>
        <v>0.44890200000000013</v>
      </c>
      <c r="AA19" s="55">
        <f>C19*Parameters!N$31</f>
        <v>0.66060000000000008</v>
      </c>
      <c r="AB19" s="56">
        <f>D19*Parameters!O$31</f>
        <v>1.8716700000000006</v>
      </c>
      <c r="AC19" s="57">
        <f>E19*Parameters!P$31</f>
        <v>4.4890200000000009</v>
      </c>
      <c r="AD19" s="55">
        <f>F19*Parameters!N$31</f>
        <v>6.6060000000000008E-2</v>
      </c>
      <c r="AE19" s="56">
        <f>G19*Parameters!O$31</f>
        <v>0.18716700000000008</v>
      </c>
      <c r="AF19" s="57">
        <f>H19*Parameters!P$31</f>
        <v>0.44890200000000013</v>
      </c>
    </row>
    <row r="20" spans="1:32" x14ac:dyDescent="0.2">
      <c r="A20" s="4" t="s">
        <v>81</v>
      </c>
      <c r="B20" s="4" t="s">
        <v>17</v>
      </c>
      <c r="C20" s="55">
        <f>Node_List!Z20*Parameters!D$21</f>
        <v>11.529336000000002</v>
      </c>
      <c r="D20" s="56">
        <f>Node_List!AA20*Parameters!E$21</f>
        <v>26.233150200000008</v>
      </c>
      <c r="E20" s="57">
        <f>Node_List!AB20*Parameters!F$21</f>
        <v>58.769521200000007</v>
      </c>
      <c r="F20" s="55">
        <f>C20*Parameters!N$24</f>
        <v>1.1529336000000003</v>
      </c>
      <c r="G20" s="56">
        <f>D20*Parameters!O$24</f>
        <v>2.6233150200000011</v>
      </c>
      <c r="H20" s="57">
        <f>E20*Parameters!P$24</f>
        <v>5.8769521200000012</v>
      </c>
      <c r="I20" s="55">
        <f>C20*Parameters!N$27</f>
        <v>2.8823340000000006</v>
      </c>
      <c r="J20" s="56">
        <f>D20*Parameters!O$27</f>
        <v>6.558287550000002</v>
      </c>
      <c r="K20" s="57">
        <f>E20*Parameters!P$27</f>
        <v>14.692380300000002</v>
      </c>
      <c r="L20" s="55">
        <f>F20*Parameters!N$27</f>
        <v>0.28823340000000008</v>
      </c>
      <c r="M20" s="56">
        <f>G20*Parameters!O$27</f>
        <v>0.65582875500000026</v>
      </c>
      <c r="N20" s="57">
        <f>H20*Parameters!P$27</f>
        <v>1.4692380300000003</v>
      </c>
      <c r="O20" s="55">
        <f>C20*Parameters!N$29</f>
        <v>2.8823340000000006</v>
      </c>
      <c r="P20" s="56">
        <f>D20*Parameters!O$29</f>
        <v>6.558287550000002</v>
      </c>
      <c r="Q20" s="57">
        <f>E20*Parameters!P$29</f>
        <v>14.692380300000002</v>
      </c>
      <c r="R20" s="55">
        <f>F20*Parameters!N$29</f>
        <v>0.28823340000000008</v>
      </c>
      <c r="S20" s="56">
        <f>G20*Parameters!O$27</f>
        <v>0.65582875500000026</v>
      </c>
      <c r="T20" s="57">
        <f>H20*Parameters!P$27</f>
        <v>1.4692380300000003</v>
      </c>
      <c r="U20" s="55">
        <f>C20*Parameters!N$30</f>
        <v>2.8823340000000006</v>
      </c>
      <c r="V20" s="56">
        <f>D20*Parameters!O$30</f>
        <v>6.558287550000002</v>
      </c>
      <c r="W20" s="57">
        <f>E20*Parameters!P$30</f>
        <v>14.692380300000002</v>
      </c>
      <c r="X20" s="55">
        <f>F20*Parameters!N$30</f>
        <v>0.28823340000000008</v>
      </c>
      <c r="Y20" s="56">
        <f>G20*Parameters!O$30</f>
        <v>0.65582875500000026</v>
      </c>
      <c r="Z20" s="57">
        <f>H20*Parameters!P$30</f>
        <v>1.4692380300000003</v>
      </c>
      <c r="AA20" s="55">
        <f>C20*Parameters!N$31</f>
        <v>2.8823340000000006</v>
      </c>
      <c r="AB20" s="56">
        <f>D20*Parameters!O$31</f>
        <v>6.558287550000002</v>
      </c>
      <c r="AC20" s="57">
        <f>E20*Parameters!P$31</f>
        <v>14.692380300000002</v>
      </c>
      <c r="AD20" s="55">
        <f>F20*Parameters!N$31</f>
        <v>0.28823340000000008</v>
      </c>
      <c r="AE20" s="56">
        <f>G20*Parameters!O$31</f>
        <v>0.65582875500000026</v>
      </c>
      <c r="AF20" s="57">
        <f>H20*Parameters!P$31</f>
        <v>1.4692380300000003</v>
      </c>
    </row>
    <row r="21" spans="1:32" x14ac:dyDescent="0.2">
      <c r="A21" s="4" t="s">
        <v>82</v>
      </c>
      <c r="B21" s="4" t="s">
        <v>17</v>
      </c>
      <c r="C21" s="55">
        <f>Node_List!Z21*Parameters!D$21</f>
        <v>4.9884000000000004</v>
      </c>
      <c r="D21" s="56">
        <f>Node_List!AA21*Parameters!E$21</f>
        <v>13.808130000000004</v>
      </c>
      <c r="E21" s="57">
        <f>Node_List!AB21*Parameters!F$21</f>
        <v>33.153780000000005</v>
      </c>
      <c r="F21" s="55">
        <f>C21*Parameters!N$24</f>
        <v>0.49884000000000006</v>
      </c>
      <c r="G21" s="56">
        <f>D21*Parameters!O$24</f>
        <v>1.3808130000000005</v>
      </c>
      <c r="H21" s="57">
        <f>E21*Parameters!P$24</f>
        <v>3.3153780000000008</v>
      </c>
      <c r="I21" s="55">
        <f>C21*Parameters!N$27</f>
        <v>1.2471000000000001</v>
      </c>
      <c r="J21" s="56">
        <f>D21*Parameters!O$27</f>
        <v>3.4520325000000009</v>
      </c>
      <c r="K21" s="57">
        <f>E21*Parameters!P$27</f>
        <v>8.2884450000000012</v>
      </c>
      <c r="L21" s="55">
        <f>F21*Parameters!N$27</f>
        <v>0.12471000000000002</v>
      </c>
      <c r="M21" s="56">
        <f>G21*Parameters!O$27</f>
        <v>0.34520325000000013</v>
      </c>
      <c r="N21" s="57">
        <f>H21*Parameters!P$27</f>
        <v>0.82884450000000021</v>
      </c>
      <c r="O21" s="55">
        <f>C21*Parameters!N$29</f>
        <v>1.2471000000000001</v>
      </c>
      <c r="P21" s="56">
        <f>D21*Parameters!O$29</f>
        <v>3.4520325000000009</v>
      </c>
      <c r="Q21" s="57">
        <f>E21*Parameters!P$29</f>
        <v>8.2884450000000012</v>
      </c>
      <c r="R21" s="55">
        <f>F21*Parameters!N$29</f>
        <v>0.12471000000000002</v>
      </c>
      <c r="S21" s="56">
        <f>G21*Parameters!O$27</f>
        <v>0.34520325000000013</v>
      </c>
      <c r="T21" s="57">
        <f>H21*Parameters!P$27</f>
        <v>0.82884450000000021</v>
      </c>
      <c r="U21" s="55">
        <f>C21*Parameters!N$30</f>
        <v>1.2471000000000001</v>
      </c>
      <c r="V21" s="56">
        <f>D21*Parameters!O$30</f>
        <v>3.4520325000000009</v>
      </c>
      <c r="W21" s="57">
        <f>E21*Parameters!P$30</f>
        <v>8.2884450000000012</v>
      </c>
      <c r="X21" s="55">
        <f>F21*Parameters!N$30</f>
        <v>0.12471000000000002</v>
      </c>
      <c r="Y21" s="56">
        <f>G21*Parameters!O$30</f>
        <v>0.34520325000000013</v>
      </c>
      <c r="Z21" s="57">
        <f>H21*Parameters!P$30</f>
        <v>0.82884450000000021</v>
      </c>
      <c r="AA21" s="55">
        <f>C21*Parameters!N$31</f>
        <v>1.2471000000000001</v>
      </c>
      <c r="AB21" s="56">
        <f>D21*Parameters!O$31</f>
        <v>3.4520325000000009</v>
      </c>
      <c r="AC21" s="57">
        <f>E21*Parameters!P$31</f>
        <v>8.2884450000000012</v>
      </c>
      <c r="AD21" s="55">
        <f>F21*Parameters!N$31</f>
        <v>0.12471000000000002</v>
      </c>
      <c r="AE21" s="56">
        <f>G21*Parameters!O$31</f>
        <v>0.34520325000000013</v>
      </c>
      <c r="AF21" s="57">
        <f>H21*Parameters!P$31</f>
        <v>0.82884450000000021</v>
      </c>
    </row>
    <row r="22" spans="1:32" x14ac:dyDescent="0.2">
      <c r="A22" s="4" t="s">
        <v>83</v>
      </c>
      <c r="B22" s="4" t="s">
        <v>17</v>
      </c>
      <c r="C22" s="55">
        <f>Node_List!Z22*Parameters!D$21</f>
        <v>6.4833600000000002</v>
      </c>
      <c r="D22" s="56">
        <f>Node_List!AA22*Parameters!E$21</f>
        <v>15.342252000000004</v>
      </c>
      <c r="E22" s="57">
        <f>Node_List!AB22*Parameters!F$21</f>
        <v>33.806712000000005</v>
      </c>
      <c r="F22" s="55">
        <f>C22*Parameters!N$24</f>
        <v>0.64833600000000002</v>
      </c>
      <c r="G22" s="56">
        <f>D22*Parameters!O$24</f>
        <v>1.5342252000000005</v>
      </c>
      <c r="H22" s="57">
        <f>E22*Parameters!P$24</f>
        <v>3.3806712000000005</v>
      </c>
      <c r="I22" s="55">
        <f>C22*Parameters!N$27</f>
        <v>1.6208400000000001</v>
      </c>
      <c r="J22" s="56">
        <f>D22*Parameters!O$27</f>
        <v>3.8355630000000009</v>
      </c>
      <c r="K22" s="57">
        <f>E22*Parameters!P$27</f>
        <v>8.4516780000000011</v>
      </c>
      <c r="L22" s="55">
        <f>F22*Parameters!N$27</f>
        <v>0.16208400000000001</v>
      </c>
      <c r="M22" s="56">
        <f>G22*Parameters!O$27</f>
        <v>0.38355630000000013</v>
      </c>
      <c r="N22" s="57">
        <f>H22*Parameters!P$27</f>
        <v>0.84516780000000014</v>
      </c>
      <c r="O22" s="55">
        <f>C22*Parameters!N$29</f>
        <v>1.6208400000000001</v>
      </c>
      <c r="P22" s="56">
        <f>D22*Parameters!O$29</f>
        <v>3.8355630000000009</v>
      </c>
      <c r="Q22" s="57">
        <f>E22*Parameters!P$29</f>
        <v>8.4516780000000011</v>
      </c>
      <c r="R22" s="55">
        <f>F22*Parameters!N$29</f>
        <v>0.16208400000000001</v>
      </c>
      <c r="S22" s="56">
        <f>G22*Parameters!O$27</f>
        <v>0.38355630000000013</v>
      </c>
      <c r="T22" s="57">
        <f>H22*Parameters!P$27</f>
        <v>0.84516780000000014</v>
      </c>
      <c r="U22" s="55">
        <f>C22*Parameters!N$30</f>
        <v>1.6208400000000001</v>
      </c>
      <c r="V22" s="56">
        <f>D22*Parameters!O$30</f>
        <v>3.8355630000000009</v>
      </c>
      <c r="W22" s="57">
        <f>E22*Parameters!P$30</f>
        <v>8.4516780000000011</v>
      </c>
      <c r="X22" s="55">
        <f>F22*Parameters!N$30</f>
        <v>0.16208400000000001</v>
      </c>
      <c r="Y22" s="56">
        <f>G22*Parameters!O$30</f>
        <v>0.38355630000000013</v>
      </c>
      <c r="Z22" s="57">
        <f>H22*Parameters!P$30</f>
        <v>0.84516780000000014</v>
      </c>
      <c r="AA22" s="55">
        <f>C22*Parameters!N$31</f>
        <v>1.6208400000000001</v>
      </c>
      <c r="AB22" s="56">
        <f>D22*Parameters!O$31</f>
        <v>3.8355630000000009</v>
      </c>
      <c r="AC22" s="57">
        <f>E22*Parameters!P$31</f>
        <v>8.4516780000000011</v>
      </c>
      <c r="AD22" s="55">
        <f>F22*Parameters!N$31</f>
        <v>0.16208400000000001</v>
      </c>
      <c r="AE22" s="56">
        <f>G22*Parameters!O$31</f>
        <v>0.38355630000000013</v>
      </c>
      <c r="AF22" s="57">
        <f>H22*Parameters!P$31</f>
        <v>0.84516780000000014</v>
      </c>
    </row>
    <row r="23" spans="1:32" x14ac:dyDescent="0.2">
      <c r="A23" s="4" t="s">
        <v>84</v>
      </c>
      <c r="B23" s="4" t="s">
        <v>17</v>
      </c>
      <c r="C23" s="55">
        <f>Node_List!Z23*Parameters!D$21</f>
        <v>7.9934400000000014</v>
      </c>
      <c r="D23" s="56">
        <f>Node_List!AA23*Parameters!E$21</f>
        <v>21.299508000000003</v>
      </c>
      <c r="E23" s="57">
        <f>Node_List!AB23*Parameters!F$21</f>
        <v>51.067848000000005</v>
      </c>
      <c r="F23" s="55">
        <f>C23*Parameters!N$24</f>
        <v>0.79934400000000017</v>
      </c>
      <c r="G23" s="56">
        <f>D23*Parameters!O$24</f>
        <v>2.1299508000000005</v>
      </c>
      <c r="H23" s="57">
        <f>E23*Parameters!P$24</f>
        <v>5.1067848000000007</v>
      </c>
      <c r="I23" s="55">
        <f>C23*Parameters!N$27</f>
        <v>1.9983600000000004</v>
      </c>
      <c r="J23" s="56">
        <f>D23*Parameters!O$27</f>
        <v>5.3248770000000007</v>
      </c>
      <c r="K23" s="57">
        <f>E23*Parameters!P$27</f>
        <v>12.766962000000001</v>
      </c>
      <c r="L23" s="55">
        <f>F23*Parameters!N$27</f>
        <v>0.19983600000000004</v>
      </c>
      <c r="M23" s="56">
        <f>G23*Parameters!O$27</f>
        <v>0.53248770000000012</v>
      </c>
      <c r="N23" s="57">
        <f>H23*Parameters!P$27</f>
        <v>1.2766962000000002</v>
      </c>
      <c r="O23" s="55">
        <f>C23*Parameters!N$29</f>
        <v>1.9983600000000004</v>
      </c>
      <c r="P23" s="56">
        <f>D23*Parameters!O$29</f>
        <v>5.3248770000000007</v>
      </c>
      <c r="Q23" s="57">
        <f>E23*Parameters!P$29</f>
        <v>12.766962000000001</v>
      </c>
      <c r="R23" s="55">
        <f>F23*Parameters!N$29</f>
        <v>0.19983600000000004</v>
      </c>
      <c r="S23" s="56">
        <f>G23*Parameters!O$27</f>
        <v>0.53248770000000012</v>
      </c>
      <c r="T23" s="57">
        <f>H23*Parameters!P$27</f>
        <v>1.2766962000000002</v>
      </c>
      <c r="U23" s="55">
        <f>C23*Parameters!N$30</f>
        <v>1.9983600000000004</v>
      </c>
      <c r="V23" s="56">
        <f>D23*Parameters!O$30</f>
        <v>5.3248770000000007</v>
      </c>
      <c r="W23" s="57">
        <f>E23*Parameters!P$30</f>
        <v>12.766962000000001</v>
      </c>
      <c r="X23" s="55">
        <f>F23*Parameters!N$30</f>
        <v>0.19983600000000004</v>
      </c>
      <c r="Y23" s="56">
        <f>G23*Parameters!O$30</f>
        <v>0.53248770000000012</v>
      </c>
      <c r="Z23" s="57">
        <f>H23*Parameters!P$30</f>
        <v>1.2766962000000002</v>
      </c>
      <c r="AA23" s="55">
        <f>C23*Parameters!N$31</f>
        <v>1.9983600000000004</v>
      </c>
      <c r="AB23" s="56">
        <f>D23*Parameters!O$31</f>
        <v>5.3248770000000007</v>
      </c>
      <c r="AC23" s="57">
        <f>E23*Parameters!P$31</f>
        <v>12.766962000000001</v>
      </c>
      <c r="AD23" s="55">
        <f>F23*Parameters!N$31</f>
        <v>0.19983600000000004</v>
      </c>
      <c r="AE23" s="56">
        <f>G23*Parameters!O$31</f>
        <v>0.53248770000000012</v>
      </c>
      <c r="AF23" s="57">
        <f>H23*Parameters!P$31</f>
        <v>1.2766962000000002</v>
      </c>
    </row>
    <row r="24" spans="1:32" x14ac:dyDescent="0.2">
      <c r="A24" s="4" t="s">
        <v>85</v>
      </c>
      <c r="B24" s="4" t="s">
        <v>17</v>
      </c>
      <c r="C24" s="55">
        <f>Node_List!Z24*Parameters!D$21</f>
        <v>3.2027760000000005</v>
      </c>
      <c r="D24" s="56">
        <f>Node_List!AA24*Parameters!E$21</f>
        <v>10.479658200000003</v>
      </c>
      <c r="E24" s="57">
        <f>Node_List!AB24*Parameters!F$21</f>
        <v>26.107369200000004</v>
      </c>
      <c r="F24" s="55">
        <f>C24*Parameters!N$24</f>
        <v>0.32027760000000005</v>
      </c>
      <c r="G24" s="56">
        <f>D24*Parameters!O$24</f>
        <v>1.0479658200000004</v>
      </c>
      <c r="H24" s="57">
        <f>E24*Parameters!P$24</f>
        <v>2.6107369200000008</v>
      </c>
      <c r="I24" s="55">
        <f>C24*Parameters!N$27</f>
        <v>0.80069400000000013</v>
      </c>
      <c r="J24" s="56">
        <f>D24*Parameters!O$27</f>
        <v>2.6199145500000007</v>
      </c>
      <c r="K24" s="57">
        <f>E24*Parameters!P$27</f>
        <v>6.5268423000000011</v>
      </c>
      <c r="L24" s="55">
        <f>F24*Parameters!N$27</f>
        <v>8.0069400000000013E-2</v>
      </c>
      <c r="M24" s="56">
        <f>G24*Parameters!O$27</f>
        <v>0.2619914550000001</v>
      </c>
      <c r="N24" s="57">
        <f>H24*Parameters!P$27</f>
        <v>0.6526842300000002</v>
      </c>
      <c r="O24" s="55">
        <f>C24*Parameters!N$29</f>
        <v>0.80069400000000013</v>
      </c>
      <c r="P24" s="56">
        <f>D24*Parameters!O$29</f>
        <v>2.6199145500000007</v>
      </c>
      <c r="Q24" s="57">
        <f>E24*Parameters!P$29</f>
        <v>6.5268423000000011</v>
      </c>
      <c r="R24" s="55">
        <f>F24*Parameters!N$29</f>
        <v>8.0069400000000013E-2</v>
      </c>
      <c r="S24" s="56">
        <f>G24*Parameters!O$27</f>
        <v>0.2619914550000001</v>
      </c>
      <c r="T24" s="57">
        <f>H24*Parameters!P$27</f>
        <v>0.6526842300000002</v>
      </c>
      <c r="U24" s="55">
        <f>C24*Parameters!N$30</f>
        <v>0.80069400000000013</v>
      </c>
      <c r="V24" s="56">
        <f>D24*Parameters!O$30</f>
        <v>2.6199145500000007</v>
      </c>
      <c r="W24" s="57">
        <f>E24*Parameters!P$30</f>
        <v>6.5268423000000011</v>
      </c>
      <c r="X24" s="55">
        <f>F24*Parameters!N$30</f>
        <v>8.0069400000000013E-2</v>
      </c>
      <c r="Y24" s="56">
        <f>G24*Parameters!O$30</f>
        <v>0.2619914550000001</v>
      </c>
      <c r="Z24" s="57">
        <f>H24*Parameters!P$30</f>
        <v>0.6526842300000002</v>
      </c>
      <c r="AA24" s="55">
        <f>C24*Parameters!N$31</f>
        <v>0.80069400000000013</v>
      </c>
      <c r="AB24" s="56">
        <f>D24*Parameters!O$31</f>
        <v>2.6199145500000007</v>
      </c>
      <c r="AC24" s="57">
        <f>E24*Parameters!P$31</f>
        <v>6.5268423000000011</v>
      </c>
      <c r="AD24" s="55">
        <f>F24*Parameters!N$31</f>
        <v>8.0069400000000013E-2</v>
      </c>
      <c r="AE24" s="56">
        <f>G24*Parameters!O$31</f>
        <v>0.2619914550000001</v>
      </c>
      <c r="AF24" s="57">
        <f>H24*Parameters!P$31</f>
        <v>0.6526842300000002</v>
      </c>
    </row>
    <row r="25" spans="1:32" x14ac:dyDescent="0.2">
      <c r="A25" s="4" t="s">
        <v>86</v>
      </c>
      <c r="B25" s="4" t="s">
        <v>17</v>
      </c>
      <c r="C25" s="55">
        <f>Node_List!Z25*Parameters!D$21</f>
        <v>23.001144000000007</v>
      </c>
      <c r="D25" s="56">
        <f>Node_List!AA25*Parameters!E$21</f>
        <v>50.078635800000008</v>
      </c>
      <c r="E25" s="57">
        <f>Node_List!AB25*Parameters!F$21</f>
        <v>109.35579480000001</v>
      </c>
      <c r="F25" s="55">
        <f>C25*Parameters!N$24</f>
        <v>2.3001144000000009</v>
      </c>
      <c r="G25" s="56">
        <f>D25*Parameters!O$24</f>
        <v>5.0078635800000013</v>
      </c>
      <c r="H25" s="57">
        <f>E25*Parameters!P$24</f>
        <v>10.935579480000001</v>
      </c>
      <c r="I25" s="55">
        <f>C25*Parameters!N$27</f>
        <v>5.7502860000000018</v>
      </c>
      <c r="J25" s="56">
        <f>D25*Parameters!O$27</f>
        <v>12.519658950000002</v>
      </c>
      <c r="K25" s="57">
        <f>E25*Parameters!P$27</f>
        <v>27.338948700000003</v>
      </c>
      <c r="L25" s="55">
        <f>F25*Parameters!N$27</f>
        <v>0.57502860000000022</v>
      </c>
      <c r="M25" s="56">
        <f>G25*Parameters!O$27</f>
        <v>1.2519658950000003</v>
      </c>
      <c r="N25" s="57">
        <f>H25*Parameters!P$27</f>
        <v>2.7338948700000003</v>
      </c>
      <c r="O25" s="55">
        <f>C25*Parameters!N$29</f>
        <v>5.7502860000000018</v>
      </c>
      <c r="P25" s="56">
        <f>D25*Parameters!O$29</f>
        <v>12.519658950000002</v>
      </c>
      <c r="Q25" s="57">
        <f>E25*Parameters!P$29</f>
        <v>27.338948700000003</v>
      </c>
      <c r="R25" s="55">
        <f>F25*Parameters!N$29</f>
        <v>0.57502860000000022</v>
      </c>
      <c r="S25" s="56">
        <f>G25*Parameters!O$27</f>
        <v>1.2519658950000003</v>
      </c>
      <c r="T25" s="57">
        <f>H25*Parameters!P$27</f>
        <v>2.7338948700000003</v>
      </c>
      <c r="U25" s="55">
        <f>C25*Parameters!N$30</f>
        <v>5.7502860000000018</v>
      </c>
      <c r="V25" s="56">
        <f>D25*Parameters!O$30</f>
        <v>12.519658950000002</v>
      </c>
      <c r="W25" s="57">
        <f>E25*Parameters!P$30</f>
        <v>27.338948700000003</v>
      </c>
      <c r="X25" s="55">
        <f>F25*Parameters!N$30</f>
        <v>0.57502860000000022</v>
      </c>
      <c r="Y25" s="56">
        <f>G25*Parameters!O$30</f>
        <v>1.2519658950000003</v>
      </c>
      <c r="Z25" s="57">
        <f>H25*Parameters!P$30</f>
        <v>2.7338948700000003</v>
      </c>
      <c r="AA25" s="55">
        <f>C25*Parameters!N$31</f>
        <v>5.7502860000000018</v>
      </c>
      <c r="AB25" s="56">
        <f>D25*Parameters!O$31</f>
        <v>12.519658950000002</v>
      </c>
      <c r="AC25" s="57">
        <f>E25*Parameters!P$31</f>
        <v>27.338948700000003</v>
      </c>
      <c r="AD25" s="55">
        <f>F25*Parameters!N$31</f>
        <v>0.57502860000000022</v>
      </c>
      <c r="AE25" s="56">
        <f>G25*Parameters!O$31</f>
        <v>1.2519658950000003</v>
      </c>
      <c r="AF25" s="57">
        <f>H25*Parameters!P$31</f>
        <v>2.7338948700000003</v>
      </c>
    </row>
    <row r="26" spans="1:32" x14ac:dyDescent="0.2">
      <c r="A26" s="4" t="s">
        <v>87</v>
      </c>
      <c r="B26" s="4" t="s">
        <v>17</v>
      </c>
      <c r="C26" s="55">
        <f>Node_List!Z26*Parameters!D$21</f>
        <v>14.229144000000005</v>
      </c>
      <c r="D26" s="56">
        <f>Node_List!AA26*Parameters!E$21</f>
        <v>33.798235800000008</v>
      </c>
      <c r="E26" s="57">
        <f>Node_List!AB26*Parameters!F$21</f>
        <v>76.833394800000022</v>
      </c>
      <c r="F26" s="55">
        <f>C26*Parameters!N$24</f>
        <v>1.4229144000000007</v>
      </c>
      <c r="G26" s="56">
        <f>D26*Parameters!O$24</f>
        <v>3.3798235800000009</v>
      </c>
      <c r="H26" s="57">
        <f>E26*Parameters!P$24</f>
        <v>7.6833394800000026</v>
      </c>
      <c r="I26" s="55">
        <f>C26*Parameters!N$27</f>
        <v>3.5572860000000013</v>
      </c>
      <c r="J26" s="56">
        <f>D26*Parameters!O$27</f>
        <v>8.4495589500000019</v>
      </c>
      <c r="K26" s="57">
        <f>E26*Parameters!P$27</f>
        <v>19.208348700000005</v>
      </c>
      <c r="L26" s="55">
        <f>F26*Parameters!N$27</f>
        <v>0.35572860000000017</v>
      </c>
      <c r="M26" s="56">
        <f>G26*Parameters!O$27</f>
        <v>0.84495589500000023</v>
      </c>
      <c r="N26" s="57">
        <f>H26*Parameters!P$27</f>
        <v>1.9208348700000006</v>
      </c>
      <c r="O26" s="55">
        <f>C26*Parameters!N$29</f>
        <v>3.5572860000000013</v>
      </c>
      <c r="P26" s="56">
        <f>D26*Parameters!O$29</f>
        <v>8.4495589500000019</v>
      </c>
      <c r="Q26" s="57">
        <f>E26*Parameters!P$29</f>
        <v>19.208348700000005</v>
      </c>
      <c r="R26" s="55">
        <f>F26*Parameters!N$29</f>
        <v>0.35572860000000017</v>
      </c>
      <c r="S26" s="56">
        <f>G26*Parameters!O$27</f>
        <v>0.84495589500000023</v>
      </c>
      <c r="T26" s="57">
        <f>H26*Parameters!P$27</f>
        <v>1.9208348700000006</v>
      </c>
      <c r="U26" s="55">
        <f>C26*Parameters!N$30</f>
        <v>3.5572860000000013</v>
      </c>
      <c r="V26" s="56">
        <f>D26*Parameters!O$30</f>
        <v>8.4495589500000019</v>
      </c>
      <c r="W26" s="57">
        <f>E26*Parameters!P$30</f>
        <v>19.208348700000005</v>
      </c>
      <c r="X26" s="55">
        <f>F26*Parameters!N$30</f>
        <v>0.35572860000000017</v>
      </c>
      <c r="Y26" s="56">
        <f>G26*Parameters!O$30</f>
        <v>0.84495589500000023</v>
      </c>
      <c r="Z26" s="57">
        <f>H26*Parameters!P$30</f>
        <v>1.9208348700000006</v>
      </c>
      <c r="AA26" s="55">
        <f>C26*Parameters!N$31</f>
        <v>3.5572860000000013</v>
      </c>
      <c r="AB26" s="56">
        <f>D26*Parameters!O$31</f>
        <v>8.4495589500000019</v>
      </c>
      <c r="AC26" s="57">
        <f>E26*Parameters!P$31</f>
        <v>19.208348700000005</v>
      </c>
      <c r="AD26" s="55">
        <f>F26*Parameters!N$31</f>
        <v>0.35572860000000017</v>
      </c>
      <c r="AE26" s="56">
        <f>G26*Parameters!O$31</f>
        <v>0.84495589500000023</v>
      </c>
      <c r="AF26" s="57">
        <f>H26*Parameters!P$31</f>
        <v>1.9208348700000006</v>
      </c>
    </row>
    <row r="27" spans="1:32" x14ac:dyDescent="0.2">
      <c r="A27" s="4" t="s">
        <v>88</v>
      </c>
      <c r="B27" s="4" t="s">
        <v>17</v>
      </c>
      <c r="C27" s="55">
        <f>Node_List!Z27*Parameters!D$21</f>
        <v>2.5922400000000003</v>
      </c>
      <c r="D27" s="56">
        <f>Node_List!AA27*Parameters!E$21</f>
        <v>8.292918000000002</v>
      </c>
      <c r="E27" s="57">
        <f>Node_List!AB27*Parameters!F$21</f>
        <v>19.957308000000005</v>
      </c>
      <c r="F27" s="55">
        <f>C27*Parameters!N$24</f>
        <v>0.25922400000000007</v>
      </c>
      <c r="G27" s="56">
        <f>D27*Parameters!O$24</f>
        <v>0.82929180000000025</v>
      </c>
      <c r="H27" s="57">
        <f>E27*Parameters!P$24</f>
        <v>1.9957308000000005</v>
      </c>
      <c r="I27" s="55">
        <f>C27*Parameters!N$27</f>
        <v>0.64806000000000008</v>
      </c>
      <c r="J27" s="56">
        <f>D27*Parameters!O$27</f>
        <v>2.0732295000000005</v>
      </c>
      <c r="K27" s="57">
        <f>E27*Parameters!P$27</f>
        <v>4.9893270000000012</v>
      </c>
      <c r="L27" s="55">
        <f>F27*Parameters!N$27</f>
        <v>6.4806000000000016E-2</v>
      </c>
      <c r="M27" s="56">
        <f>G27*Parameters!O$27</f>
        <v>0.20732295000000006</v>
      </c>
      <c r="N27" s="57">
        <f>H27*Parameters!P$27</f>
        <v>0.49893270000000012</v>
      </c>
      <c r="O27" s="55">
        <f>C27*Parameters!N$29</f>
        <v>0.64806000000000008</v>
      </c>
      <c r="P27" s="56">
        <f>D27*Parameters!O$29</f>
        <v>2.0732295000000005</v>
      </c>
      <c r="Q27" s="57">
        <f>E27*Parameters!P$29</f>
        <v>4.9893270000000012</v>
      </c>
      <c r="R27" s="55">
        <f>F27*Parameters!N$29</f>
        <v>6.4806000000000016E-2</v>
      </c>
      <c r="S27" s="56">
        <f>G27*Parameters!O$27</f>
        <v>0.20732295000000006</v>
      </c>
      <c r="T27" s="57">
        <f>H27*Parameters!P$27</f>
        <v>0.49893270000000012</v>
      </c>
      <c r="U27" s="55">
        <f>C27*Parameters!N$30</f>
        <v>0.64806000000000008</v>
      </c>
      <c r="V27" s="56">
        <f>D27*Parameters!O$30</f>
        <v>2.0732295000000005</v>
      </c>
      <c r="W27" s="57">
        <f>E27*Parameters!P$30</f>
        <v>4.9893270000000012</v>
      </c>
      <c r="X27" s="55">
        <f>F27*Parameters!N$30</f>
        <v>6.4806000000000016E-2</v>
      </c>
      <c r="Y27" s="56">
        <f>G27*Parameters!O$30</f>
        <v>0.20732295000000006</v>
      </c>
      <c r="Z27" s="57">
        <f>H27*Parameters!P$30</f>
        <v>0.49893270000000012</v>
      </c>
      <c r="AA27" s="55">
        <f>C27*Parameters!N$31</f>
        <v>0.64806000000000008</v>
      </c>
      <c r="AB27" s="56">
        <f>D27*Parameters!O$31</f>
        <v>2.0732295000000005</v>
      </c>
      <c r="AC27" s="57">
        <f>E27*Parameters!P$31</f>
        <v>4.9893270000000012</v>
      </c>
      <c r="AD27" s="55">
        <f>F27*Parameters!N$31</f>
        <v>6.4806000000000016E-2</v>
      </c>
      <c r="AE27" s="56">
        <f>G27*Parameters!O$31</f>
        <v>0.20732295000000006</v>
      </c>
      <c r="AF27" s="57">
        <f>H27*Parameters!P$31</f>
        <v>0.49893270000000012</v>
      </c>
    </row>
    <row r="28" spans="1:32" x14ac:dyDescent="0.2">
      <c r="A28" s="4" t="s">
        <v>89</v>
      </c>
      <c r="B28" s="4" t="s">
        <v>17</v>
      </c>
      <c r="C28" s="55">
        <f>Node_List!Z28*Parameters!D$21</f>
        <v>17.339016000000004</v>
      </c>
      <c r="D28" s="56">
        <f>Node_List!AA28*Parameters!E$21</f>
        <v>39.939376200000012</v>
      </c>
      <c r="E28" s="57">
        <f>Node_List!AB28*Parameters!F$21</f>
        <v>89.953477200000009</v>
      </c>
      <c r="F28" s="55">
        <f>C28*Parameters!N$24</f>
        <v>1.7339016000000005</v>
      </c>
      <c r="G28" s="56">
        <f>D28*Parameters!O$24</f>
        <v>3.9939376200000014</v>
      </c>
      <c r="H28" s="57">
        <f>E28*Parameters!P$24</f>
        <v>8.9953477200000016</v>
      </c>
      <c r="I28" s="55">
        <f>C28*Parameters!N$27</f>
        <v>4.3347540000000011</v>
      </c>
      <c r="J28" s="56">
        <f>D28*Parameters!O$27</f>
        <v>9.9848440500000031</v>
      </c>
      <c r="K28" s="57">
        <f>E28*Parameters!P$27</f>
        <v>22.488369300000002</v>
      </c>
      <c r="L28" s="55">
        <f>F28*Parameters!N$27</f>
        <v>0.43347540000000012</v>
      </c>
      <c r="M28" s="56">
        <f>G28*Parameters!O$27</f>
        <v>0.99848440500000035</v>
      </c>
      <c r="N28" s="57">
        <f>H28*Parameters!P$27</f>
        <v>2.2488369300000004</v>
      </c>
      <c r="O28" s="55">
        <f>C28*Parameters!N$29</f>
        <v>4.3347540000000011</v>
      </c>
      <c r="P28" s="56">
        <f>D28*Parameters!O$29</f>
        <v>9.9848440500000031</v>
      </c>
      <c r="Q28" s="57">
        <f>E28*Parameters!P$29</f>
        <v>22.488369300000002</v>
      </c>
      <c r="R28" s="55">
        <f>F28*Parameters!N$29</f>
        <v>0.43347540000000012</v>
      </c>
      <c r="S28" s="56">
        <f>G28*Parameters!O$27</f>
        <v>0.99848440500000035</v>
      </c>
      <c r="T28" s="57">
        <f>H28*Parameters!P$27</f>
        <v>2.2488369300000004</v>
      </c>
      <c r="U28" s="55">
        <f>C28*Parameters!N$30</f>
        <v>4.3347540000000011</v>
      </c>
      <c r="V28" s="56">
        <f>D28*Parameters!O$30</f>
        <v>9.9848440500000031</v>
      </c>
      <c r="W28" s="57">
        <f>E28*Parameters!P$30</f>
        <v>22.488369300000002</v>
      </c>
      <c r="X28" s="55">
        <f>F28*Parameters!N$30</f>
        <v>0.43347540000000012</v>
      </c>
      <c r="Y28" s="56">
        <f>G28*Parameters!O$30</f>
        <v>0.99848440500000035</v>
      </c>
      <c r="Z28" s="57">
        <f>H28*Parameters!P$30</f>
        <v>2.2488369300000004</v>
      </c>
      <c r="AA28" s="55">
        <f>C28*Parameters!N$31</f>
        <v>4.3347540000000011</v>
      </c>
      <c r="AB28" s="56">
        <f>D28*Parameters!O$31</f>
        <v>9.9848440500000031</v>
      </c>
      <c r="AC28" s="57">
        <f>E28*Parameters!P$31</f>
        <v>22.488369300000002</v>
      </c>
      <c r="AD28" s="55">
        <f>F28*Parameters!N$31</f>
        <v>0.43347540000000012</v>
      </c>
      <c r="AE28" s="56">
        <f>G28*Parameters!O$31</f>
        <v>0.99848440500000035</v>
      </c>
      <c r="AF28" s="57">
        <f>H28*Parameters!P$31</f>
        <v>2.2488369300000004</v>
      </c>
    </row>
    <row r="29" spans="1:32" x14ac:dyDescent="0.2">
      <c r="A29" s="4" t="s">
        <v>90</v>
      </c>
      <c r="B29" s="4" t="s">
        <v>17</v>
      </c>
      <c r="C29" s="55">
        <f>Node_List!Z29*Parameters!D$21</f>
        <v>20.924136000000001</v>
      </c>
      <c r="D29" s="56">
        <f>Node_List!AA29*Parameters!E$21</f>
        <v>49.071760200000014</v>
      </c>
      <c r="E29" s="57">
        <f>Node_List!AB29*Parameters!F$21</f>
        <v>111.47418120000003</v>
      </c>
      <c r="F29" s="55">
        <f>C29*Parameters!N$24</f>
        <v>2.0924136</v>
      </c>
      <c r="G29" s="56">
        <f>D29*Parameters!O$24</f>
        <v>4.9071760200000014</v>
      </c>
      <c r="H29" s="57">
        <f>E29*Parameters!P$24</f>
        <v>11.147418120000005</v>
      </c>
      <c r="I29" s="55">
        <f>C29*Parameters!N$27</f>
        <v>5.2310340000000002</v>
      </c>
      <c r="J29" s="56">
        <f>D29*Parameters!O$27</f>
        <v>12.267940050000004</v>
      </c>
      <c r="K29" s="57">
        <f>E29*Parameters!P$27</f>
        <v>27.868545300000008</v>
      </c>
      <c r="L29" s="55">
        <f>F29*Parameters!N$27</f>
        <v>0.5231034</v>
      </c>
      <c r="M29" s="56">
        <f>G29*Parameters!O$27</f>
        <v>1.2267940050000004</v>
      </c>
      <c r="N29" s="57">
        <f>H29*Parameters!P$27</f>
        <v>2.7868545300000012</v>
      </c>
      <c r="O29" s="55">
        <f>C29*Parameters!N$29</f>
        <v>5.2310340000000002</v>
      </c>
      <c r="P29" s="56">
        <f>D29*Parameters!O$29</f>
        <v>12.267940050000004</v>
      </c>
      <c r="Q29" s="57">
        <f>E29*Parameters!P$29</f>
        <v>27.868545300000008</v>
      </c>
      <c r="R29" s="55">
        <f>F29*Parameters!N$29</f>
        <v>0.5231034</v>
      </c>
      <c r="S29" s="56">
        <f>G29*Parameters!O$27</f>
        <v>1.2267940050000004</v>
      </c>
      <c r="T29" s="57">
        <f>H29*Parameters!P$27</f>
        <v>2.7868545300000012</v>
      </c>
      <c r="U29" s="55">
        <f>C29*Parameters!N$30</f>
        <v>5.2310340000000002</v>
      </c>
      <c r="V29" s="56">
        <f>D29*Parameters!O$30</f>
        <v>12.267940050000004</v>
      </c>
      <c r="W29" s="57">
        <f>E29*Parameters!P$30</f>
        <v>27.868545300000008</v>
      </c>
      <c r="X29" s="55">
        <f>F29*Parameters!N$30</f>
        <v>0.5231034</v>
      </c>
      <c r="Y29" s="56">
        <f>G29*Parameters!O$30</f>
        <v>1.2267940050000004</v>
      </c>
      <c r="Z29" s="57">
        <f>H29*Parameters!P$30</f>
        <v>2.7868545300000012</v>
      </c>
      <c r="AA29" s="55">
        <f>C29*Parameters!N$31</f>
        <v>5.2310340000000002</v>
      </c>
      <c r="AB29" s="56">
        <f>D29*Parameters!O$31</f>
        <v>12.267940050000004</v>
      </c>
      <c r="AC29" s="57">
        <f>E29*Parameters!P$31</f>
        <v>27.868545300000008</v>
      </c>
      <c r="AD29" s="55">
        <f>F29*Parameters!N$31</f>
        <v>0.5231034</v>
      </c>
      <c r="AE29" s="56">
        <f>G29*Parameters!O$31</f>
        <v>1.2267940050000004</v>
      </c>
      <c r="AF29" s="57">
        <f>H29*Parameters!P$31</f>
        <v>2.7868545300000012</v>
      </c>
    </row>
    <row r="30" spans="1:32" x14ac:dyDescent="0.2">
      <c r="A30" s="4" t="s">
        <v>91</v>
      </c>
      <c r="B30" s="4" t="s">
        <v>17</v>
      </c>
      <c r="C30" s="55">
        <f>Node_List!Z30*Parameters!D$21</f>
        <v>5.2963440000000004</v>
      </c>
      <c r="D30" s="56">
        <f>Node_List!AA30*Parameters!E$21</f>
        <v>14.609275800000002</v>
      </c>
      <c r="E30" s="57">
        <f>Node_List!AB30*Parameters!F$21</f>
        <v>35.091634800000008</v>
      </c>
      <c r="F30" s="55">
        <f>C30*Parameters!N$24</f>
        <v>0.52963440000000006</v>
      </c>
      <c r="G30" s="56">
        <f>D30*Parameters!O$24</f>
        <v>1.4609275800000003</v>
      </c>
      <c r="H30" s="57">
        <f>E30*Parameters!P$24</f>
        <v>3.5091634800000011</v>
      </c>
      <c r="I30" s="55">
        <f>C30*Parameters!N$27</f>
        <v>1.3240860000000001</v>
      </c>
      <c r="J30" s="56">
        <f>D30*Parameters!O$27</f>
        <v>3.6523189500000006</v>
      </c>
      <c r="K30" s="57">
        <f>E30*Parameters!P$27</f>
        <v>8.7729087000000021</v>
      </c>
      <c r="L30" s="55">
        <f>F30*Parameters!N$27</f>
        <v>0.13240860000000002</v>
      </c>
      <c r="M30" s="56">
        <f>G30*Parameters!O$27</f>
        <v>0.36523189500000008</v>
      </c>
      <c r="N30" s="57">
        <f>H30*Parameters!P$27</f>
        <v>0.87729087000000028</v>
      </c>
      <c r="O30" s="55">
        <f>C30*Parameters!N$29</f>
        <v>1.3240860000000001</v>
      </c>
      <c r="P30" s="56">
        <f>D30*Parameters!O$29</f>
        <v>3.6523189500000006</v>
      </c>
      <c r="Q30" s="57">
        <f>E30*Parameters!P$29</f>
        <v>8.7729087000000021</v>
      </c>
      <c r="R30" s="55">
        <f>F30*Parameters!N$29</f>
        <v>0.13240860000000002</v>
      </c>
      <c r="S30" s="56">
        <f>G30*Parameters!O$27</f>
        <v>0.36523189500000008</v>
      </c>
      <c r="T30" s="57">
        <f>H30*Parameters!P$27</f>
        <v>0.87729087000000028</v>
      </c>
      <c r="U30" s="55">
        <f>C30*Parameters!N$30</f>
        <v>1.3240860000000001</v>
      </c>
      <c r="V30" s="56">
        <f>D30*Parameters!O$30</f>
        <v>3.6523189500000006</v>
      </c>
      <c r="W30" s="57">
        <f>E30*Parameters!P$30</f>
        <v>8.7729087000000021</v>
      </c>
      <c r="X30" s="55">
        <f>F30*Parameters!N$30</f>
        <v>0.13240860000000002</v>
      </c>
      <c r="Y30" s="56">
        <f>G30*Parameters!O$30</f>
        <v>0.36523189500000008</v>
      </c>
      <c r="Z30" s="57">
        <f>H30*Parameters!P$30</f>
        <v>0.87729087000000028</v>
      </c>
      <c r="AA30" s="55">
        <f>C30*Parameters!N$31</f>
        <v>1.3240860000000001</v>
      </c>
      <c r="AB30" s="56">
        <f>D30*Parameters!O$31</f>
        <v>3.6523189500000006</v>
      </c>
      <c r="AC30" s="57">
        <f>E30*Parameters!P$31</f>
        <v>8.7729087000000021</v>
      </c>
      <c r="AD30" s="55">
        <f>F30*Parameters!N$31</f>
        <v>0.13240860000000002</v>
      </c>
      <c r="AE30" s="56">
        <f>G30*Parameters!O$31</f>
        <v>0.36523189500000008</v>
      </c>
      <c r="AF30" s="57">
        <f>H30*Parameters!P$31</f>
        <v>0.87729087000000028</v>
      </c>
    </row>
    <row r="31" spans="1:32" x14ac:dyDescent="0.2">
      <c r="A31" s="4" t="s">
        <v>92</v>
      </c>
      <c r="B31" s="4" t="s">
        <v>17</v>
      </c>
      <c r="C31" s="55">
        <f>Node_List!Z31*Parameters!D$21</f>
        <v>18.218640000000004</v>
      </c>
      <c r="D31" s="56">
        <f>Node_List!AA31*Parameters!E$21</f>
        <v>40.670898000000015</v>
      </c>
      <c r="E31" s="57">
        <f>Node_List!AB31*Parameters!F$21</f>
        <v>90.271188000000024</v>
      </c>
      <c r="F31" s="55">
        <f>C31*Parameters!N$24</f>
        <v>1.8218640000000006</v>
      </c>
      <c r="G31" s="56">
        <f>D31*Parameters!O$24</f>
        <v>4.0670898000000015</v>
      </c>
      <c r="H31" s="57">
        <f>E31*Parameters!P$24</f>
        <v>9.027118800000002</v>
      </c>
      <c r="I31" s="55">
        <f>C31*Parameters!N$27</f>
        <v>4.554660000000001</v>
      </c>
      <c r="J31" s="56">
        <f>D31*Parameters!O$27</f>
        <v>10.167724500000004</v>
      </c>
      <c r="K31" s="57">
        <f>E31*Parameters!P$27</f>
        <v>22.567797000000006</v>
      </c>
      <c r="L31" s="55">
        <f>F31*Parameters!N$27</f>
        <v>0.45546600000000015</v>
      </c>
      <c r="M31" s="56">
        <f>G31*Parameters!O$27</f>
        <v>1.0167724500000004</v>
      </c>
      <c r="N31" s="57">
        <f>H31*Parameters!P$27</f>
        <v>2.2567797000000005</v>
      </c>
      <c r="O31" s="55">
        <f>C31*Parameters!N$29</f>
        <v>4.554660000000001</v>
      </c>
      <c r="P31" s="56">
        <f>D31*Parameters!O$29</f>
        <v>10.167724500000004</v>
      </c>
      <c r="Q31" s="57">
        <f>E31*Parameters!P$29</f>
        <v>22.567797000000006</v>
      </c>
      <c r="R31" s="55">
        <f>F31*Parameters!N$29</f>
        <v>0.45546600000000015</v>
      </c>
      <c r="S31" s="56">
        <f>G31*Parameters!O$27</f>
        <v>1.0167724500000004</v>
      </c>
      <c r="T31" s="57">
        <f>H31*Parameters!P$27</f>
        <v>2.2567797000000005</v>
      </c>
      <c r="U31" s="55">
        <f>C31*Parameters!N$30</f>
        <v>4.554660000000001</v>
      </c>
      <c r="V31" s="56">
        <f>D31*Parameters!O$30</f>
        <v>10.167724500000004</v>
      </c>
      <c r="W31" s="57">
        <f>E31*Parameters!P$30</f>
        <v>22.567797000000006</v>
      </c>
      <c r="X31" s="55">
        <f>F31*Parameters!N$30</f>
        <v>0.45546600000000015</v>
      </c>
      <c r="Y31" s="56">
        <f>G31*Parameters!O$30</f>
        <v>1.0167724500000004</v>
      </c>
      <c r="Z31" s="57">
        <f>H31*Parameters!P$30</f>
        <v>2.2567797000000005</v>
      </c>
      <c r="AA31" s="55">
        <f>C31*Parameters!N$31</f>
        <v>4.554660000000001</v>
      </c>
      <c r="AB31" s="56">
        <f>D31*Parameters!O$31</f>
        <v>10.167724500000004</v>
      </c>
      <c r="AC31" s="57">
        <f>E31*Parameters!P$31</f>
        <v>22.567797000000006</v>
      </c>
      <c r="AD31" s="55">
        <f>F31*Parameters!N$31</f>
        <v>0.45546600000000015</v>
      </c>
      <c r="AE31" s="56">
        <f>G31*Parameters!O$31</f>
        <v>1.0167724500000004</v>
      </c>
      <c r="AF31" s="57">
        <f>H31*Parameters!P$31</f>
        <v>2.2567797000000005</v>
      </c>
    </row>
    <row r="32" spans="1:32" x14ac:dyDescent="0.2">
      <c r="A32" s="4" t="s">
        <v>93</v>
      </c>
      <c r="B32" s="4" t="s">
        <v>17</v>
      </c>
      <c r="C32" s="55">
        <f>Node_List!Z32*Parameters!D$21</f>
        <v>19.808184000000004</v>
      </c>
      <c r="D32" s="56">
        <f>Node_List!AA32*Parameters!E$21</f>
        <v>43.6216638</v>
      </c>
      <c r="E32" s="57">
        <f>Node_List!AB32*Parameters!F$21</f>
        <v>95.356762800000027</v>
      </c>
      <c r="F32" s="55">
        <f>C32*Parameters!N$24</f>
        <v>1.9808184000000004</v>
      </c>
      <c r="G32" s="56">
        <f>D32*Parameters!O$24</f>
        <v>4.3621663800000006</v>
      </c>
      <c r="H32" s="57">
        <f>E32*Parameters!P$24</f>
        <v>9.5356762800000023</v>
      </c>
      <c r="I32" s="55">
        <f>C32*Parameters!N$27</f>
        <v>4.9520460000000011</v>
      </c>
      <c r="J32" s="56">
        <f>D32*Parameters!O$27</f>
        <v>10.90541595</v>
      </c>
      <c r="K32" s="57">
        <f>E32*Parameters!P$27</f>
        <v>23.839190700000007</v>
      </c>
      <c r="L32" s="55">
        <f>F32*Parameters!N$27</f>
        <v>0.49520460000000011</v>
      </c>
      <c r="M32" s="56">
        <f>G32*Parameters!O$27</f>
        <v>1.0905415950000001</v>
      </c>
      <c r="N32" s="57">
        <f>H32*Parameters!P$27</f>
        <v>2.3839190700000006</v>
      </c>
      <c r="O32" s="55">
        <f>C32*Parameters!N$29</f>
        <v>4.9520460000000011</v>
      </c>
      <c r="P32" s="56">
        <f>D32*Parameters!O$29</f>
        <v>10.90541595</v>
      </c>
      <c r="Q32" s="57">
        <f>E32*Parameters!P$29</f>
        <v>23.839190700000007</v>
      </c>
      <c r="R32" s="55">
        <f>F32*Parameters!N$29</f>
        <v>0.49520460000000011</v>
      </c>
      <c r="S32" s="56">
        <f>G32*Parameters!O$27</f>
        <v>1.0905415950000001</v>
      </c>
      <c r="T32" s="57">
        <f>H32*Parameters!P$27</f>
        <v>2.3839190700000006</v>
      </c>
      <c r="U32" s="55">
        <f>C32*Parameters!N$30</f>
        <v>4.9520460000000011</v>
      </c>
      <c r="V32" s="56">
        <f>D32*Parameters!O$30</f>
        <v>10.90541595</v>
      </c>
      <c r="W32" s="57">
        <f>E32*Parameters!P$30</f>
        <v>23.839190700000007</v>
      </c>
      <c r="X32" s="55">
        <f>F32*Parameters!N$30</f>
        <v>0.49520460000000011</v>
      </c>
      <c r="Y32" s="56">
        <f>G32*Parameters!O$30</f>
        <v>1.0905415950000001</v>
      </c>
      <c r="Z32" s="57">
        <f>H32*Parameters!P$30</f>
        <v>2.3839190700000006</v>
      </c>
      <c r="AA32" s="55">
        <f>C32*Parameters!N$31</f>
        <v>4.9520460000000011</v>
      </c>
      <c r="AB32" s="56">
        <f>D32*Parameters!O$31</f>
        <v>10.90541595</v>
      </c>
      <c r="AC32" s="57">
        <f>E32*Parameters!P$31</f>
        <v>23.839190700000007</v>
      </c>
      <c r="AD32" s="55">
        <f>F32*Parameters!N$31</f>
        <v>0.49520460000000011</v>
      </c>
      <c r="AE32" s="56">
        <f>G32*Parameters!O$31</f>
        <v>1.0905415950000001</v>
      </c>
      <c r="AF32" s="57">
        <f>H32*Parameters!P$31</f>
        <v>2.3839190700000006</v>
      </c>
    </row>
    <row r="33" spans="1:32" x14ac:dyDescent="0.2">
      <c r="A33" s="4" t="s">
        <v>94</v>
      </c>
      <c r="B33" s="4" t="s">
        <v>17</v>
      </c>
      <c r="C33" s="55">
        <f>Node_List!Z33*Parameters!D$21</f>
        <v>17.147496</v>
      </c>
      <c r="D33" s="56">
        <f>Node_List!AA33*Parameters!E$21</f>
        <v>37.879012200000012</v>
      </c>
      <c r="E33" s="57">
        <f>Node_List!AB33*Parameters!F$21</f>
        <v>82.826893200000015</v>
      </c>
      <c r="F33" s="55">
        <f>C33*Parameters!N$24</f>
        <v>1.7147496000000002</v>
      </c>
      <c r="G33" s="56">
        <f>D33*Parameters!O$24</f>
        <v>3.7879012200000015</v>
      </c>
      <c r="H33" s="57">
        <f>E33*Parameters!P$24</f>
        <v>8.2826893200000011</v>
      </c>
      <c r="I33" s="55">
        <f>C33*Parameters!N$27</f>
        <v>4.2868740000000001</v>
      </c>
      <c r="J33" s="56">
        <f>D33*Parameters!O$27</f>
        <v>9.4697530500000031</v>
      </c>
      <c r="K33" s="57">
        <f>E33*Parameters!P$27</f>
        <v>20.706723300000004</v>
      </c>
      <c r="L33" s="55">
        <f>F33*Parameters!N$27</f>
        <v>0.42868740000000005</v>
      </c>
      <c r="M33" s="56">
        <f>G33*Parameters!O$27</f>
        <v>0.94697530500000038</v>
      </c>
      <c r="N33" s="57">
        <f>H33*Parameters!P$27</f>
        <v>2.0706723300000003</v>
      </c>
      <c r="O33" s="55">
        <f>C33*Parameters!N$29</f>
        <v>4.2868740000000001</v>
      </c>
      <c r="P33" s="56">
        <f>D33*Parameters!O$29</f>
        <v>9.4697530500000031</v>
      </c>
      <c r="Q33" s="57">
        <f>E33*Parameters!P$29</f>
        <v>20.706723300000004</v>
      </c>
      <c r="R33" s="55">
        <f>F33*Parameters!N$29</f>
        <v>0.42868740000000005</v>
      </c>
      <c r="S33" s="56">
        <f>G33*Parameters!O$27</f>
        <v>0.94697530500000038</v>
      </c>
      <c r="T33" s="57">
        <f>H33*Parameters!P$27</f>
        <v>2.0706723300000003</v>
      </c>
      <c r="U33" s="55">
        <f>C33*Parameters!N$30</f>
        <v>4.2868740000000001</v>
      </c>
      <c r="V33" s="56">
        <f>D33*Parameters!O$30</f>
        <v>9.4697530500000031</v>
      </c>
      <c r="W33" s="57">
        <f>E33*Parameters!P$30</f>
        <v>20.706723300000004</v>
      </c>
      <c r="X33" s="55">
        <f>F33*Parameters!N$30</f>
        <v>0.42868740000000005</v>
      </c>
      <c r="Y33" s="56">
        <f>G33*Parameters!O$30</f>
        <v>0.94697530500000038</v>
      </c>
      <c r="Z33" s="57">
        <f>H33*Parameters!P$30</f>
        <v>2.0706723300000003</v>
      </c>
      <c r="AA33" s="55">
        <f>C33*Parameters!N$31</f>
        <v>4.2868740000000001</v>
      </c>
      <c r="AB33" s="56">
        <f>D33*Parameters!O$31</f>
        <v>9.4697530500000031</v>
      </c>
      <c r="AC33" s="57">
        <f>E33*Parameters!P$31</f>
        <v>20.706723300000004</v>
      </c>
      <c r="AD33" s="55">
        <f>F33*Parameters!N$31</f>
        <v>0.42868740000000005</v>
      </c>
      <c r="AE33" s="56">
        <f>G33*Parameters!O$31</f>
        <v>0.94697530500000038</v>
      </c>
      <c r="AF33" s="57">
        <f>H33*Parameters!P$31</f>
        <v>2.0706723300000003</v>
      </c>
    </row>
    <row r="34" spans="1:32" x14ac:dyDescent="0.2">
      <c r="A34" s="4" t="s">
        <v>95</v>
      </c>
      <c r="B34" s="4" t="s">
        <v>17</v>
      </c>
      <c r="C34" s="55">
        <f>Node_List!Z34*Parameters!D$21</f>
        <v>15.325680000000002</v>
      </c>
      <c r="D34" s="56">
        <f>Node_List!AA34*Parameters!E$21</f>
        <v>37.993926000000009</v>
      </c>
      <c r="E34" s="57">
        <f>Node_List!AB34*Parameters!F$21</f>
        <v>87.672156000000015</v>
      </c>
      <c r="F34" s="55">
        <f>C34*Parameters!N$24</f>
        <v>1.5325680000000004</v>
      </c>
      <c r="G34" s="56">
        <f>D34*Parameters!O$24</f>
        <v>3.7993926000000009</v>
      </c>
      <c r="H34" s="57">
        <f>E34*Parameters!P$24</f>
        <v>8.7672156000000019</v>
      </c>
      <c r="I34" s="55">
        <f>C34*Parameters!N$27</f>
        <v>3.8314200000000005</v>
      </c>
      <c r="J34" s="56">
        <f>D34*Parameters!O$27</f>
        <v>9.4984815000000022</v>
      </c>
      <c r="K34" s="57">
        <f>E34*Parameters!P$27</f>
        <v>21.918039000000004</v>
      </c>
      <c r="L34" s="55">
        <f>F34*Parameters!N$27</f>
        <v>0.38314200000000009</v>
      </c>
      <c r="M34" s="56">
        <f>G34*Parameters!O$27</f>
        <v>0.94984815000000022</v>
      </c>
      <c r="N34" s="57">
        <f>H34*Parameters!P$27</f>
        <v>2.1918039000000005</v>
      </c>
      <c r="O34" s="55">
        <f>C34*Parameters!N$29</f>
        <v>3.8314200000000005</v>
      </c>
      <c r="P34" s="56">
        <f>D34*Parameters!O$29</f>
        <v>9.4984815000000022</v>
      </c>
      <c r="Q34" s="57">
        <f>E34*Parameters!P$29</f>
        <v>21.918039000000004</v>
      </c>
      <c r="R34" s="55">
        <f>F34*Parameters!N$29</f>
        <v>0.38314200000000009</v>
      </c>
      <c r="S34" s="56">
        <f>G34*Parameters!O$27</f>
        <v>0.94984815000000022</v>
      </c>
      <c r="T34" s="57">
        <f>H34*Parameters!P$27</f>
        <v>2.1918039000000005</v>
      </c>
      <c r="U34" s="55">
        <f>C34*Parameters!N$30</f>
        <v>3.8314200000000005</v>
      </c>
      <c r="V34" s="56">
        <f>D34*Parameters!O$30</f>
        <v>9.4984815000000022</v>
      </c>
      <c r="W34" s="57">
        <f>E34*Parameters!P$30</f>
        <v>21.918039000000004</v>
      </c>
      <c r="X34" s="55">
        <f>F34*Parameters!N$30</f>
        <v>0.38314200000000009</v>
      </c>
      <c r="Y34" s="56">
        <f>G34*Parameters!O$30</f>
        <v>0.94984815000000022</v>
      </c>
      <c r="Z34" s="57">
        <f>H34*Parameters!P$30</f>
        <v>2.1918039000000005</v>
      </c>
      <c r="AA34" s="55">
        <f>C34*Parameters!N$31</f>
        <v>3.8314200000000005</v>
      </c>
      <c r="AB34" s="56">
        <f>D34*Parameters!O$31</f>
        <v>9.4984815000000022</v>
      </c>
      <c r="AC34" s="57">
        <f>E34*Parameters!P$31</f>
        <v>21.918039000000004</v>
      </c>
      <c r="AD34" s="55">
        <f>F34*Parameters!N$31</f>
        <v>0.38314200000000009</v>
      </c>
      <c r="AE34" s="56">
        <f>G34*Parameters!O$31</f>
        <v>0.94984815000000022</v>
      </c>
      <c r="AF34" s="57">
        <f>H34*Parameters!P$31</f>
        <v>2.1918039000000005</v>
      </c>
    </row>
    <row r="35" spans="1:32" x14ac:dyDescent="0.2">
      <c r="A35" s="4" t="s">
        <v>96</v>
      </c>
      <c r="B35" s="4" t="s">
        <v>17</v>
      </c>
      <c r="C35" s="55">
        <f>Node_List!Z35*Parameters!D$21</f>
        <v>27.885360000000006</v>
      </c>
      <c r="D35" s="56">
        <f>Node_List!AA35*Parameters!E$21</f>
        <v>62.838402000000023</v>
      </c>
      <c r="E35" s="57">
        <f>Node_List!AB35*Parameters!F$21</f>
        <v>140.10661200000001</v>
      </c>
      <c r="F35" s="55">
        <f>C35*Parameters!N$24</f>
        <v>2.7885360000000006</v>
      </c>
      <c r="G35" s="56">
        <f>D35*Parameters!O$24</f>
        <v>6.2838402000000029</v>
      </c>
      <c r="H35" s="57">
        <f>E35*Parameters!P$24</f>
        <v>14.010661200000001</v>
      </c>
      <c r="I35" s="55">
        <f>C35*Parameters!N$27</f>
        <v>6.9713400000000014</v>
      </c>
      <c r="J35" s="56">
        <f>D35*Parameters!O$27</f>
        <v>15.709600500000006</v>
      </c>
      <c r="K35" s="57">
        <f>E35*Parameters!P$27</f>
        <v>35.026653000000003</v>
      </c>
      <c r="L35" s="55">
        <f>F35*Parameters!N$27</f>
        <v>0.69713400000000014</v>
      </c>
      <c r="M35" s="56">
        <f>G35*Parameters!O$27</f>
        <v>1.5709600500000007</v>
      </c>
      <c r="N35" s="57">
        <f>H35*Parameters!P$27</f>
        <v>3.5026653000000003</v>
      </c>
      <c r="O35" s="55">
        <f>C35*Parameters!N$29</f>
        <v>6.9713400000000014</v>
      </c>
      <c r="P35" s="56">
        <f>D35*Parameters!O$29</f>
        <v>15.709600500000006</v>
      </c>
      <c r="Q35" s="57">
        <f>E35*Parameters!P$29</f>
        <v>35.026653000000003</v>
      </c>
      <c r="R35" s="55">
        <f>F35*Parameters!N$29</f>
        <v>0.69713400000000014</v>
      </c>
      <c r="S35" s="56">
        <f>G35*Parameters!O$27</f>
        <v>1.5709600500000007</v>
      </c>
      <c r="T35" s="57">
        <f>H35*Parameters!P$27</f>
        <v>3.5026653000000003</v>
      </c>
      <c r="U35" s="55">
        <f>C35*Parameters!N$30</f>
        <v>6.9713400000000014</v>
      </c>
      <c r="V35" s="56">
        <f>D35*Parameters!O$30</f>
        <v>15.709600500000006</v>
      </c>
      <c r="W35" s="57">
        <f>E35*Parameters!P$30</f>
        <v>35.026653000000003</v>
      </c>
      <c r="X35" s="55">
        <f>F35*Parameters!N$30</f>
        <v>0.69713400000000014</v>
      </c>
      <c r="Y35" s="56">
        <f>G35*Parameters!O$30</f>
        <v>1.5709600500000007</v>
      </c>
      <c r="Z35" s="57">
        <f>H35*Parameters!P$30</f>
        <v>3.5026653000000003</v>
      </c>
      <c r="AA35" s="55">
        <f>C35*Parameters!N$31</f>
        <v>6.9713400000000014</v>
      </c>
      <c r="AB35" s="56">
        <f>D35*Parameters!O$31</f>
        <v>15.709600500000006</v>
      </c>
      <c r="AC35" s="57">
        <f>E35*Parameters!P$31</f>
        <v>35.026653000000003</v>
      </c>
      <c r="AD35" s="55">
        <f>F35*Parameters!N$31</f>
        <v>0.69713400000000014</v>
      </c>
      <c r="AE35" s="56">
        <f>G35*Parameters!O$31</f>
        <v>1.5709600500000007</v>
      </c>
      <c r="AF35" s="57">
        <f>H35*Parameters!P$31</f>
        <v>3.5026653000000003</v>
      </c>
    </row>
    <row r="36" spans="1:32" x14ac:dyDescent="0.2">
      <c r="A36" s="4" t="s">
        <v>97</v>
      </c>
      <c r="B36" s="4" t="s">
        <v>17</v>
      </c>
      <c r="C36" s="55">
        <f>Node_List!Z36*Parameters!D$21</f>
        <v>17.925360000000001</v>
      </c>
      <c r="D36" s="56">
        <f>Node_List!AA36*Parameters!E$21</f>
        <v>39.123402000000006</v>
      </c>
      <c r="E36" s="57">
        <f>Node_List!AB36*Parameters!F$21</f>
        <v>85.452612000000016</v>
      </c>
      <c r="F36" s="55">
        <f>C36*Parameters!N$24</f>
        <v>1.7925360000000001</v>
      </c>
      <c r="G36" s="56">
        <f>D36*Parameters!O$24</f>
        <v>3.9123402000000009</v>
      </c>
      <c r="H36" s="57">
        <f>E36*Parameters!P$24</f>
        <v>8.5452612000000023</v>
      </c>
      <c r="I36" s="55">
        <f>C36*Parameters!N$27</f>
        <v>4.4813400000000003</v>
      </c>
      <c r="J36" s="56">
        <f>D36*Parameters!O$27</f>
        <v>9.7808505000000014</v>
      </c>
      <c r="K36" s="57">
        <f>E36*Parameters!P$27</f>
        <v>21.363153000000004</v>
      </c>
      <c r="L36" s="55">
        <f>F36*Parameters!N$27</f>
        <v>0.44813400000000003</v>
      </c>
      <c r="M36" s="56">
        <f>G36*Parameters!O$27</f>
        <v>0.97808505000000023</v>
      </c>
      <c r="N36" s="57">
        <f>H36*Parameters!P$27</f>
        <v>2.1363153000000006</v>
      </c>
      <c r="O36" s="55">
        <f>C36*Parameters!N$29</f>
        <v>4.4813400000000003</v>
      </c>
      <c r="P36" s="56">
        <f>D36*Parameters!O$29</f>
        <v>9.7808505000000014</v>
      </c>
      <c r="Q36" s="57">
        <f>E36*Parameters!P$29</f>
        <v>21.363153000000004</v>
      </c>
      <c r="R36" s="55">
        <f>F36*Parameters!N$29</f>
        <v>0.44813400000000003</v>
      </c>
      <c r="S36" s="56">
        <f>G36*Parameters!O$27</f>
        <v>0.97808505000000023</v>
      </c>
      <c r="T36" s="57">
        <f>H36*Parameters!P$27</f>
        <v>2.1363153000000006</v>
      </c>
      <c r="U36" s="55">
        <f>C36*Parameters!N$30</f>
        <v>4.4813400000000003</v>
      </c>
      <c r="V36" s="56">
        <f>D36*Parameters!O$30</f>
        <v>9.7808505000000014</v>
      </c>
      <c r="W36" s="57">
        <f>E36*Parameters!P$30</f>
        <v>21.363153000000004</v>
      </c>
      <c r="X36" s="55">
        <f>F36*Parameters!N$30</f>
        <v>0.44813400000000003</v>
      </c>
      <c r="Y36" s="56">
        <f>G36*Parameters!O$30</f>
        <v>0.97808505000000023</v>
      </c>
      <c r="Z36" s="57">
        <f>H36*Parameters!P$30</f>
        <v>2.1363153000000006</v>
      </c>
      <c r="AA36" s="55">
        <f>C36*Parameters!N$31</f>
        <v>4.4813400000000003</v>
      </c>
      <c r="AB36" s="56">
        <f>D36*Parameters!O$31</f>
        <v>9.7808505000000014</v>
      </c>
      <c r="AC36" s="57">
        <f>E36*Parameters!P$31</f>
        <v>21.363153000000004</v>
      </c>
      <c r="AD36" s="55">
        <f>F36*Parameters!N$31</f>
        <v>0.44813400000000003</v>
      </c>
      <c r="AE36" s="56">
        <f>G36*Parameters!O$31</f>
        <v>0.97808505000000023</v>
      </c>
      <c r="AF36" s="57">
        <f>H36*Parameters!P$31</f>
        <v>2.1363153000000006</v>
      </c>
    </row>
    <row r="37" spans="1:32" x14ac:dyDescent="0.2">
      <c r="A37" s="4" t="s">
        <v>98</v>
      </c>
      <c r="B37" s="4" t="s">
        <v>17</v>
      </c>
      <c r="C37" s="55">
        <f>Node_List!Z37*Parameters!D$21</f>
        <v>9.6883440000000007</v>
      </c>
      <c r="D37" s="56">
        <f>Node_List!AA37*Parameters!E$21</f>
        <v>23.472175800000002</v>
      </c>
      <c r="E37" s="57">
        <f>Node_List!AB37*Parameters!F$21</f>
        <v>54.087034800000012</v>
      </c>
      <c r="F37" s="55">
        <f>C37*Parameters!N$24</f>
        <v>0.9688344000000001</v>
      </c>
      <c r="G37" s="56">
        <f>D37*Parameters!O$24</f>
        <v>2.3472175800000001</v>
      </c>
      <c r="H37" s="57">
        <f>E37*Parameters!P$24</f>
        <v>5.4087034800000016</v>
      </c>
      <c r="I37" s="55">
        <f>C37*Parameters!N$27</f>
        <v>2.4220860000000002</v>
      </c>
      <c r="J37" s="56">
        <f>D37*Parameters!O$27</f>
        <v>5.8680439500000006</v>
      </c>
      <c r="K37" s="57">
        <f>E37*Parameters!P$27</f>
        <v>13.521758700000003</v>
      </c>
      <c r="L37" s="55">
        <f>F37*Parameters!N$27</f>
        <v>0.24220860000000002</v>
      </c>
      <c r="M37" s="56">
        <f>G37*Parameters!O$27</f>
        <v>0.58680439500000003</v>
      </c>
      <c r="N37" s="57">
        <f>H37*Parameters!P$27</f>
        <v>1.3521758700000004</v>
      </c>
      <c r="O37" s="55">
        <f>C37*Parameters!N$29</f>
        <v>2.4220860000000002</v>
      </c>
      <c r="P37" s="56">
        <f>D37*Parameters!O$29</f>
        <v>5.8680439500000006</v>
      </c>
      <c r="Q37" s="57">
        <f>E37*Parameters!P$29</f>
        <v>13.521758700000003</v>
      </c>
      <c r="R37" s="55">
        <f>F37*Parameters!N$29</f>
        <v>0.24220860000000002</v>
      </c>
      <c r="S37" s="56">
        <f>G37*Parameters!O$27</f>
        <v>0.58680439500000003</v>
      </c>
      <c r="T37" s="57">
        <f>H37*Parameters!P$27</f>
        <v>1.3521758700000004</v>
      </c>
      <c r="U37" s="55">
        <f>C37*Parameters!N$30</f>
        <v>2.4220860000000002</v>
      </c>
      <c r="V37" s="56">
        <f>D37*Parameters!O$30</f>
        <v>5.8680439500000006</v>
      </c>
      <c r="W37" s="57">
        <f>E37*Parameters!P$30</f>
        <v>13.521758700000003</v>
      </c>
      <c r="X37" s="55">
        <f>F37*Parameters!N$30</f>
        <v>0.24220860000000002</v>
      </c>
      <c r="Y37" s="56">
        <f>G37*Parameters!O$30</f>
        <v>0.58680439500000003</v>
      </c>
      <c r="Z37" s="57">
        <f>H37*Parameters!P$30</f>
        <v>1.3521758700000004</v>
      </c>
      <c r="AA37" s="55">
        <f>C37*Parameters!N$31</f>
        <v>2.4220860000000002</v>
      </c>
      <c r="AB37" s="56">
        <f>D37*Parameters!O$31</f>
        <v>5.8680439500000006</v>
      </c>
      <c r="AC37" s="57">
        <f>E37*Parameters!P$31</f>
        <v>13.521758700000003</v>
      </c>
      <c r="AD37" s="55">
        <f>F37*Parameters!N$31</f>
        <v>0.24220860000000002</v>
      </c>
      <c r="AE37" s="56">
        <f>G37*Parameters!O$31</f>
        <v>0.58680439500000003</v>
      </c>
      <c r="AF37" s="57">
        <f>H37*Parameters!P$31</f>
        <v>1.3521758700000004</v>
      </c>
    </row>
    <row r="38" spans="1:32" x14ac:dyDescent="0.2">
      <c r="A38" s="4" t="s">
        <v>99</v>
      </c>
      <c r="B38" s="4" t="s">
        <v>17</v>
      </c>
      <c r="C38" s="55">
        <f>Node_List!Z38*Parameters!D$21</f>
        <v>8.2216800000000028</v>
      </c>
      <c r="D38" s="56">
        <f>Node_List!AA38*Parameters!E$21</f>
        <v>19.048626000000002</v>
      </c>
      <c r="E38" s="57">
        <f>Node_List!AB38*Parameters!F$21</f>
        <v>41.830356000000009</v>
      </c>
      <c r="F38" s="55">
        <f>C38*Parameters!N$24</f>
        <v>0.82216800000000034</v>
      </c>
      <c r="G38" s="56">
        <f>D38*Parameters!O$24</f>
        <v>1.9048626000000004</v>
      </c>
      <c r="H38" s="57">
        <f>E38*Parameters!P$24</f>
        <v>4.1830356000000011</v>
      </c>
      <c r="I38" s="55">
        <f>C38*Parameters!N$27</f>
        <v>2.0554200000000007</v>
      </c>
      <c r="J38" s="56">
        <f>D38*Parameters!O$27</f>
        <v>4.7621565000000006</v>
      </c>
      <c r="K38" s="57">
        <f>E38*Parameters!P$27</f>
        <v>10.457589000000002</v>
      </c>
      <c r="L38" s="55">
        <f>F38*Parameters!N$27</f>
        <v>0.20554200000000009</v>
      </c>
      <c r="M38" s="56">
        <f>G38*Parameters!O$27</f>
        <v>0.4762156500000001</v>
      </c>
      <c r="N38" s="57">
        <f>H38*Parameters!P$27</f>
        <v>1.0457589000000003</v>
      </c>
      <c r="O38" s="55">
        <f>C38*Parameters!N$29</f>
        <v>2.0554200000000007</v>
      </c>
      <c r="P38" s="56">
        <f>D38*Parameters!O$29</f>
        <v>4.7621565000000006</v>
      </c>
      <c r="Q38" s="57">
        <f>E38*Parameters!P$29</f>
        <v>10.457589000000002</v>
      </c>
      <c r="R38" s="55">
        <f>F38*Parameters!N$29</f>
        <v>0.20554200000000009</v>
      </c>
      <c r="S38" s="56">
        <f>G38*Parameters!O$27</f>
        <v>0.4762156500000001</v>
      </c>
      <c r="T38" s="57">
        <f>H38*Parameters!P$27</f>
        <v>1.0457589000000003</v>
      </c>
      <c r="U38" s="55">
        <f>C38*Parameters!N$30</f>
        <v>2.0554200000000007</v>
      </c>
      <c r="V38" s="56">
        <f>D38*Parameters!O$30</f>
        <v>4.7621565000000006</v>
      </c>
      <c r="W38" s="57">
        <f>E38*Parameters!P$30</f>
        <v>10.457589000000002</v>
      </c>
      <c r="X38" s="55">
        <f>F38*Parameters!N$30</f>
        <v>0.20554200000000009</v>
      </c>
      <c r="Y38" s="56">
        <f>G38*Parameters!O$30</f>
        <v>0.4762156500000001</v>
      </c>
      <c r="Z38" s="57">
        <f>H38*Parameters!P$30</f>
        <v>1.0457589000000003</v>
      </c>
      <c r="AA38" s="55">
        <f>C38*Parameters!N$31</f>
        <v>2.0554200000000007</v>
      </c>
      <c r="AB38" s="56">
        <f>D38*Parameters!O$31</f>
        <v>4.7621565000000006</v>
      </c>
      <c r="AC38" s="57">
        <f>E38*Parameters!P$31</f>
        <v>10.457589000000002</v>
      </c>
      <c r="AD38" s="55">
        <f>F38*Parameters!N$31</f>
        <v>0.20554200000000009</v>
      </c>
      <c r="AE38" s="56">
        <f>G38*Parameters!O$31</f>
        <v>0.4762156500000001</v>
      </c>
      <c r="AF38" s="57">
        <f>H38*Parameters!P$31</f>
        <v>1.0457589000000003</v>
      </c>
    </row>
    <row r="39" spans="1:32" x14ac:dyDescent="0.2">
      <c r="A39" s="4" t="s">
        <v>100</v>
      </c>
      <c r="B39" s="4" t="s">
        <v>17</v>
      </c>
      <c r="C39" s="55">
        <f>Node_List!Z39*Parameters!D$21</f>
        <v>7.2902400000000007</v>
      </c>
      <c r="D39" s="56">
        <f>Node_List!AA39*Parameters!E$21</f>
        <v>16.992768000000002</v>
      </c>
      <c r="E39" s="57">
        <f>Node_List!AB39*Parameters!F$21</f>
        <v>38.481408000000002</v>
      </c>
      <c r="F39" s="55">
        <f>C39*Parameters!N$24</f>
        <v>0.72902400000000012</v>
      </c>
      <c r="G39" s="56">
        <f>D39*Parameters!O$24</f>
        <v>1.6992768000000003</v>
      </c>
      <c r="H39" s="57">
        <f>E39*Parameters!P$24</f>
        <v>3.8481408000000004</v>
      </c>
      <c r="I39" s="55">
        <f>C39*Parameters!N$27</f>
        <v>1.8225600000000002</v>
      </c>
      <c r="J39" s="56">
        <f>D39*Parameters!O$27</f>
        <v>4.2481920000000004</v>
      </c>
      <c r="K39" s="57">
        <f>E39*Parameters!P$27</f>
        <v>9.6203520000000005</v>
      </c>
      <c r="L39" s="55">
        <f>F39*Parameters!N$27</f>
        <v>0.18225600000000003</v>
      </c>
      <c r="M39" s="56">
        <f>G39*Parameters!O$27</f>
        <v>0.42481920000000006</v>
      </c>
      <c r="N39" s="57">
        <f>H39*Parameters!P$27</f>
        <v>0.96203520000000009</v>
      </c>
      <c r="O39" s="55">
        <f>C39*Parameters!N$29</f>
        <v>1.8225600000000002</v>
      </c>
      <c r="P39" s="56">
        <f>D39*Parameters!O$29</f>
        <v>4.2481920000000004</v>
      </c>
      <c r="Q39" s="57">
        <f>E39*Parameters!P$29</f>
        <v>9.6203520000000005</v>
      </c>
      <c r="R39" s="55">
        <f>F39*Parameters!N$29</f>
        <v>0.18225600000000003</v>
      </c>
      <c r="S39" s="56">
        <f>G39*Parameters!O$27</f>
        <v>0.42481920000000006</v>
      </c>
      <c r="T39" s="57">
        <f>H39*Parameters!P$27</f>
        <v>0.96203520000000009</v>
      </c>
      <c r="U39" s="55">
        <f>C39*Parameters!N$30</f>
        <v>1.8225600000000002</v>
      </c>
      <c r="V39" s="56">
        <f>D39*Parameters!O$30</f>
        <v>4.2481920000000004</v>
      </c>
      <c r="W39" s="57">
        <f>E39*Parameters!P$30</f>
        <v>9.6203520000000005</v>
      </c>
      <c r="X39" s="55">
        <f>F39*Parameters!N$30</f>
        <v>0.18225600000000003</v>
      </c>
      <c r="Y39" s="56">
        <f>G39*Parameters!O$30</f>
        <v>0.42481920000000006</v>
      </c>
      <c r="Z39" s="57">
        <f>H39*Parameters!P$30</f>
        <v>0.96203520000000009</v>
      </c>
      <c r="AA39" s="55">
        <f>C39*Parameters!N$31</f>
        <v>1.8225600000000002</v>
      </c>
      <c r="AB39" s="56">
        <f>D39*Parameters!O$31</f>
        <v>4.2481920000000004</v>
      </c>
      <c r="AC39" s="57">
        <f>E39*Parameters!P$31</f>
        <v>9.6203520000000005</v>
      </c>
      <c r="AD39" s="55">
        <f>F39*Parameters!N$31</f>
        <v>0.18225600000000003</v>
      </c>
      <c r="AE39" s="56">
        <f>G39*Parameters!O$31</f>
        <v>0.42481920000000006</v>
      </c>
      <c r="AF39" s="57">
        <f>H39*Parameters!P$31</f>
        <v>0.96203520000000009</v>
      </c>
    </row>
    <row r="40" spans="1:32" x14ac:dyDescent="0.2">
      <c r="A40" s="4" t="s">
        <v>101</v>
      </c>
      <c r="B40" s="4" t="s">
        <v>17</v>
      </c>
      <c r="C40" s="55">
        <f>Node_List!Z40*Parameters!D$21</f>
        <v>3.9513600000000006</v>
      </c>
      <c r="D40" s="56">
        <f>Node_List!AA40*Parameters!E$21</f>
        <v>9.8318520000000014</v>
      </c>
      <c r="E40" s="57">
        <f>Node_List!AB40*Parameters!F$21</f>
        <v>22.920312000000006</v>
      </c>
      <c r="F40" s="55">
        <f>C40*Parameters!N$24</f>
        <v>0.3951360000000001</v>
      </c>
      <c r="G40" s="56">
        <f>D40*Parameters!O$24</f>
        <v>0.9831852000000002</v>
      </c>
      <c r="H40" s="57">
        <f>E40*Parameters!P$24</f>
        <v>2.2920312000000007</v>
      </c>
      <c r="I40" s="55">
        <f>C40*Parameters!N$27</f>
        <v>0.98784000000000016</v>
      </c>
      <c r="J40" s="56">
        <f>D40*Parameters!O$27</f>
        <v>2.4579630000000003</v>
      </c>
      <c r="K40" s="57">
        <f>E40*Parameters!P$27</f>
        <v>5.7300780000000016</v>
      </c>
      <c r="L40" s="55">
        <f>F40*Parameters!N$27</f>
        <v>9.8784000000000025E-2</v>
      </c>
      <c r="M40" s="56">
        <f>G40*Parameters!O$27</f>
        <v>0.24579630000000005</v>
      </c>
      <c r="N40" s="57">
        <f>H40*Parameters!P$27</f>
        <v>0.57300780000000018</v>
      </c>
      <c r="O40" s="55">
        <f>C40*Parameters!N$29</f>
        <v>0.98784000000000016</v>
      </c>
      <c r="P40" s="56">
        <f>D40*Parameters!O$29</f>
        <v>2.4579630000000003</v>
      </c>
      <c r="Q40" s="57">
        <f>E40*Parameters!P$29</f>
        <v>5.7300780000000016</v>
      </c>
      <c r="R40" s="55">
        <f>F40*Parameters!N$29</f>
        <v>9.8784000000000025E-2</v>
      </c>
      <c r="S40" s="56">
        <f>G40*Parameters!O$27</f>
        <v>0.24579630000000005</v>
      </c>
      <c r="T40" s="57">
        <f>H40*Parameters!P$27</f>
        <v>0.57300780000000018</v>
      </c>
      <c r="U40" s="55">
        <f>C40*Parameters!N$30</f>
        <v>0.98784000000000016</v>
      </c>
      <c r="V40" s="56">
        <f>D40*Parameters!O$30</f>
        <v>2.4579630000000003</v>
      </c>
      <c r="W40" s="57">
        <f>E40*Parameters!P$30</f>
        <v>5.7300780000000016</v>
      </c>
      <c r="X40" s="55">
        <f>F40*Parameters!N$30</f>
        <v>9.8784000000000025E-2</v>
      </c>
      <c r="Y40" s="56">
        <f>G40*Parameters!O$30</f>
        <v>0.24579630000000005</v>
      </c>
      <c r="Z40" s="57">
        <f>H40*Parameters!P$30</f>
        <v>0.57300780000000018</v>
      </c>
      <c r="AA40" s="55">
        <f>C40*Parameters!N$31</f>
        <v>0.98784000000000016</v>
      </c>
      <c r="AB40" s="56">
        <f>D40*Parameters!O$31</f>
        <v>2.4579630000000003</v>
      </c>
      <c r="AC40" s="57">
        <f>E40*Parameters!P$31</f>
        <v>5.7300780000000016</v>
      </c>
      <c r="AD40" s="55">
        <f>F40*Parameters!N$31</f>
        <v>9.8784000000000025E-2</v>
      </c>
      <c r="AE40" s="56">
        <f>G40*Parameters!O$31</f>
        <v>0.24579630000000005</v>
      </c>
      <c r="AF40" s="57">
        <f>H40*Parameters!P$31</f>
        <v>0.57300780000000018</v>
      </c>
    </row>
    <row r="41" spans="1:32" x14ac:dyDescent="0.2">
      <c r="A41" s="4" t="s">
        <v>102</v>
      </c>
      <c r="B41" s="4" t="s">
        <v>17</v>
      </c>
      <c r="C41" s="55">
        <f>Node_List!Z41*Parameters!D$21</f>
        <v>8.9040000000000017</v>
      </c>
      <c r="D41" s="56">
        <f>Node_List!AA41*Parameters!E$21</f>
        <v>21.733800000000002</v>
      </c>
      <c r="E41" s="57">
        <f>Node_List!AB41*Parameters!F$21</f>
        <v>50.230800000000009</v>
      </c>
      <c r="F41" s="55">
        <f>C41*Parameters!N$24</f>
        <v>0.89040000000000019</v>
      </c>
      <c r="G41" s="56">
        <f>D41*Parameters!O$24</f>
        <v>2.1733800000000003</v>
      </c>
      <c r="H41" s="57">
        <f>E41*Parameters!P$24</f>
        <v>5.0230800000000011</v>
      </c>
      <c r="I41" s="55">
        <f>C41*Parameters!N$27</f>
        <v>2.2260000000000004</v>
      </c>
      <c r="J41" s="56">
        <f>D41*Parameters!O$27</f>
        <v>5.4334500000000006</v>
      </c>
      <c r="K41" s="57">
        <f>E41*Parameters!P$27</f>
        <v>12.557700000000002</v>
      </c>
      <c r="L41" s="55">
        <f>F41*Parameters!N$27</f>
        <v>0.22260000000000005</v>
      </c>
      <c r="M41" s="56">
        <f>G41*Parameters!O$27</f>
        <v>0.54334500000000008</v>
      </c>
      <c r="N41" s="57">
        <f>H41*Parameters!P$27</f>
        <v>1.2557700000000003</v>
      </c>
      <c r="O41" s="55">
        <f>C41*Parameters!N$29</f>
        <v>2.2260000000000004</v>
      </c>
      <c r="P41" s="56">
        <f>D41*Parameters!O$29</f>
        <v>5.4334500000000006</v>
      </c>
      <c r="Q41" s="57">
        <f>E41*Parameters!P$29</f>
        <v>12.557700000000002</v>
      </c>
      <c r="R41" s="55">
        <f>F41*Parameters!N$29</f>
        <v>0.22260000000000005</v>
      </c>
      <c r="S41" s="56">
        <f>G41*Parameters!O$27</f>
        <v>0.54334500000000008</v>
      </c>
      <c r="T41" s="57">
        <f>H41*Parameters!P$27</f>
        <v>1.2557700000000003</v>
      </c>
      <c r="U41" s="55">
        <f>C41*Parameters!N$30</f>
        <v>2.2260000000000004</v>
      </c>
      <c r="V41" s="56">
        <f>D41*Parameters!O$30</f>
        <v>5.4334500000000006</v>
      </c>
      <c r="W41" s="57">
        <f>E41*Parameters!P$30</f>
        <v>12.557700000000002</v>
      </c>
      <c r="X41" s="55">
        <f>F41*Parameters!N$30</f>
        <v>0.22260000000000005</v>
      </c>
      <c r="Y41" s="56">
        <f>G41*Parameters!O$30</f>
        <v>0.54334500000000008</v>
      </c>
      <c r="Z41" s="57">
        <f>H41*Parameters!P$30</f>
        <v>1.2557700000000003</v>
      </c>
      <c r="AA41" s="55">
        <f>C41*Parameters!N$31</f>
        <v>2.2260000000000004</v>
      </c>
      <c r="AB41" s="56">
        <f>D41*Parameters!O$31</f>
        <v>5.4334500000000006</v>
      </c>
      <c r="AC41" s="57">
        <f>E41*Parameters!P$31</f>
        <v>12.557700000000002</v>
      </c>
      <c r="AD41" s="55">
        <f>F41*Parameters!N$31</f>
        <v>0.22260000000000005</v>
      </c>
      <c r="AE41" s="56">
        <f>G41*Parameters!O$31</f>
        <v>0.54334500000000008</v>
      </c>
      <c r="AF41" s="57">
        <f>H41*Parameters!P$31</f>
        <v>1.2557700000000003</v>
      </c>
    </row>
    <row r="42" spans="1:32" x14ac:dyDescent="0.2">
      <c r="A42" s="4" t="s">
        <v>103</v>
      </c>
      <c r="B42" s="4" t="s">
        <v>17</v>
      </c>
      <c r="C42" s="55">
        <f>Node_List!Z42*Parameters!D$21</f>
        <v>6.28728</v>
      </c>
      <c r="D42" s="56">
        <f>Node_List!AA42*Parameters!E$21</f>
        <v>14.004546000000001</v>
      </c>
      <c r="E42" s="57">
        <f>Node_List!AB42*Parameters!F$21</f>
        <v>30.645876000000001</v>
      </c>
      <c r="F42" s="55">
        <f>C42*Parameters!N$24</f>
        <v>0.62872800000000006</v>
      </c>
      <c r="G42" s="56">
        <f>D42*Parameters!O$24</f>
        <v>1.4004546000000002</v>
      </c>
      <c r="H42" s="57">
        <f>E42*Parameters!P$24</f>
        <v>3.0645876000000003</v>
      </c>
      <c r="I42" s="55">
        <f>C42*Parameters!N$27</f>
        <v>1.57182</v>
      </c>
      <c r="J42" s="56">
        <f>D42*Parameters!O$27</f>
        <v>3.5011365000000003</v>
      </c>
      <c r="K42" s="57">
        <f>E42*Parameters!P$27</f>
        <v>7.6614690000000003</v>
      </c>
      <c r="L42" s="55">
        <f>F42*Parameters!N$27</f>
        <v>0.15718200000000002</v>
      </c>
      <c r="M42" s="56">
        <f>G42*Parameters!O$27</f>
        <v>0.35011365000000005</v>
      </c>
      <c r="N42" s="57">
        <f>H42*Parameters!P$27</f>
        <v>0.76614690000000008</v>
      </c>
      <c r="O42" s="55">
        <f>C42*Parameters!N$29</f>
        <v>1.57182</v>
      </c>
      <c r="P42" s="56">
        <f>D42*Parameters!O$29</f>
        <v>3.5011365000000003</v>
      </c>
      <c r="Q42" s="57">
        <f>E42*Parameters!P$29</f>
        <v>7.6614690000000003</v>
      </c>
      <c r="R42" s="55">
        <f>F42*Parameters!N$29</f>
        <v>0.15718200000000002</v>
      </c>
      <c r="S42" s="56">
        <f>G42*Parameters!O$27</f>
        <v>0.35011365000000005</v>
      </c>
      <c r="T42" s="57">
        <f>H42*Parameters!P$27</f>
        <v>0.76614690000000008</v>
      </c>
      <c r="U42" s="55">
        <f>C42*Parameters!N$30</f>
        <v>1.57182</v>
      </c>
      <c r="V42" s="56">
        <f>D42*Parameters!O$30</f>
        <v>3.5011365000000003</v>
      </c>
      <c r="W42" s="57">
        <f>E42*Parameters!P$30</f>
        <v>7.6614690000000003</v>
      </c>
      <c r="X42" s="55">
        <f>F42*Parameters!N$30</f>
        <v>0.15718200000000002</v>
      </c>
      <c r="Y42" s="56">
        <f>G42*Parameters!O$30</f>
        <v>0.35011365000000005</v>
      </c>
      <c r="Z42" s="57">
        <f>H42*Parameters!P$30</f>
        <v>0.76614690000000008</v>
      </c>
      <c r="AA42" s="55">
        <f>C42*Parameters!N$31</f>
        <v>1.57182</v>
      </c>
      <c r="AB42" s="56">
        <f>D42*Parameters!O$31</f>
        <v>3.5011365000000003</v>
      </c>
      <c r="AC42" s="57">
        <f>E42*Parameters!P$31</f>
        <v>7.6614690000000003</v>
      </c>
      <c r="AD42" s="55">
        <f>F42*Parameters!N$31</f>
        <v>0.15718200000000002</v>
      </c>
      <c r="AE42" s="56">
        <f>G42*Parameters!O$31</f>
        <v>0.35011365000000005</v>
      </c>
      <c r="AF42" s="57">
        <f>H42*Parameters!P$31</f>
        <v>0.76614690000000008</v>
      </c>
    </row>
    <row r="43" spans="1:32" x14ac:dyDescent="0.2">
      <c r="A43" s="4" t="s">
        <v>104</v>
      </c>
      <c r="B43" s="4" t="s">
        <v>17</v>
      </c>
      <c r="C43" s="55">
        <f>Node_List!Z43*Parameters!D$21</f>
        <v>11.86416</v>
      </c>
      <c r="D43" s="56">
        <f>Node_List!AA43*Parameters!E$21</f>
        <v>33.564312000000001</v>
      </c>
      <c r="E43" s="57">
        <f>Node_List!AB43*Parameters!F$21</f>
        <v>81.033072000000004</v>
      </c>
      <c r="F43" s="55">
        <f>C43*Parameters!N$24</f>
        <v>1.1864160000000001</v>
      </c>
      <c r="G43" s="56">
        <f>D43*Parameters!O$24</f>
        <v>3.3564312000000003</v>
      </c>
      <c r="H43" s="57">
        <f>E43*Parameters!P$24</f>
        <v>8.1033072000000015</v>
      </c>
      <c r="I43" s="55">
        <f>C43*Parameters!N$27</f>
        <v>2.96604</v>
      </c>
      <c r="J43" s="56">
        <f>D43*Parameters!O$27</f>
        <v>8.3910780000000003</v>
      </c>
      <c r="K43" s="57">
        <f>E43*Parameters!P$27</f>
        <v>20.258268000000001</v>
      </c>
      <c r="L43" s="55">
        <f>F43*Parameters!N$27</f>
        <v>0.29660400000000003</v>
      </c>
      <c r="M43" s="56">
        <f>G43*Parameters!O$27</f>
        <v>0.83910780000000007</v>
      </c>
      <c r="N43" s="57">
        <f>H43*Parameters!P$27</f>
        <v>2.0258268000000004</v>
      </c>
      <c r="O43" s="55">
        <f>C43*Parameters!N$29</f>
        <v>2.96604</v>
      </c>
      <c r="P43" s="56">
        <f>D43*Parameters!O$29</f>
        <v>8.3910780000000003</v>
      </c>
      <c r="Q43" s="57">
        <f>E43*Parameters!P$29</f>
        <v>20.258268000000001</v>
      </c>
      <c r="R43" s="55">
        <f>F43*Parameters!N$29</f>
        <v>0.29660400000000003</v>
      </c>
      <c r="S43" s="56">
        <f>G43*Parameters!O$27</f>
        <v>0.83910780000000007</v>
      </c>
      <c r="T43" s="57">
        <f>H43*Parameters!P$27</f>
        <v>2.0258268000000004</v>
      </c>
      <c r="U43" s="55">
        <f>C43*Parameters!N$30</f>
        <v>2.96604</v>
      </c>
      <c r="V43" s="56">
        <f>D43*Parameters!O$30</f>
        <v>8.3910780000000003</v>
      </c>
      <c r="W43" s="57">
        <f>E43*Parameters!P$30</f>
        <v>20.258268000000001</v>
      </c>
      <c r="X43" s="55">
        <f>F43*Parameters!N$30</f>
        <v>0.29660400000000003</v>
      </c>
      <c r="Y43" s="56">
        <f>G43*Parameters!O$30</f>
        <v>0.83910780000000007</v>
      </c>
      <c r="Z43" s="57">
        <f>H43*Parameters!P$30</f>
        <v>2.0258268000000004</v>
      </c>
      <c r="AA43" s="55">
        <f>C43*Parameters!N$31</f>
        <v>2.96604</v>
      </c>
      <c r="AB43" s="56">
        <f>D43*Parameters!O$31</f>
        <v>8.3910780000000003</v>
      </c>
      <c r="AC43" s="57">
        <f>E43*Parameters!P$31</f>
        <v>20.258268000000001</v>
      </c>
      <c r="AD43" s="55">
        <f>F43*Parameters!N$31</f>
        <v>0.29660400000000003</v>
      </c>
      <c r="AE43" s="56">
        <f>G43*Parameters!O$31</f>
        <v>0.83910780000000007</v>
      </c>
      <c r="AF43" s="57">
        <f>H43*Parameters!P$31</f>
        <v>2.0258268000000004</v>
      </c>
    </row>
    <row r="44" spans="1:32" x14ac:dyDescent="0.2">
      <c r="A44" s="4" t="s">
        <v>105</v>
      </c>
      <c r="B44" s="4" t="s">
        <v>17</v>
      </c>
      <c r="C44" s="55">
        <f>Node_List!Z44*Parameters!D$21</f>
        <v>12.990960000000001</v>
      </c>
      <c r="D44" s="56">
        <f>Node_List!AA44*Parameters!E$21</f>
        <v>29.342322000000006</v>
      </c>
      <c r="E44" s="57">
        <f>Node_List!AB44*Parameters!F$21</f>
        <v>65.490132000000003</v>
      </c>
      <c r="F44" s="55">
        <f>C44*Parameters!N$24</f>
        <v>1.2990960000000003</v>
      </c>
      <c r="G44" s="56">
        <f>D44*Parameters!O$24</f>
        <v>2.9342322000000007</v>
      </c>
      <c r="H44" s="57">
        <f>E44*Parameters!P$24</f>
        <v>6.549013200000001</v>
      </c>
      <c r="I44" s="55">
        <f>C44*Parameters!N$27</f>
        <v>3.2477400000000003</v>
      </c>
      <c r="J44" s="56">
        <f>D44*Parameters!O$27</f>
        <v>7.3355805000000016</v>
      </c>
      <c r="K44" s="57">
        <f>E44*Parameters!P$27</f>
        <v>16.372533000000001</v>
      </c>
      <c r="L44" s="55">
        <f>F44*Parameters!N$27</f>
        <v>0.32477400000000006</v>
      </c>
      <c r="M44" s="56">
        <f>G44*Parameters!O$27</f>
        <v>0.73355805000000018</v>
      </c>
      <c r="N44" s="57">
        <f>H44*Parameters!P$27</f>
        <v>1.6372533000000002</v>
      </c>
      <c r="O44" s="55">
        <f>C44*Parameters!N$29</f>
        <v>3.2477400000000003</v>
      </c>
      <c r="P44" s="56">
        <f>D44*Parameters!O$29</f>
        <v>7.3355805000000016</v>
      </c>
      <c r="Q44" s="57">
        <f>E44*Parameters!P$29</f>
        <v>16.372533000000001</v>
      </c>
      <c r="R44" s="55">
        <f>F44*Parameters!N$29</f>
        <v>0.32477400000000006</v>
      </c>
      <c r="S44" s="56">
        <f>G44*Parameters!O$27</f>
        <v>0.73355805000000018</v>
      </c>
      <c r="T44" s="57">
        <f>H44*Parameters!P$27</f>
        <v>1.6372533000000002</v>
      </c>
      <c r="U44" s="55">
        <f>C44*Parameters!N$30</f>
        <v>3.2477400000000003</v>
      </c>
      <c r="V44" s="56">
        <f>D44*Parameters!O$30</f>
        <v>7.3355805000000016</v>
      </c>
      <c r="W44" s="57">
        <f>E44*Parameters!P$30</f>
        <v>16.372533000000001</v>
      </c>
      <c r="X44" s="55">
        <f>F44*Parameters!N$30</f>
        <v>0.32477400000000006</v>
      </c>
      <c r="Y44" s="56">
        <f>G44*Parameters!O$30</f>
        <v>0.73355805000000018</v>
      </c>
      <c r="Z44" s="57">
        <f>H44*Parameters!P$30</f>
        <v>1.6372533000000002</v>
      </c>
      <c r="AA44" s="55">
        <f>C44*Parameters!N$31</f>
        <v>3.2477400000000003</v>
      </c>
      <c r="AB44" s="56">
        <f>D44*Parameters!O$31</f>
        <v>7.3355805000000016</v>
      </c>
      <c r="AC44" s="57">
        <f>E44*Parameters!P$31</f>
        <v>16.372533000000001</v>
      </c>
      <c r="AD44" s="55">
        <f>F44*Parameters!N$31</f>
        <v>0.32477400000000006</v>
      </c>
      <c r="AE44" s="56">
        <f>G44*Parameters!O$31</f>
        <v>0.73355805000000018</v>
      </c>
      <c r="AF44" s="57">
        <f>H44*Parameters!P$31</f>
        <v>1.6372533000000002</v>
      </c>
    </row>
    <row r="45" spans="1:32" x14ac:dyDescent="0.2">
      <c r="A45" s="4" t="s">
        <v>106</v>
      </c>
      <c r="B45" s="4" t="s">
        <v>17</v>
      </c>
      <c r="C45" s="55">
        <f>Node_List!Z45*Parameters!D$21</f>
        <v>8.0548800000000007</v>
      </c>
      <c r="D45" s="56">
        <f>Node_List!AA45*Parameters!E$21</f>
        <v>18.643115999999999</v>
      </c>
      <c r="E45" s="57">
        <f>Node_List!AB45*Parameters!F$21</f>
        <v>42.082295999999999</v>
      </c>
      <c r="F45" s="55">
        <f>C45*Parameters!N$24</f>
        <v>0.80548800000000009</v>
      </c>
      <c r="G45" s="56">
        <f>D45*Parameters!O$24</f>
        <v>1.8643116</v>
      </c>
      <c r="H45" s="57">
        <f>E45*Parameters!P$24</f>
        <v>4.2082296000000001</v>
      </c>
      <c r="I45" s="55">
        <f>C45*Parameters!N$27</f>
        <v>2.0137200000000002</v>
      </c>
      <c r="J45" s="56">
        <f>D45*Parameters!O$27</f>
        <v>4.6607789999999998</v>
      </c>
      <c r="K45" s="57">
        <f>E45*Parameters!P$27</f>
        <v>10.520574</v>
      </c>
      <c r="L45" s="55">
        <f>F45*Parameters!N$27</f>
        <v>0.20137200000000002</v>
      </c>
      <c r="M45" s="56">
        <f>G45*Parameters!O$27</f>
        <v>0.46607789999999999</v>
      </c>
      <c r="N45" s="57">
        <f>H45*Parameters!P$27</f>
        <v>1.0520574</v>
      </c>
      <c r="O45" s="55">
        <f>C45*Parameters!N$29</f>
        <v>2.0137200000000002</v>
      </c>
      <c r="P45" s="56">
        <f>D45*Parameters!O$29</f>
        <v>4.6607789999999998</v>
      </c>
      <c r="Q45" s="57">
        <f>E45*Parameters!P$29</f>
        <v>10.520574</v>
      </c>
      <c r="R45" s="55">
        <f>F45*Parameters!N$29</f>
        <v>0.20137200000000002</v>
      </c>
      <c r="S45" s="56">
        <f>G45*Parameters!O$27</f>
        <v>0.46607789999999999</v>
      </c>
      <c r="T45" s="57">
        <f>H45*Parameters!P$27</f>
        <v>1.0520574</v>
      </c>
      <c r="U45" s="55">
        <f>C45*Parameters!N$30</f>
        <v>2.0137200000000002</v>
      </c>
      <c r="V45" s="56">
        <f>D45*Parameters!O$30</f>
        <v>4.6607789999999998</v>
      </c>
      <c r="W45" s="57">
        <f>E45*Parameters!P$30</f>
        <v>10.520574</v>
      </c>
      <c r="X45" s="55">
        <f>F45*Parameters!N$30</f>
        <v>0.20137200000000002</v>
      </c>
      <c r="Y45" s="56">
        <f>G45*Parameters!O$30</f>
        <v>0.46607789999999999</v>
      </c>
      <c r="Z45" s="57">
        <f>H45*Parameters!P$30</f>
        <v>1.0520574</v>
      </c>
      <c r="AA45" s="55">
        <f>C45*Parameters!N$31</f>
        <v>2.0137200000000002</v>
      </c>
      <c r="AB45" s="56">
        <f>D45*Parameters!O$31</f>
        <v>4.6607789999999998</v>
      </c>
      <c r="AC45" s="57">
        <f>E45*Parameters!P$31</f>
        <v>10.520574</v>
      </c>
      <c r="AD45" s="55">
        <f>F45*Parameters!N$31</f>
        <v>0.20137200000000002</v>
      </c>
      <c r="AE45" s="56">
        <f>G45*Parameters!O$31</f>
        <v>0.46607789999999999</v>
      </c>
      <c r="AF45" s="57">
        <f>H45*Parameters!P$31</f>
        <v>1.0520574</v>
      </c>
    </row>
    <row r="46" spans="1:32" x14ac:dyDescent="0.2">
      <c r="A46" s="4" t="s">
        <v>107</v>
      </c>
      <c r="B46" s="4" t="s">
        <v>17</v>
      </c>
      <c r="C46" s="55">
        <f>Node_List!Z46*Parameters!D$21</f>
        <v>11.281920000000001</v>
      </c>
      <c r="D46" s="56">
        <f>Node_List!AA46*Parameters!E$21</f>
        <v>27.048144000000008</v>
      </c>
      <c r="E46" s="57">
        <f>Node_List!AB46*Parameters!F$21</f>
        <v>60.879263999999999</v>
      </c>
      <c r="F46" s="55">
        <f>C46*Parameters!N$24</f>
        <v>1.1281920000000001</v>
      </c>
      <c r="G46" s="56">
        <f>D46*Parameters!O$24</f>
        <v>2.704814400000001</v>
      </c>
      <c r="H46" s="57">
        <f>E46*Parameters!P$24</f>
        <v>6.0879264000000006</v>
      </c>
      <c r="I46" s="55">
        <f>C46*Parameters!N$27</f>
        <v>2.8204800000000003</v>
      </c>
      <c r="J46" s="56">
        <f>D46*Parameters!O$27</f>
        <v>6.7620360000000019</v>
      </c>
      <c r="K46" s="57">
        <f>E46*Parameters!P$27</f>
        <v>15.219816</v>
      </c>
      <c r="L46" s="55">
        <f>F46*Parameters!N$27</f>
        <v>0.28204800000000002</v>
      </c>
      <c r="M46" s="56">
        <f>G46*Parameters!O$27</f>
        <v>0.67620360000000024</v>
      </c>
      <c r="N46" s="57">
        <f>H46*Parameters!P$27</f>
        <v>1.5219816000000002</v>
      </c>
      <c r="O46" s="55">
        <f>C46*Parameters!N$29</f>
        <v>2.8204800000000003</v>
      </c>
      <c r="P46" s="56">
        <f>D46*Parameters!O$29</f>
        <v>6.7620360000000019</v>
      </c>
      <c r="Q46" s="57">
        <f>E46*Parameters!P$29</f>
        <v>15.219816</v>
      </c>
      <c r="R46" s="55">
        <f>F46*Parameters!N$29</f>
        <v>0.28204800000000002</v>
      </c>
      <c r="S46" s="56">
        <f>G46*Parameters!O$27</f>
        <v>0.67620360000000024</v>
      </c>
      <c r="T46" s="57">
        <f>H46*Parameters!P$27</f>
        <v>1.5219816000000002</v>
      </c>
      <c r="U46" s="55">
        <f>C46*Parameters!N$30</f>
        <v>2.8204800000000003</v>
      </c>
      <c r="V46" s="56">
        <f>D46*Parameters!O$30</f>
        <v>6.7620360000000019</v>
      </c>
      <c r="W46" s="57">
        <f>E46*Parameters!P$30</f>
        <v>15.219816</v>
      </c>
      <c r="X46" s="55">
        <f>F46*Parameters!N$30</f>
        <v>0.28204800000000002</v>
      </c>
      <c r="Y46" s="56">
        <f>G46*Parameters!O$30</f>
        <v>0.67620360000000024</v>
      </c>
      <c r="Z46" s="57">
        <f>H46*Parameters!P$30</f>
        <v>1.5219816000000002</v>
      </c>
      <c r="AA46" s="55">
        <f>C46*Parameters!N$31</f>
        <v>2.8204800000000003</v>
      </c>
      <c r="AB46" s="56">
        <f>D46*Parameters!O$31</f>
        <v>6.7620360000000019</v>
      </c>
      <c r="AC46" s="57">
        <f>E46*Parameters!P$31</f>
        <v>15.219816</v>
      </c>
      <c r="AD46" s="55">
        <f>F46*Parameters!N$31</f>
        <v>0.28204800000000002</v>
      </c>
      <c r="AE46" s="56">
        <f>G46*Parameters!O$31</f>
        <v>0.67620360000000024</v>
      </c>
      <c r="AF46" s="57">
        <f>H46*Parameters!P$31</f>
        <v>1.5219816000000002</v>
      </c>
    </row>
    <row r="47" spans="1:32" x14ac:dyDescent="0.2">
      <c r="A47" s="4" t="s">
        <v>108</v>
      </c>
      <c r="B47" s="4" t="s">
        <v>17</v>
      </c>
      <c r="C47" s="55">
        <f>Node_List!Z47*Parameters!D$21</f>
        <v>7.0747200000000019</v>
      </c>
      <c r="D47" s="56">
        <f>Node_List!AA47*Parameters!E$21</f>
        <v>16.573104000000004</v>
      </c>
      <c r="E47" s="57">
        <f>Node_List!AB47*Parameters!F$21</f>
        <v>36.429024000000005</v>
      </c>
      <c r="F47" s="55">
        <f>C47*Parameters!N$24</f>
        <v>0.70747200000000021</v>
      </c>
      <c r="G47" s="56">
        <f>D47*Parameters!O$24</f>
        <v>1.6573104000000005</v>
      </c>
      <c r="H47" s="57">
        <f>E47*Parameters!P$24</f>
        <v>3.6429024000000005</v>
      </c>
      <c r="I47" s="55">
        <f>C47*Parameters!N$27</f>
        <v>1.7686800000000005</v>
      </c>
      <c r="J47" s="56">
        <f>D47*Parameters!O$27</f>
        <v>4.1432760000000011</v>
      </c>
      <c r="K47" s="57">
        <f>E47*Parameters!P$27</f>
        <v>9.1072560000000014</v>
      </c>
      <c r="L47" s="55">
        <f>F47*Parameters!N$27</f>
        <v>0.17686800000000005</v>
      </c>
      <c r="M47" s="56">
        <f>G47*Parameters!O$27</f>
        <v>0.41432760000000013</v>
      </c>
      <c r="N47" s="57">
        <f>H47*Parameters!P$27</f>
        <v>0.91072560000000014</v>
      </c>
      <c r="O47" s="55">
        <f>C47*Parameters!N$29</f>
        <v>1.7686800000000005</v>
      </c>
      <c r="P47" s="56">
        <f>D47*Parameters!O$29</f>
        <v>4.1432760000000011</v>
      </c>
      <c r="Q47" s="57">
        <f>E47*Parameters!P$29</f>
        <v>9.1072560000000014</v>
      </c>
      <c r="R47" s="55">
        <f>F47*Parameters!N$29</f>
        <v>0.17686800000000005</v>
      </c>
      <c r="S47" s="56">
        <f>G47*Parameters!O$27</f>
        <v>0.41432760000000013</v>
      </c>
      <c r="T47" s="57">
        <f>H47*Parameters!P$27</f>
        <v>0.91072560000000014</v>
      </c>
      <c r="U47" s="55">
        <f>C47*Parameters!N$30</f>
        <v>1.7686800000000005</v>
      </c>
      <c r="V47" s="56">
        <f>D47*Parameters!O$30</f>
        <v>4.1432760000000011</v>
      </c>
      <c r="W47" s="57">
        <f>E47*Parameters!P$30</f>
        <v>9.1072560000000014</v>
      </c>
      <c r="X47" s="55">
        <f>F47*Parameters!N$30</f>
        <v>0.17686800000000005</v>
      </c>
      <c r="Y47" s="56">
        <f>G47*Parameters!O$30</f>
        <v>0.41432760000000013</v>
      </c>
      <c r="Z47" s="57">
        <f>H47*Parameters!P$30</f>
        <v>0.91072560000000014</v>
      </c>
      <c r="AA47" s="55">
        <f>C47*Parameters!N$31</f>
        <v>1.7686800000000005</v>
      </c>
      <c r="AB47" s="56">
        <f>D47*Parameters!O$31</f>
        <v>4.1432760000000011</v>
      </c>
      <c r="AC47" s="57">
        <f>E47*Parameters!P$31</f>
        <v>9.1072560000000014</v>
      </c>
      <c r="AD47" s="55">
        <f>F47*Parameters!N$31</f>
        <v>0.17686800000000005</v>
      </c>
      <c r="AE47" s="56">
        <f>G47*Parameters!O$31</f>
        <v>0.41432760000000013</v>
      </c>
      <c r="AF47" s="57">
        <f>H47*Parameters!P$31</f>
        <v>0.91072560000000014</v>
      </c>
    </row>
    <row r="48" spans="1:32" x14ac:dyDescent="0.2">
      <c r="A48" s="4" t="s">
        <v>109</v>
      </c>
      <c r="B48" s="4" t="s">
        <v>17</v>
      </c>
      <c r="C48" s="55">
        <f>Node_List!Z48*Parameters!D$21</f>
        <v>18.762960000000003</v>
      </c>
      <c r="D48" s="56">
        <f>Node_List!AA48*Parameters!E$21</f>
        <v>41.365722000000005</v>
      </c>
      <c r="E48" s="57">
        <f>Node_List!AB48*Parameters!F$21</f>
        <v>90.434532000000019</v>
      </c>
      <c r="F48" s="55">
        <f>C48*Parameters!N$24</f>
        <v>1.8762960000000004</v>
      </c>
      <c r="G48" s="56">
        <f>D48*Parameters!O$24</f>
        <v>4.1365722000000007</v>
      </c>
      <c r="H48" s="57">
        <f>E48*Parameters!P$24</f>
        <v>9.0434532000000019</v>
      </c>
      <c r="I48" s="55">
        <f>C48*Parameters!N$27</f>
        <v>4.6907400000000008</v>
      </c>
      <c r="J48" s="56">
        <f>D48*Parameters!O$27</f>
        <v>10.341430500000001</v>
      </c>
      <c r="K48" s="57">
        <f>E48*Parameters!P$27</f>
        <v>22.608633000000005</v>
      </c>
      <c r="L48" s="55">
        <f>F48*Parameters!N$27</f>
        <v>0.4690740000000001</v>
      </c>
      <c r="M48" s="56">
        <f>G48*Parameters!O$27</f>
        <v>1.0341430500000002</v>
      </c>
      <c r="N48" s="57">
        <f>H48*Parameters!P$27</f>
        <v>2.2608633000000005</v>
      </c>
      <c r="O48" s="55">
        <f>C48*Parameters!N$29</f>
        <v>4.6907400000000008</v>
      </c>
      <c r="P48" s="56">
        <f>D48*Parameters!O$29</f>
        <v>10.341430500000001</v>
      </c>
      <c r="Q48" s="57">
        <f>E48*Parameters!P$29</f>
        <v>22.608633000000005</v>
      </c>
      <c r="R48" s="55">
        <f>F48*Parameters!N$29</f>
        <v>0.4690740000000001</v>
      </c>
      <c r="S48" s="56">
        <f>G48*Parameters!O$27</f>
        <v>1.0341430500000002</v>
      </c>
      <c r="T48" s="57">
        <f>H48*Parameters!P$27</f>
        <v>2.2608633000000005</v>
      </c>
      <c r="U48" s="55">
        <f>C48*Parameters!N$30</f>
        <v>4.6907400000000008</v>
      </c>
      <c r="V48" s="56">
        <f>D48*Parameters!O$30</f>
        <v>10.341430500000001</v>
      </c>
      <c r="W48" s="57">
        <f>E48*Parameters!P$30</f>
        <v>22.608633000000005</v>
      </c>
      <c r="X48" s="55">
        <f>F48*Parameters!N$30</f>
        <v>0.4690740000000001</v>
      </c>
      <c r="Y48" s="56">
        <f>G48*Parameters!O$30</f>
        <v>1.0341430500000002</v>
      </c>
      <c r="Z48" s="57">
        <f>H48*Parameters!P$30</f>
        <v>2.2608633000000005</v>
      </c>
      <c r="AA48" s="55">
        <f>C48*Parameters!N$31</f>
        <v>4.6907400000000008</v>
      </c>
      <c r="AB48" s="56">
        <f>D48*Parameters!O$31</f>
        <v>10.341430500000001</v>
      </c>
      <c r="AC48" s="57">
        <f>E48*Parameters!P$31</f>
        <v>22.608633000000005</v>
      </c>
      <c r="AD48" s="55">
        <f>F48*Parameters!N$31</f>
        <v>0.4690740000000001</v>
      </c>
      <c r="AE48" s="56">
        <f>G48*Parameters!O$31</f>
        <v>1.0341430500000002</v>
      </c>
      <c r="AF48" s="57">
        <f>H48*Parameters!P$31</f>
        <v>2.2608633000000005</v>
      </c>
    </row>
    <row r="49" spans="1:32" x14ac:dyDescent="0.2">
      <c r="A49" s="4" t="s">
        <v>110</v>
      </c>
      <c r="B49" s="4" t="s">
        <v>17</v>
      </c>
      <c r="C49" s="55">
        <f>Node_List!Z49*Parameters!D$21</f>
        <v>5.4448800000000004</v>
      </c>
      <c r="D49" s="56">
        <f>Node_List!AA49*Parameters!E$21</f>
        <v>12.666366000000002</v>
      </c>
      <c r="E49" s="57">
        <f>Node_List!AB49*Parameters!F$21</f>
        <v>27.878796000000005</v>
      </c>
      <c r="F49" s="55">
        <f>C49*Parameters!N$24</f>
        <v>0.54448800000000008</v>
      </c>
      <c r="G49" s="56">
        <f>D49*Parameters!O$24</f>
        <v>1.2666366000000002</v>
      </c>
      <c r="H49" s="57">
        <f>E49*Parameters!P$24</f>
        <v>2.7878796000000006</v>
      </c>
      <c r="I49" s="55">
        <f>C49*Parameters!N$27</f>
        <v>1.3612200000000001</v>
      </c>
      <c r="J49" s="56">
        <f>D49*Parameters!O$27</f>
        <v>3.1665915000000004</v>
      </c>
      <c r="K49" s="57">
        <f>E49*Parameters!P$27</f>
        <v>6.9696990000000012</v>
      </c>
      <c r="L49" s="55">
        <f>F49*Parameters!N$27</f>
        <v>0.13612200000000002</v>
      </c>
      <c r="M49" s="56">
        <f>G49*Parameters!O$27</f>
        <v>0.31665915000000006</v>
      </c>
      <c r="N49" s="57">
        <f>H49*Parameters!P$27</f>
        <v>0.69696990000000014</v>
      </c>
      <c r="O49" s="55">
        <f>C49*Parameters!N$29</f>
        <v>1.3612200000000001</v>
      </c>
      <c r="P49" s="56">
        <f>D49*Parameters!O$29</f>
        <v>3.1665915000000004</v>
      </c>
      <c r="Q49" s="57">
        <f>E49*Parameters!P$29</f>
        <v>6.9696990000000012</v>
      </c>
      <c r="R49" s="55">
        <f>F49*Parameters!N$29</f>
        <v>0.13612200000000002</v>
      </c>
      <c r="S49" s="56">
        <f>G49*Parameters!O$27</f>
        <v>0.31665915000000006</v>
      </c>
      <c r="T49" s="57">
        <f>H49*Parameters!P$27</f>
        <v>0.69696990000000014</v>
      </c>
      <c r="U49" s="55">
        <f>C49*Parameters!N$30</f>
        <v>1.3612200000000001</v>
      </c>
      <c r="V49" s="56">
        <f>D49*Parameters!O$30</f>
        <v>3.1665915000000004</v>
      </c>
      <c r="W49" s="57">
        <f>E49*Parameters!P$30</f>
        <v>6.9696990000000012</v>
      </c>
      <c r="X49" s="55">
        <f>F49*Parameters!N$30</f>
        <v>0.13612200000000002</v>
      </c>
      <c r="Y49" s="56">
        <f>G49*Parameters!O$30</f>
        <v>0.31665915000000006</v>
      </c>
      <c r="Z49" s="57">
        <f>H49*Parameters!P$30</f>
        <v>0.69696990000000014</v>
      </c>
      <c r="AA49" s="55">
        <f>C49*Parameters!N$31</f>
        <v>1.3612200000000001</v>
      </c>
      <c r="AB49" s="56">
        <f>D49*Parameters!O$31</f>
        <v>3.1665915000000004</v>
      </c>
      <c r="AC49" s="57">
        <f>E49*Parameters!P$31</f>
        <v>6.9696990000000012</v>
      </c>
      <c r="AD49" s="55">
        <f>F49*Parameters!N$31</f>
        <v>0.13612200000000002</v>
      </c>
      <c r="AE49" s="56">
        <f>G49*Parameters!O$31</f>
        <v>0.31665915000000006</v>
      </c>
      <c r="AF49" s="57">
        <f>H49*Parameters!P$31</f>
        <v>0.69696990000000014</v>
      </c>
    </row>
    <row r="50" spans="1:32" x14ac:dyDescent="0.2">
      <c r="A50" s="4" t="s">
        <v>111</v>
      </c>
      <c r="B50" s="4" t="s">
        <v>17</v>
      </c>
      <c r="C50" s="55">
        <f>Node_List!Z50*Parameters!D$21</f>
        <v>22.139280000000003</v>
      </c>
      <c r="D50" s="56">
        <f>Node_List!AA50*Parameters!E$21</f>
        <v>52.310946000000015</v>
      </c>
      <c r="E50" s="57">
        <f>Node_List!AB50*Parameters!F$21</f>
        <v>118.88427600000001</v>
      </c>
      <c r="F50" s="55">
        <f>C50*Parameters!N$24</f>
        <v>2.2139280000000006</v>
      </c>
      <c r="G50" s="56">
        <f>D50*Parameters!O$24</f>
        <v>5.2310946000000023</v>
      </c>
      <c r="H50" s="57">
        <f>E50*Parameters!P$24</f>
        <v>11.888427600000002</v>
      </c>
      <c r="I50" s="55">
        <f>C50*Parameters!N$27</f>
        <v>5.5348200000000007</v>
      </c>
      <c r="J50" s="56">
        <f>D50*Parameters!O$27</f>
        <v>13.077736500000004</v>
      </c>
      <c r="K50" s="57">
        <f>E50*Parameters!P$27</f>
        <v>29.721069000000004</v>
      </c>
      <c r="L50" s="55">
        <f>F50*Parameters!N$27</f>
        <v>0.55348200000000014</v>
      </c>
      <c r="M50" s="56">
        <f>G50*Parameters!O$27</f>
        <v>1.3077736500000006</v>
      </c>
      <c r="N50" s="57">
        <f>H50*Parameters!P$27</f>
        <v>2.9721069000000004</v>
      </c>
      <c r="O50" s="55">
        <f>C50*Parameters!N$29</f>
        <v>5.5348200000000007</v>
      </c>
      <c r="P50" s="56">
        <f>D50*Parameters!O$29</f>
        <v>13.077736500000004</v>
      </c>
      <c r="Q50" s="57">
        <f>E50*Parameters!P$29</f>
        <v>29.721069000000004</v>
      </c>
      <c r="R50" s="55">
        <f>F50*Parameters!N$29</f>
        <v>0.55348200000000014</v>
      </c>
      <c r="S50" s="56">
        <f>G50*Parameters!O$27</f>
        <v>1.3077736500000006</v>
      </c>
      <c r="T50" s="57">
        <f>H50*Parameters!P$27</f>
        <v>2.9721069000000004</v>
      </c>
      <c r="U50" s="55">
        <f>C50*Parameters!N$30</f>
        <v>5.5348200000000007</v>
      </c>
      <c r="V50" s="56">
        <f>D50*Parameters!O$30</f>
        <v>13.077736500000004</v>
      </c>
      <c r="W50" s="57">
        <f>E50*Parameters!P$30</f>
        <v>29.721069000000004</v>
      </c>
      <c r="X50" s="55">
        <f>F50*Parameters!N$30</f>
        <v>0.55348200000000014</v>
      </c>
      <c r="Y50" s="56">
        <f>G50*Parameters!O$30</f>
        <v>1.3077736500000006</v>
      </c>
      <c r="Z50" s="57">
        <f>H50*Parameters!P$30</f>
        <v>2.9721069000000004</v>
      </c>
      <c r="AA50" s="55">
        <f>C50*Parameters!N$31</f>
        <v>5.5348200000000007</v>
      </c>
      <c r="AB50" s="56">
        <f>D50*Parameters!O$31</f>
        <v>13.077736500000004</v>
      </c>
      <c r="AC50" s="57">
        <f>E50*Parameters!P$31</f>
        <v>29.721069000000004</v>
      </c>
      <c r="AD50" s="55">
        <f>F50*Parameters!N$31</f>
        <v>0.55348200000000014</v>
      </c>
      <c r="AE50" s="56">
        <f>G50*Parameters!O$31</f>
        <v>1.3077736500000006</v>
      </c>
      <c r="AF50" s="57">
        <f>H50*Parameters!P$31</f>
        <v>2.9721069000000004</v>
      </c>
    </row>
    <row r="51" spans="1:32" x14ac:dyDescent="0.2">
      <c r="A51" s="4" t="s">
        <v>112</v>
      </c>
      <c r="B51" s="4" t="s">
        <v>17</v>
      </c>
      <c r="C51" s="55">
        <f>Node_List!Z51*Parameters!D$21</f>
        <v>20.533679999999997</v>
      </c>
      <c r="D51" s="56">
        <f>Node_List!AA51*Parameters!E$21</f>
        <v>45.622026000000012</v>
      </c>
      <c r="E51" s="57">
        <f>Node_List!AB51*Parameters!F$21</f>
        <v>101.010756</v>
      </c>
      <c r="F51" s="55">
        <f>C51*Parameters!N$24</f>
        <v>2.0533679999999999</v>
      </c>
      <c r="G51" s="56">
        <f>D51*Parameters!O$24</f>
        <v>4.5622026000000018</v>
      </c>
      <c r="H51" s="57">
        <f>E51*Parameters!P$24</f>
        <v>10.101075600000001</v>
      </c>
      <c r="I51" s="55">
        <f>C51*Parameters!N$27</f>
        <v>5.1334199999999992</v>
      </c>
      <c r="J51" s="56">
        <f>D51*Parameters!O$27</f>
        <v>11.405506500000003</v>
      </c>
      <c r="K51" s="57">
        <f>E51*Parameters!P$27</f>
        <v>25.252689</v>
      </c>
      <c r="L51" s="55">
        <f>F51*Parameters!N$27</f>
        <v>0.51334199999999996</v>
      </c>
      <c r="M51" s="56">
        <f>G51*Parameters!O$27</f>
        <v>1.1405506500000004</v>
      </c>
      <c r="N51" s="57">
        <f>H51*Parameters!P$27</f>
        <v>2.5252689000000004</v>
      </c>
      <c r="O51" s="55">
        <f>C51*Parameters!N$29</f>
        <v>5.1334199999999992</v>
      </c>
      <c r="P51" s="56">
        <f>D51*Parameters!O$29</f>
        <v>11.405506500000003</v>
      </c>
      <c r="Q51" s="57">
        <f>E51*Parameters!P$29</f>
        <v>25.252689</v>
      </c>
      <c r="R51" s="55">
        <f>F51*Parameters!N$29</f>
        <v>0.51334199999999996</v>
      </c>
      <c r="S51" s="56">
        <f>G51*Parameters!O$27</f>
        <v>1.1405506500000004</v>
      </c>
      <c r="T51" s="57">
        <f>H51*Parameters!P$27</f>
        <v>2.5252689000000004</v>
      </c>
      <c r="U51" s="55">
        <f>C51*Parameters!N$30</f>
        <v>5.1334199999999992</v>
      </c>
      <c r="V51" s="56">
        <f>D51*Parameters!O$30</f>
        <v>11.405506500000003</v>
      </c>
      <c r="W51" s="57">
        <f>E51*Parameters!P$30</f>
        <v>25.252689</v>
      </c>
      <c r="X51" s="55">
        <f>F51*Parameters!N$30</f>
        <v>0.51334199999999996</v>
      </c>
      <c r="Y51" s="56">
        <f>G51*Parameters!O$30</f>
        <v>1.1405506500000004</v>
      </c>
      <c r="Z51" s="57">
        <f>H51*Parameters!P$30</f>
        <v>2.5252689000000004</v>
      </c>
      <c r="AA51" s="55">
        <f>C51*Parameters!N$31</f>
        <v>5.1334199999999992</v>
      </c>
      <c r="AB51" s="56">
        <f>D51*Parameters!O$31</f>
        <v>11.405506500000003</v>
      </c>
      <c r="AC51" s="57">
        <f>E51*Parameters!P$31</f>
        <v>25.252689</v>
      </c>
      <c r="AD51" s="55">
        <f>F51*Parameters!N$31</f>
        <v>0.51334199999999996</v>
      </c>
      <c r="AE51" s="56">
        <f>G51*Parameters!O$31</f>
        <v>1.1405506500000004</v>
      </c>
      <c r="AF51" s="57">
        <f>H51*Parameters!P$31</f>
        <v>2.5252689000000004</v>
      </c>
    </row>
    <row r="52" spans="1:32" x14ac:dyDescent="0.2">
      <c r="A52" s="4" t="s">
        <v>113</v>
      </c>
      <c r="B52" s="4" t="s">
        <v>17</v>
      </c>
      <c r="C52" s="55">
        <f>Node_List!Z52*Parameters!D$21</f>
        <v>14.128560000000002</v>
      </c>
      <c r="D52" s="56">
        <f>Node_List!AA52*Parameters!E$21</f>
        <v>34.40464200000001</v>
      </c>
      <c r="E52" s="57">
        <f>Node_List!AB52*Parameters!F$21</f>
        <v>79.472052000000005</v>
      </c>
      <c r="F52" s="55">
        <f>C52*Parameters!N$24</f>
        <v>1.4128560000000003</v>
      </c>
      <c r="G52" s="56">
        <f>D52*Parameters!O$24</f>
        <v>3.440464200000001</v>
      </c>
      <c r="H52" s="57">
        <f>E52*Parameters!P$24</f>
        <v>7.9472052000000009</v>
      </c>
      <c r="I52" s="55">
        <f>C52*Parameters!N$27</f>
        <v>3.5321400000000005</v>
      </c>
      <c r="J52" s="56">
        <f>D52*Parameters!O$27</f>
        <v>8.6011605000000024</v>
      </c>
      <c r="K52" s="57">
        <f>E52*Parameters!P$27</f>
        <v>19.868013000000001</v>
      </c>
      <c r="L52" s="55">
        <f>F52*Parameters!N$27</f>
        <v>0.35321400000000008</v>
      </c>
      <c r="M52" s="56">
        <f>G52*Parameters!O$27</f>
        <v>0.86011605000000024</v>
      </c>
      <c r="N52" s="57">
        <f>H52*Parameters!P$27</f>
        <v>1.9868013000000002</v>
      </c>
      <c r="O52" s="55">
        <f>C52*Parameters!N$29</f>
        <v>3.5321400000000005</v>
      </c>
      <c r="P52" s="56">
        <f>D52*Parameters!O$29</f>
        <v>8.6011605000000024</v>
      </c>
      <c r="Q52" s="57">
        <f>E52*Parameters!P$29</f>
        <v>19.868013000000001</v>
      </c>
      <c r="R52" s="55">
        <f>F52*Parameters!N$29</f>
        <v>0.35321400000000008</v>
      </c>
      <c r="S52" s="56">
        <f>G52*Parameters!O$27</f>
        <v>0.86011605000000024</v>
      </c>
      <c r="T52" s="57">
        <f>H52*Parameters!P$27</f>
        <v>1.9868013000000002</v>
      </c>
      <c r="U52" s="55">
        <f>C52*Parameters!N$30</f>
        <v>3.5321400000000005</v>
      </c>
      <c r="V52" s="56">
        <f>D52*Parameters!O$30</f>
        <v>8.6011605000000024</v>
      </c>
      <c r="W52" s="57">
        <f>E52*Parameters!P$30</f>
        <v>19.868013000000001</v>
      </c>
      <c r="X52" s="55">
        <f>F52*Parameters!N$30</f>
        <v>0.35321400000000008</v>
      </c>
      <c r="Y52" s="56">
        <f>G52*Parameters!O$30</f>
        <v>0.86011605000000024</v>
      </c>
      <c r="Z52" s="57">
        <f>H52*Parameters!P$30</f>
        <v>1.9868013000000002</v>
      </c>
      <c r="AA52" s="55">
        <f>C52*Parameters!N$31</f>
        <v>3.5321400000000005</v>
      </c>
      <c r="AB52" s="56">
        <f>D52*Parameters!O$31</f>
        <v>8.6011605000000024</v>
      </c>
      <c r="AC52" s="57">
        <f>E52*Parameters!P$31</f>
        <v>19.868013000000001</v>
      </c>
      <c r="AD52" s="55">
        <f>F52*Parameters!N$31</f>
        <v>0.35321400000000008</v>
      </c>
      <c r="AE52" s="56">
        <f>G52*Parameters!O$31</f>
        <v>0.86011605000000024</v>
      </c>
      <c r="AF52" s="57">
        <f>H52*Parameters!P$31</f>
        <v>1.9868013000000002</v>
      </c>
    </row>
    <row r="53" spans="1:32" x14ac:dyDescent="0.2">
      <c r="A53" s="4" t="s">
        <v>114</v>
      </c>
      <c r="B53" s="4" t="s">
        <v>17</v>
      </c>
      <c r="C53" s="55">
        <f>Node_List!Z53*Parameters!D$21</f>
        <v>10.780080000000002</v>
      </c>
      <c r="D53" s="56">
        <f>Node_List!AA53*Parameters!E$21</f>
        <v>28.572006000000009</v>
      </c>
      <c r="E53" s="57">
        <f>Node_List!AB53*Parameters!F$21</f>
        <v>68.340636000000018</v>
      </c>
      <c r="F53" s="55">
        <f>C53*Parameters!N$24</f>
        <v>1.0780080000000003</v>
      </c>
      <c r="G53" s="56">
        <f>D53*Parameters!O$24</f>
        <v>2.857200600000001</v>
      </c>
      <c r="H53" s="57">
        <f>E53*Parameters!P$24</f>
        <v>6.8340636000000021</v>
      </c>
      <c r="I53" s="55">
        <f>C53*Parameters!N$27</f>
        <v>2.6950200000000004</v>
      </c>
      <c r="J53" s="56">
        <f>D53*Parameters!O$27</f>
        <v>7.1430015000000022</v>
      </c>
      <c r="K53" s="57">
        <f>E53*Parameters!P$27</f>
        <v>17.085159000000004</v>
      </c>
      <c r="L53" s="55">
        <f>F53*Parameters!N$27</f>
        <v>0.26950200000000007</v>
      </c>
      <c r="M53" s="56">
        <f>G53*Parameters!O$27</f>
        <v>0.71430015000000024</v>
      </c>
      <c r="N53" s="57">
        <f>H53*Parameters!P$27</f>
        <v>1.7085159000000005</v>
      </c>
      <c r="O53" s="55">
        <f>C53*Parameters!N$29</f>
        <v>2.6950200000000004</v>
      </c>
      <c r="P53" s="56">
        <f>D53*Parameters!O$29</f>
        <v>7.1430015000000022</v>
      </c>
      <c r="Q53" s="57">
        <f>E53*Parameters!P$29</f>
        <v>17.085159000000004</v>
      </c>
      <c r="R53" s="55">
        <f>F53*Parameters!N$29</f>
        <v>0.26950200000000007</v>
      </c>
      <c r="S53" s="56">
        <f>G53*Parameters!O$27</f>
        <v>0.71430015000000024</v>
      </c>
      <c r="T53" s="57">
        <f>H53*Parameters!P$27</f>
        <v>1.7085159000000005</v>
      </c>
      <c r="U53" s="55">
        <f>C53*Parameters!N$30</f>
        <v>2.6950200000000004</v>
      </c>
      <c r="V53" s="56">
        <f>D53*Parameters!O$30</f>
        <v>7.1430015000000022</v>
      </c>
      <c r="W53" s="57">
        <f>E53*Parameters!P$30</f>
        <v>17.085159000000004</v>
      </c>
      <c r="X53" s="55">
        <f>F53*Parameters!N$30</f>
        <v>0.26950200000000007</v>
      </c>
      <c r="Y53" s="56">
        <f>G53*Parameters!O$30</f>
        <v>0.71430015000000024</v>
      </c>
      <c r="Z53" s="57">
        <f>H53*Parameters!P$30</f>
        <v>1.7085159000000005</v>
      </c>
      <c r="AA53" s="55">
        <f>C53*Parameters!N$31</f>
        <v>2.6950200000000004</v>
      </c>
      <c r="AB53" s="56">
        <f>D53*Parameters!O$31</f>
        <v>7.1430015000000022</v>
      </c>
      <c r="AC53" s="57">
        <f>E53*Parameters!P$31</f>
        <v>17.085159000000004</v>
      </c>
      <c r="AD53" s="55">
        <f>F53*Parameters!N$31</f>
        <v>0.26950200000000007</v>
      </c>
      <c r="AE53" s="56">
        <f>G53*Parameters!O$31</f>
        <v>0.71430015000000024</v>
      </c>
      <c r="AF53" s="57">
        <f>H53*Parameters!P$31</f>
        <v>1.7085159000000005</v>
      </c>
    </row>
    <row r="54" spans="1:32" x14ac:dyDescent="0.2">
      <c r="A54" s="4" t="s">
        <v>115</v>
      </c>
      <c r="B54" s="4" t="s">
        <v>17</v>
      </c>
      <c r="C54" s="55">
        <f>Node_List!Z54*Parameters!D$21</f>
        <v>19.030320000000003</v>
      </c>
      <c r="D54" s="56">
        <f>Node_List!AA54*Parameters!E$21</f>
        <v>42.377274000000014</v>
      </c>
      <c r="E54" s="57">
        <f>Node_List!AB54*Parameters!F$21</f>
        <v>93.931044000000014</v>
      </c>
      <c r="F54" s="55">
        <f>C54*Parameters!N$24</f>
        <v>1.9030320000000005</v>
      </c>
      <c r="G54" s="56">
        <f>D54*Parameters!O$24</f>
        <v>4.2377274000000016</v>
      </c>
      <c r="H54" s="57">
        <f>E54*Parameters!P$24</f>
        <v>9.3931044000000021</v>
      </c>
      <c r="I54" s="55">
        <f>C54*Parameters!N$27</f>
        <v>4.7575800000000008</v>
      </c>
      <c r="J54" s="56">
        <f>D54*Parameters!O$27</f>
        <v>10.594318500000004</v>
      </c>
      <c r="K54" s="57">
        <f>E54*Parameters!P$27</f>
        <v>23.482761000000004</v>
      </c>
      <c r="L54" s="55">
        <f>F54*Parameters!N$27</f>
        <v>0.47575800000000013</v>
      </c>
      <c r="M54" s="56">
        <f>G54*Parameters!O$27</f>
        <v>1.0594318500000004</v>
      </c>
      <c r="N54" s="57">
        <f>H54*Parameters!P$27</f>
        <v>2.3482761000000005</v>
      </c>
      <c r="O54" s="55">
        <f>C54*Parameters!N$29</f>
        <v>4.7575800000000008</v>
      </c>
      <c r="P54" s="56">
        <f>D54*Parameters!O$29</f>
        <v>10.594318500000004</v>
      </c>
      <c r="Q54" s="57">
        <f>E54*Parameters!P$29</f>
        <v>23.482761000000004</v>
      </c>
      <c r="R54" s="55">
        <f>F54*Parameters!N$29</f>
        <v>0.47575800000000013</v>
      </c>
      <c r="S54" s="56">
        <f>G54*Parameters!O$27</f>
        <v>1.0594318500000004</v>
      </c>
      <c r="T54" s="57">
        <f>H54*Parameters!P$27</f>
        <v>2.3482761000000005</v>
      </c>
      <c r="U54" s="55">
        <f>C54*Parameters!N$30</f>
        <v>4.7575800000000008</v>
      </c>
      <c r="V54" s="56">
        <f>D54*Parameters!O$30</f>
        <v>10.594318500000004</v>
      </c>
      <c r="W54" s="57">
        <f>E54*Parameters!P$30</f>
        <v>23.482761000000004</v>
      </c>
      <c r="X54" s="55">
        <f>F54*Parameters!N$30</f>
        <v>0.47575800000000013</v>
      </c>
      <c r="Y54" s="56">
        <f>G54*Parameters!O$30</f>
        <v>1.0594318500000004</v>
      </c>
      <c r="Z54" s="57">
        <f>H54*Parameters!P$30</f>
        <v>2.3482761000000005</v>
      </c>
      <c r="AA54" s="55">
        <f>C54*Parameters!N$31</f>
        <v>4.7575800000000008</v>
      </c>
      <c r="AB54" s="56">
        <f>D54*Parameters!O$31</f>
        <v>10.594318500000004</v>
      </c>
      <c r="AC54" s="57">
        <f>E54*Parameters!P$31</f>
        <v>23.482761000000004</v>
      </c>
      <c r="AD54" s="55">
        <f>F54*Parameters!N$31</f>
        <v>0.47575800000000013</v>
      </c>
      <c r="AE54" s="56">
        <f>G54*Parameters!O$31</f>
        <v>1.0594318500000004</v>
      </c>
      <c r="AF54" s="57">
        <f>H54*Parameters!P$31</f>
        <v>2.3482761000000005</v>
      </c>
    </row>
    <row r="55" spans="1:32" x14ac:dyDescent="0.2">
      <c r="A55" s="4" t="s">
        <v>116</v>
      </c>
      <c r="B55" s="4" t="s">
        <v>17</v>
      </c>
      <c r="C55" s="55">
        <f>Node_List!Z55*Parameters!D$21</f>
        <v>27.373200000000008</v>
      </c>
      <c r="D55" s="56">
        <f>Node_List!AA55*Parameters!E$21</f>
        <v>59.514990000000012</v>
      </c>
      <c r="E55" s="57">
        <f>Node_List!AB55*Parameters!F$21</f>
        <v>129.94494000000003</v>
      </c>
      <c r="F55" s="55">
        <f>C55*Parameters!N$24</f>
        <v>2.7373200000000009</v>
      </c>
      <c r="G55" s="56">
        <f>D55*Parameters!O$24</f>
        <v>5.9514990000000019</v>
      </c>
      <c r="H55" s="57">
        <f>E55*Parameters!P$24</f>
        <v>12.994494000000003</v>
      </c>
      <c r="I55" s="55">
        <f>C55*Parameters!N$27</f>
        <v>6.8433000000000019</v>
      </c>
      <c r="J55" s="56">
        <f>D55*Parameters!O$27</f>
        <v>14.878747500000003</v>
      </c>
      <c r="K55" s="57">
        <f>E55*Parameters!P$27</f>
        <v>32.486235000000008</v>
      </c>
      <c r="L55" s="55">
        <f>F55*Parameters!N$27</f>
        <v>0.68433000000000022</v>
      </c>
      <c r="M55" s="56">
        <f>G55*Parameters!O$27</f>
        <v>1.4878747500000005</v>
      </c>
      <c r="N55" s="57">
        <f>H55*Parameters!P$27</f>
        <v>3.2486235000000008</v>
      </c>
      <c r="O55" s="55">
        <f>C55*Parameters!N$29</f>
        <v>6.8433000000000019</v>
      </c>
      <c r="P55" s="56">
        <f>D55*Parameters!O$29</f>
        <v>14.878747500000003</v>
      </c>
      <c r="Q55" s="57">
        <f>E55*Parameters!P$29</f>
        <v>32.486235000000008</v>
      </c>
      <c r="R55" s="55">
        <f>F55*Parameters!N$29</f>
        <v>0.68433000000000022</v>
      </c>
      <c r="S55" s="56">
        <f>G55*Parameters!O$27</f>
        <v>1.4878747500000005</v>
      </c>
      <c r="T55" s="57">
        <f>H55*Parameters!P$27</f>
        <v>3.2486235000000008</v>
      </c>
      <c r="U55" s="55">
        <f>C55*Parameters!N$30</f>
        <v>6.8433000000000019</v>
      </c>
      <c r="V55" s="56">
        <f>D55*Parameters!O$30</f>
        <v>14.878747500000003</v>
      </c>
      <c r="W55" s="57">
        <f>E55*Parameters!P$30</f>
        <v>32.486235000000008</v>
      </c>
      <c r="X55" s="55">
        <f>F55*Parameters!N$30</f>
        <v>0.68433000000000022</v>
      </c>
      <c r="Y55" s="56">
        <f>G55*Parameters!O$30</f>
        <v>1.4878747500000005</v>
      </c>
      <c r="Z55" s="57">
        <f>H55*Parameters!P$30</f>
        <v>3.2486235000000008</v>
      </c>
      <c r="AA55" s="55">
        <f>C55*Parameters!N$31</f>
        <v>6.8433000000000019</v>
      </c>
      <c r="AB55" s="56">
        <f>D55*Parameters!O$31</f>
        <v>14.878747500000003</v>
      </c>
      <c r="AC55" s="57">
        <f>E55*Parameters!P$31</f>
        <v>32.486235000000008</v>
      </c>
      <c r="AD55" s="55">
        <f>F55*Parameters!N$31</f>
        <v>0.68433000000000022</v>
      </c>
      <c r="AE55" s="56">
        <f>G55*Parameters!O$31</f>
        <v>1.4878747500000005</v>
      </c>
      <c r="AF55" s="57">
        <f>H55*Parameters!P$31</f>
        <v>3.2486235000000008</v>
      </c>
    </row>
    <row r="56" spans="1:32" x14ac:dyDescent="0.2">
      <c r="A56" s="4" t="s">
        <v>117</v>
      </c>
      <c r="B56" s="4" t="s">
        <v>17</v>
      </c>
      <c r="C56" s="55">
        <f>Node_List!Z56*Parameters!D$21</f>
        <v>14.390640000000001</v>
      </c>
      <c r="D56" s="56">
        <f>Node_List!AA56*Parameters!E$21</f>
        <v>32.363298000000007</v>
      </c>
      <c r="E56" s="57">
        <f>Node_List!AB56*Parameters!F$21</f>
        <v>72.081588000000011</v>
      </c>
      <c r="F56" s="55">
        <f>C56*Parameters!N$24</f>
        <v>1.4390640000000001</v>
      </c>
      <c r="G56" s="56">
        <f>D56*Parameters!O$24</f>
        <v>3.2363298000000009</v>
      </c>
      <c r="H56" s="57">
        <f>E56*Parameters!P$24</f>
        <v>7.2081588000000014</v>
      </c>
      <c r="I56" s="55">
        <f>C56*Parameters!N$27</f>
        <v>3.5976600000000003</v>
      </c>
      <c r="J56" s="56">
        <f>D56*Parameters!O$27</f>
        <v>8.0908245000000019</v>
      </c>
      <c r="K56" s="57">
        <f>E56*Parameters!P$27</f>
        <v>18.020397000000003</v>
      </c>
      <c r="L56" s="55">
        <f>F56*Parameters!N$27</f>
        <v>0.35976600000000003</v>
      </c>
      <c r="M56" s="56">
        <f>G56*Parameters!O$27</f>
        <v>0.80908245000000023</v>
      </c>
      <c r="N56" s="57">
        <f>H56*Parameters!P$27</f>
        <v>1.8020397000000004</v>
      </c>
      <c r="O56" s="55">
        <f>C56*Parameters!N$29</f>
        <v>3.5976600000000003</v>
      </c>
      <c r="P56" s="56">
        <f>D56*Parameters!O$29</f>
        <v>8.0908245000000019</v>
      </c>
      <c r="Q56" s="57">
        <f>E56*Parameters!P$29</f>
        <v>18.020397000000003</v>
      </c>
      <c r="R56" s="55">
        <f>F56*Parameters!N$29</f>
        <v>0.35976600000000003</v>
      </c>
      <c r="S56" s="56">
        <f>G56*Parameters!O$27</f>
        <v>0.80908245000000023</v>
      </c>
      <c r="T56" s="57">
        <f>H56*Parameters!P$27</f>
        <v>1.8020397000000004</v>
      </c>
      <c r="U56" s="55">
        <f>C56*Parameters!N$30</f>
        <v>3.5976600000000003</v>
      </c>
      <c r="V56" s="56">
        <f>D56*Parameters!O$30</f>
        <v>8.0908245000000019</v>
      </c>
      <c r="W56" s="57">
        <f>E56*Parameters!P$30</f>
        <v>18.020397000000003</v>
      </c>
      <c r="X56" s="55">
        <f>F56*Parameters!N$30</f>
        <v>0.35976600000000003</v>
      </c>
      <c r="Y56" s="56">
        <f>G56*Parameters!O$30</f>
        <v>0.80908245000000023</v>
      </c>
      <c r="Z56" s="57">
        <f>H56*Parameters!P$30</f>
        <v>1.8020397000000004</v>
      </c>
      <c r="AA56" s="55">
        <f>C56*Parameters!N$31</f>
        <v>3.5976600000000003</v>
      </c>
      <c r="AB56" s="56">
        <f>D56*Parameters!O$31</f>
        <v>8.0908245000000019</v>
      </c>
      <c r="AC56" s="57">
        <f>E56*Parameters!P$31</f>
        <v>18.020397000000003</v>
      </c>
      <c r="AD56" s="55">
        <f>F56*Parameters!N$31</f>
        <v>0.35976600000000003</v>
      </c>
      <c r="AE56" s="56">
        <f>G56*Parameters!O$31</f>
        <v>0.80908245000000023</v>
      </c>
      <c r="AF56" s="57">
        <f>H56*Parameters!P$31</f>
        <v>1.8020397000000004</v>
      </c>
    </row>
    <row r="57" spans="1:32" x14ac:dyDescent="0.2">
      <c r="A57" s="4" t="s">
        <v>118</v>
      </c>
      <c r="B57" s="4" t="s">
        <v>17</v>
      </c>
      <c r="C57" s="55">
        <f>Node_List!Z57*Parameters!D$21</f>
        <v>7.4604000000000017</v>
      </c>
      <c r="D57" s="56">
        <f>Node_List!AA57*Parameters!E$21</f>
        <v>18.274530000000002</v>
      </c>
      <c r="E57" s="57">
        <f>Node_List!AB57*Parameters!F$21</f>
        <v>41.520180000000003</v>
      </c>
      <c r="F57" s="55">
        <f>C57*Parameters!N$24</f>
        <v>0.74604000000000026</v>
      </c>
      <c r="G57" s="56">
        <f>D57*Parameters!O$24</f>
        <v>1.8274530000000002</v>
      </c>
      <c r="H57" s="57">
        <f>E57*Parameters!P$24</f>
        <v>4.1520180000000009</v>
      </c>
      <c r="I57" s="55">
        <f>C57*Parameters!N$27</f>
        <v>1.8651000000000004</v>
      </c>
      <c r="J57" s="56">
        <f>D57*Parameters!O$27</f>
        <v>4.5686325000000005</v>
      </c>
      <c r="K57" s="57">
        <f>E57*Parameters!P$27</f>
        <v>10.380045000000001</v>
      </c>
      <c r="L57" s="55">
        <f>F57*Parameters!N$27</f>
        <v>0.18651000000000006</v>
      </c>
      <c r="M57" s="56">
        <f>G57*Parameters!O$27</f>
        <v>0.45686325000000005</v>
      </c>
      <c r="N57" s="57">
        <f>H57*Parameters!P$27</f>
        <v>1.0380045000000002</v>
      </c>
      <c r="O57" s="55">
        <f>C57*Parameters!N$29</f>
        <v>1.8651000000000004</v>
      </c>
      <c r="P57" s="56">
        <f>D57*Parameters!O$29</f>
        <v>4.5686325000000005</v>
      </c>
      <c r="Q57" s="57">
        <f>E57*Parameters!P$29</f>
        <v>10.380045000000001</v>
      </c>
      <c r="R57" s="55">
        <f>F57*Parameters!N$29</f>
        <v>0.18651000000000006</v>
      </c>
      <c r="S57" s="56">
        <f>G57*Parameters!O$27</f>
        <v>0.45686325000000005</v>
      </c>
      <c r="T57" s="57">
        <f>H57*Parameters!P$27</f>
        <v>1.0380045000000002</v>
      </c>
      <c r="U57" s="55">
        <f>C57*Parameters!N$30</f>
        <v>1.8651000000000004</v>
      </c>
      <c r="V57" s="56">
        <f>D57*Parameters!O$30</f>
        <v>4.5686325000000005</v>
      </c>
      <c r="W57" s="57">
        <f>E57*Parameters!P$30</f>
        <v>10.380045000000001</v>
      </c>
      <c r="X57" s="55">
        <f>F57*Parameters!N$30</f>
        <v>0.18651000000000006</v>
      </c>
      <c r="Y57" s="56">
        <f>G57*Parameters!O$30</f>
        <v>0.45686325000000005</v>
      </c>
      <c r="Z57" s="57">
        <f>H57*Parameters!P$30</f>
        <v>1.0380045000000002</v>
      </c>
      <c r="AA57" s="55">
        <f>C57*Parameters!N$31</f>
        <v>1.8651000000000004</v>
      </c>
      <c r="AB57" s="56">
        <f>D57*Parameters!O$31</f>
        <v>4.5686325000000005</v>
      </c>
      <c r="AC57" s="57">
        <f>E57*Parameters!P$31</f>
        <v>10.380045000000001</v>
      </c>
      <c r="AD57" s="55">
        <f>F57*Parameters!N$31</f>
        <v>0.18651000000000006</v>
      </c>
      <c r="AE57" s="56">
        <f>G57*Parameters!O$31</f>
        <v>0.45686325000000005</v>
      </c>
      <c r="AF57" s="57">
        <f>H57*Parameters!P$31</f>
        <v>1.0380045000000002</v>
      </c>
    </row>
    <row r="58" spans="1:32" x14ac:dyDescent="0.2">
      <c r="A58" s="4" t="s">
        <v>119</v>
      </c>
      <c r="B58" s="4" t="s">
        <v>17</v>
      </c>
      <c r="C58" s="55">
        <f>Node_List!Z58*Parameters!D$21</f>
        <v>7.0293600000000014</v>
      </c>
      <c r="D58" s="56">
        <f>Node_List!AA58*Parameters!E$21</f>
        <v>16.475202000000007</v>
      </c>
      <c r="E58" s="57">
        <f>Node_List!AB58*Parameters!F$21</f>
        <v>36.215412000000008</v>
      </c>
      <c r="F58" s="55">
        <f>C58*Parameters!N$24</f>
        <v>0.70293600000000023</v>
      </c>
      <c r="G58" s="56">
        <f>D58*Parameters!O$24</f>
        <v>1.6475202000000007</v>
      </c>
      <c r="H58" s="57">
        <f>E58*Parameters!P$24</f>
        <v>3.6215412000000011</v>
      </c>
      <c r="I58" s="55">
        <f>C58*Parameters!N$27</f>
        <v>1.7573400000000003</v>
      </c>
      <c r="J58" s="56">
        <f>D58*Parameters!O$27</f>
        <v>4.1188005000000016</v>
      </c>
      <c r="K58" s="57">
        <f>E58*Parameters!P$27</f>
        <v>9.0538530000000019</v>
      </c>
      <c r="L58" s="55">
        <f>F58*Parameters!N$27</f>
        <v>0.17573400000000006</v>
      </c>
      <c r="M58" s="56">
        <f>G58*Parameters!O$27</f>
        <v>0.41188005000000016</v>
      </c>
      <c r="N58" s="57">
        <f>H58*Parameters!P$27</f>
        <v>0.90538530000000028</v>
      </c>
      <c r="O58" s="55">
        <f>C58*Parameters!N$29</f>
        <v>1.7573400000000003</v>
      </c>
      <c r="P58" s="56">
        <f>D58*Parameters!O$29</f>
        <v>4.1188005000000016</v>
      </c>
      <c r="Q58" s="57">
        <f>E58*Parameters!P$29</f>
        <v>9.0538530000000019</v>
      </c>
      <c r="R58" s="55">
        <f>F58*Parameters!N$29</f>
        <v>0.17573400000000006</v>
      </c>
      <c r="S58" s="56">
        <f>G58*Parameters!O$27</f>
        <v>0.41188005000000016</v>
      </c>
      <c r="T58" s="57">
        <f>H58*Parameters!P$27</f>
        <v>0.90538530000000028</v>
      </c>
      <c r="U58" s="55">
        <f>C58*Parameters!N$30</f>
        <v>1.7573400000000003</v>
      </c>
      <c r="V58" s="56">
        <f>D58*Parameters!O$30</f>
        <v>4.1188005000000016</v>
      </c>
      <c r="W58" s="57">
        <f>E58*Parameters!P$30</f>
        <v>9.0538530000000019</v>
      </c>
      <c r="X58" s="55">
        <f>F58*Parameters!N$30</f>
        <v>0.17573400000000006</v>
      </c>
      <c r="Y58" s="56">
        <f>G58*Parameters!O$30</f>
        <v>0.41188005000000016</v>
      </c>
      <c r="Z58" s="57">
        <f>H58*Parameters!P$30</f>
        <v>0.90538530000000028</v>
      </c>
      <c r="AA58" s="55">
        <f>C58*Parameters!N$31</f>
        <v>1.7573400000000003</v>
      </c>
      <c r="AB58" s="56">
        <f>D58*Parameters!O$31</f>
        <v>4.1188005000000016</v>
      </c>
      <c r="AC58" s="57">
        <f>E58*Parameters!P$31</f>
        <v>9.0538530000000019</v>
      </c>
      <c r="AD58" s="55">
        <f>F58*Parameters!N$31</f>
        <v>0.17573400000000006</v>
      </c>
      <c r="AE58" s="56">
        <f>G58*Parameters!O$31</f>
        <v>0.41188005000000016</v>
      </c>
      <c r="AF58" s="57">
        <f>H58*Parameters!P$31</f>
        <v>0.90538530000000028</v>
      </c>
    </row>
    <row r="59" spans="1:32" x14ac:dyDescent="0.2">
      <c r="A59" s="4" t="s">
        <v>120</v>
      </c>
      <c r="B59" s="4" t="s">
        <v>17</v>
      </c>
      <c r="C59" s="55">
        <f>Node_List!Z59*Parameters!D$21</f>
        <v>21.181920000000005</v>
      </c>
      <c r="D59" s="56">
        <f>Node_List!AA59*Parameters!E$21</f>
        <v>49.719144000000007</v>
      </c>
      <c r="E59" s="57">
        <f>Node_List!AB59*Parameters!F$21</f>
        <v>113.01326399999999</v>
      </c>
      <c r="F59" s="55">
        <f>C59*Parameters!N$24</f>
        <v>2.1181920000000005</v>
      </c>
      <c r="G59" s="56">
        <f>D59*Parameters!O$24</f>
        <v>4.9719144000000011</v>
      </c>
      <c r="H59" s="57">
        <f>E59*Parameters!P$24</f>
        <v>11.301326400000001</v>
      </c>
      <c r="I59" s="55">
        <f>C59*Parameters!N$27</f>
        <v>5.2954800000000013</v>
      </c>
      <c r="J59" s="56">
        <f>D59*Parameters!O$27</f>
        <v>12.429786000000002</v>
      </c>
      <c r="K59" s="57">
        <f>E59*Parameters!P$27</f>
        <v>28.253315999999998</v>
      </c>
      <c r="L59" s="55">
        <f>F59*Parameters!N$27</f>
        <v>0.52954800000000013</v>
      </c>
      <c r="M59" s="56">
        <f>G59*Parameters!O$27</f>
        <v>1.2429786000000003</v>
      </c>
      <c r="N59" s="57">
        <f>H59*Parameters!P$27</f>
        <v>2.8253316000000002</v>
      </c>
      <c r="O59" s="55">
        <f>C59*Parameters!N$29</f>
        <v>5.2954800000000013</v>
      </c>
      <c r="P59" s="56">
        <f>D59*Parameters!O$29</f>
        <v>12.429786000000002</v>
      </c>
      <c r="Q59" s="57">
        <f>E59*Parameters!P$29</f>
        <v>28.253315999999998</v>
      </c>
      <c r="R59" s="55">
        <f>F59*Parameters!N$29</f>
        <v>0.52954800000000013</v>
      </c>
      <c r="S59" s="56">
        <f>G59*Parameters!O$27</f>
        <v>1.2429786000000003</v>
      </c>
      <c r="T59" s="57">
        <f>H59*Parameters!P$27</f>
        <v>2.8253316000000002</v>
      </c>
      <c r="U59" s="55">
        <f>C59*Parameters!N$30</f>
        <v>5.2954800000000013</v>
      </c>
      <c r="V59" s="56">
        <f>D59*Parameters!O$30</f>
        <v>12.429786000000002</v>
      </c>
      <c r="W59" s="57">
        <f>E59*Parameters!P$30</f>
        <v>28.253315999999998</v>
      </c>
      <c r="X59" s="55">
        <f>F59*Parameters!N$30</f>
        <v>0.52954800000000013</v>
      </c>
      <c r="Y59" s="56">
        <f>G59*Parameters!O$30</f>
        <v>1.2429786000000003</v>
      </c>
      <c r="Z59" s="57">
        <f>H59*Parameters!P$30</f>
        <v>2.8253316000000002</v>
      </c>
      <c r="AA59" s="55">
        <f>C59*Parameters!N$31</f>
        <v>5.2954800000000013</v>
      </c>
      <c r="AB59" s="56">
        <f>D59*Parameters!O$31</f>
        <v>12.429786000000002</v>
      </c>
      <c r="AC59" s="57">
        <f>E59*Parameters!P$31</f>
        <v>28.253315999999998</v>
      </c>
      <c r="AD59" s="55">
        <f>F59*Parameters!N$31</f>
        <v>0.52954800000000013</v>
      </c>
      <c r="AE59" s="56">
        <f>G59*Parameters!O$31</f>
        <v>1.2429786000000003</v>
      </c>
      <c r="AF59" s="57">
        <f>H59*Parameters!P$31</f>
        <v>2.8253316000000002</v>
      </c>
    </row>
    <row r="60" spans="1:32" x14ac:dyDescent="0.2">
      <c r="A60" s="4" t="s">
        <v>121</v>
      </c>
      <c r="B60" s="4" t="s">
        <v>17</v>
      </c>
      <c r="C60" s="55">
        <f>Node_List!Z60*Parameters!D$21</f>
        <v>15.921840000000003</v>
      </c>
      <c r="D60" s="56">
        <f>Node_List!AA60*Parameters!E$21</f>
        <v>38.800638000000006</v>
      </c>
      <c r="E60" s="57">
        <f>Node_List!AB60*Parameters!F$21</f>
        <v>89.279628000000002</v>
      </c>
      <c r="F60" s="55">
        <f>C60*Parameters!N$24</f>
        <v>1.5921840000000005</v>
      </c>
      <c r="G60" s="56">
        <f>D60*Parameters!O$24</f>
        <v>3.8800638000000007</v>
      </c>
      <c r="H60" s="57">
        <f>E60*Parameters!P$24</f>
        <v>8.9279628000000013</v>
      </c>
      <c r="I60" s="55">
        <f>C60*Parameters!N$27</f>
        <v>3.9804600000000008</v>
      </c>
      <c r="J60" s="56">
        <f>D60*Parameters!O$27</f>
        <v>9.7001595000000016</v>
      </c>
      <c r="K60" s="57">
        <f>E60*Parameters!P$27</f>
        <v>22.319907000000001</v>
      </c>
      <c r="L60" s="55">
        <f>F60*Parameters!N$27</f>
        <v>0.39804600000000012</v>
      </c>
      <c r="M60" s="56">
        <f>G60*Parameters!O$27</f>
        <v>0.97001595000000018</v>
      </c>
      <c r="N60" s="57">
        <f>H60*Parameters!P$27</f>
        <v>2.2319907000000003</v>
      </c>
      <c r="O60" s="55">
        <f>C60*Parameters!N$29</f>
        <v>3.9804600000000008</v>
      </c>
      <c r="P60" s="56">
        <f>D60*Parameters!O$29</f>
        <v>9.7001595000000016</v>
      </c>
      <c r="Q60" s="57">
        <f>E60*Parameters!P$29</f>
        <v>22.319907000000001</v>
      </c>
      <c r="R60" s="55">
        <f>F60*Parameters!N$29</f>
        <v>0.39804600000000012</v>
      </c>
      <c r="S60" s="56">
        <f>G60*Parameters!O$27</f>
        <v>0.97001595000000018</v>
      </c>
      <c r="T60" s="57">
        <f>H60*Parameters!P$27</f>
        <v>2.2319907000000003</v>
      </c>
      <c r="U60" s="55">
        <f>C60*Parameters!N$30</f>
        <v>3.9804600000000008</v>
      </c>
      <c r="V60" s="56">
        <f>D60*Parameters!O$30</f>
        <v>9.7001595000000016</v>
      </c>
      <c r="W60" s="57">
        <f>E60*Parameters!P$30</f>
        <v>22.319907000000001</v>
      </c>
      <c r="X60" s="55">
        <f>F60*Parameters!N$30</f>
        <v>0.39804600000000012</v>
      </c>
      <c r="Y60" s="56">
        <f>G60*Parameters!O$30</f>
        <v>0.97001595000000018</v>
      </c>
      <c r="Z60" s="57">
        <f>H60*Parameters!P$30</f>
        <v>2.2319907000000003</v>
      </c>
      <c r="AA60" s="55">
        <f>C60*Parameters!N$31</f>
        <v>3.9804600000000008</v>
      </c>
      <c r="AB60" s="56">
        <f>D60*Parameters!O$31</f>
        <v>9.7001595000000016</v>
      </c>
      <c r="AC60" s="57">
        <f>E60*Parameters!P$31</f>
        <v>22.319907000000001</v>
      </c>
      <c r="AD60" s="55">
        <f>F60*Parameters!N$31</f>
        <v>0.39804600000000012</v>
      </c>
      <c r="AE60" s="56">
        <f>G60*Parameters!O$31</f>
        <v>0.97001595000000018</v>
      </c>
      <c r="AF60" s="57">
        <f>H60*Parameters!P$31</f>
        <v>2.2319907000000003</v>
      </c>
    </row>
    <row r="61" spans="1:32" x14ac:dyDescent="0.2">
      <c r="A61" s="4" t="s">
        <v>122</v>
      </c>
      <c r="B61" s="4" t="s">
        <v>17</v>
      </c>
      <c r="C61" s="55">
        <f>Node_List!Z61*Parameters!D$21</f>
        <v>11.238000000000001</v>
      </c>
      <c r="D61" s="56">
        <f>Node_List!AA61*Parameters!E$21</f>
        <v>24.689850000000003</v>
      </c>
      <c r="E61" s="57">
        <f>Node_List!AB61*Parameters!F$21</f>
        <v>53.960100000000011</v>
      </c>
      <c r="F61" s="55">
        <f>C61*Parameters!N$24</f>
        <v>1.1238000000000001</v>
      </c>
      <c r="G61" s="56">
        <f>D61*Parameters!O$24</f>
        <v>2.4689850000000004</v>
      </c>
      <c r="H61" s="57">
        <f>E61*Parameters!P$24</f>
        <v>5.3960100000000013</v>
      </c>
      <c r="I61" s="55">
        <f>C61*Parameters!N$27</f>
        <v>2.8095000000000003</v>
      </c>
      <c r="J61" s="56">
        <f>D61*Parameters!O$27</f>
        <v>6.1724625000000009</v>
      </c>
      <c r="K61" s="57">
        <f>E61*Parameters!P$27</f>
        <v>13.490025000000003</v>
      </c>
      <c r="L61" s="55">
        <f>F61*Parameters!N$27</f>
        <v>0.28095000000000003</v>
      </c>
      <c r="M61" s="56">
        <f>G61*Parameters!O$27</f>
        <v>0.61724625000000011</v>
      </c>
      <c r="N61" s="57">
        <f>H61*Parameters!P$27</f>
        <v>1.3490025000000003</v>
      </c>
      <c r="O61" s="55">
        <f>C61*Parameters!N$29</f>
        <v>2.8095000000000003</v>
      </c>
      <c r="P61" s="56">
        <f>D61*Parameters!O$29</f>
        <v>6.1724625000000009</v>
      </c>
      <c r="Q61" s="57">
        <f>E61*Parameters!P$29</f>
        <v>13.490025000000003</v>
      </c>
      <c r="R61" s="55">
        <f>F61*Parameters!N$29</f>
        <v>0.28095000000000003</v>
      </c>
      <c r="S61" s="56">
        <f>G61*Parameters!O$27</f>
        <v>0.61724625000000011</v>
      </c>
      <c r="T61" s="57">
        <f>H61*Parameters!P$27</f>
        <v>1.3490025000000003</v>
      </c>
      <c r="U61" s="55">
        <f>C61*Parameters!N$30</f>
        <v>2.8095000000000003</v>
      </c>
      <c r="V61" s="56">
        <f>D61*Parameters!O$30</f>
        <v>6.1724625000000009</v>
      </c>
      <c r="W61" s="57">
        <f>E61*Parameters!P$30</f>
        <v>13.490025000000003</v>
      </c>
      <c r="X61" s="55">
        <f>F61*Parameters!N$30</f>
        <v>0.28095000000000003</v>
      </c>
      <c r="Y61" s="56">
        <f>G61*Parameters!O$30</f>
        <v>0.61724625000000011</v>
      </c>
      <c r="Z61" s="57">
        <f>H61*Parameters!P$30</f>
        <v>1.3490025000000003</v>
      </c>
      <c r="AA61" s="55">
        <f>C61*Parameters!N$31</f>
        <v>2.8095000000000003</v>
      </c>
      <c r="AB61" s="56">
        <f>D61*Parameters!O$31</f>
        <v>6.1724625000000009</v>
      </c>
      <c r="AC61" s="57">
        <f>E61*Parameters!P$31</f>
        <v>13.490025000000003</v>
      </c>
      <c r="AD61" s="55">
        <f>F61*Parameters!N$31</f>
        <v>0.28095000000000003</v>
      </c>
      <c r="AE61" s="56">
        <f>G61*Parameters!O$31</f>
        <v>0.61724625000000011</v>
      </c>
      <c r="AF61" s="57">
        <f>H61*Parameters!P$31</f>
        <v>1.3490025000000003</v>
      </c>
    </row>
    <row r="62" spans="1:32" x14ac:dyDescent="0.2">
      <c r="A62" s="4" t="s">
        <v>123</v>
      </c>
      <c r="B62" s="4" t="s">
        <v>17</v>
      </c>
      <c r="C62" s="55">
        <f>Node_List!Z62*Parameters!D$21</f>
        <v>11.293200000000004</v>
      </c>
      <c r="D62" s="56">
        <f>Node_List!AA62*Parameters!E$21</f>
        <v>25.677990000000005</v>
      </c>
      <c r="E62" s="57">
        <f>Node_List!AB62*Parameters!F$21</f>
        <v>57.49494</v>
      </c>
      <c r="F62" s="55">
        <f>C62*Parameters!N$24</f>
        <v>1.1293200000000005</v>
      </c>
      <c r="G62" s="56">
        <f>D62*Parameters!O$24</f>
        <v>2.5677990000000008</v>
      </c>
      <c r="H62" s="57">
        <f>E62*Parameters!P$24</f>
        <v>5.7494940000000003</v>
      </c>
      <c r="I62" s="55">
        <f>C62*Parameters!N$27</f>
        <v>2.823300000000001</v>
      </c>
      <c r="J62" s="56">
        <f>D62*Parameters!O$27</f>
        <v>6.4194975000000012</v>
      </c>
      <c r="K62" s="57">
        <f>E62*Parameters!P$27</f>
        <v>14.373735</v>
      </c>
      <c r="L62" s="55">
        <f>F62*Parameters!N$27</f>
        <v>0.28233000000000014</v>
      </c>
      <c r="M62" s="56">
        <f>G62*Parameters!O$27</f>
        <v>0.64194975000000021</v>
      </c>
      <c r="N62" s="57">
        <f>H62*Parameters!P$27</f>
        <v>1.4373735000000001</v>
      </c>
      <c r="O62" s="55">
        <f>C62*Parameters!N$29</f>
        <v>2.823300000000001</v>
      </c>
      <c r="P62" s="56">
        <f>D62*Parameters!O$29</f>
        <v>6.4194975000000012</v>
      </c>
      <c r="Q62" s="57">
        <f>E62*Parameters!P$29</f>
        <v>14.373735</v>
      </c>
      <c r="R62" s="55">
        <f>F62*Parameters!N$29</f>
        <v>0.28233000000000014</v>
      </c>
      <c r="S62" s="56">
        <f>G62*Parameters!O$27</f>
        <v>0.64194975000000021</v>
      </c>
      <c r="T62" s="57">
        <f>H62*Parameters!P$27</f>
        <v>1.4373735000000001</v>
      </c>
      <c r="U62" s="55">
        <f>C62*Parameters!N$30</f>
        <v>2.823300000000001</v>
      </c>
      <c r="V62" s="56">
        <f>D62*Parameters!O$30</f>
        <v>6.4194975000000012</v>
      </c>
      <c r="W62" s="57">
        <f>E62*Parameters!P$30</f>
        <v>14.373735</v>
      </c>
      <c r="X62" s="55">
        <f>F62*Parameters!N$30</f>
        <v>0.28233000000000014</v>
      </c>
      <c r="Y62" s="56">
        <f>G62*Parameters!O$30</f>
        <v>0.64194975000000021</v>
      </c>
      <c r="Z62" s="57">
        <f>H62*Parameters!P$30</f>
        <v>1.4373735000000001</v>
      </c>
      <c r="AA62" s="55">
        <f>C62*Parameters!N$31</f>
        <v>2.823300000000001</v>
      </c>
      <c r="AB62" s="56">
        <f>D62*Parameters!O$31</f>
        <v>6.4194975000000012</v>
      </c>
      <c r="AC62" s="57">
        <f>E62*Parameters!P$31</f>
        <v>14.373735</v>
      </c>
      <c r="AD62" s="55">
        <f>F62*Parameters!N$31</f>
        <v>0.28233000000000014</v>
      </c>
      <c r="AE62" s="56">
        <f>G62*Parameters!O$31</f>
        <v>0.64194975000000021</v>
      </c>
      <c r="AF62" s="57">
        <f>H62*Parameters!P$31</f>
        <v>1.4373735000000001</v>
      </c>
    </row>
    <row r="63" spans="1:32" x14ac:dyDescent="0.2">
      <c r="A63" s="4" t="s">
        <v>124</v>
      </c>
      <c r="B63" s="4" t="s">
        <v>17</v>
      </c>
      <c r="C63" s="55">
        <f>Node_List!Z63*Parameters!D$21</f>
        <v>7.7940000000000014</v>
      </c>
      <c r="D63" s="56">
        <f>Node_List!AA63*Parameters!E$21</f>
        <v>18.605550000000004</v>
      </c>
      <c r="E63" s="57">
        <f>Node_List!AB63*Parameters!F$21</f>
        <v>42.216300000000004</v>
      </c>
      <c r="F63" s="55">
        <f>C63*Parameters!N$24</f>
        <v>0.7794000000000002</v>
      </c>
      <c r="G63" s="56">
        <f>D63*Parameters!O$24</f>
        <v>1.8605550000000006</v>
      </c>
      <c r="H63" s="57">
        <f>E63*Parameters!P$24</f>
        <v>4.2216300000000002</v>
      </c>
      <c r="I63" s="55">
        <f>C63*Parameters!N$27</f>
        <v>1.9485000000000003</v>
      </c>
      <c r="J63" s="56">
        <f>D63*Parameters!O$27</f>
        <v>4.6513875000000011</v>
      </c>
      <c r="K63" s="57">
        <f>E63*Parameters!P$27</f>
        <v>10.554075000000001</v>
      </c>
      <c r="L63" s="55">
        <f>F63*Parameters!N$27</f>
        <v>0.19485000000000005</v>
      </c>
      <c r="M63" s="56">
        <f>G63*Parameters!O$27</f>
        <v>0.46513875000000016</v>
      </c>
      <c r="N63" s="57">
        <f>H63*Parameters!P$27</f>
        <v>1.0554075000000001</v>
      </c>
      <c r="O63" s="55">
        <f>C63*Parameters!N$29</f>
        <v>1.9485000000000003</v>
      </c>
      <c r="P63" s="56">
        <f>D63*Parameters!O$29</f>
        <v>4.6513875000000011</v>
      </c>
      <c r="Q63" s="57">
        <f>E63*Parameters!P$29</f>
        <v>10.554075000000001</v>
      </c>
      <c r="R63" s="55">
        <f>F63*Parameters!N$29</f>
        <v>0.19485000000000005</v>
      </c>
      <c r="S63" s="56">
        <f>G63*Parameters!O$27</f>
        <v>0.46513875000000016</v>
      </c>
      <c r="T63" s="57">
        <f>H63*Parameters!P$27</f>
        <v>1.0554075000000001</v>
      </c>
      <c r="U63" s="55">
        <f>C63*Parameters!N$30</f>
        <v>1.9485000000000003</v>
      </c>
      <c r="V63" s="56">
        <f>D63*Parameters!O$30</f>
        <v>4.6513875000000011</v>
      </c>
      <c r="W63" s="57">
        <f>E63*Parameters!P$30</f>
        <v>10.554075000000001</v>
      </c>
      <c r="X63" s="55">
        <f>F63*Parameters!N$30</f>
        <v>0.19485000000000005</v>
      </c>
      <c r="Y63" s="56">
        <f>G63*Parameters!O$30</f>
        <v>0.46513875000000016</v>
      </c>
      <c r="Z63" s="57">
        <f>H63*Parameters!P$30</f>
        <v>1.0554075000000001</v>
      </c>
      <c r="AA63" s="55">
        <f>C63*Parameters!N$31</f>
        <v>1.9485000000000003</v>
      </c>
      <c r="AB63" s="56">
        <f>D63*Parameters!O$31</f>
        <v>4.6513875000000011</v>
      </c>
      <c r="AC63" s="57">
        <f>E63*Parameters!P$31</f>
        <v>10.554075000000001</v>
      </c>
      <c r="AD63" s="55">
        <f>F63*Parameters!N$31</f>
        <v>0.19485000000000005</v>
      </c>
      <c r="AE63" s="56">
        <f>G63*Parameters!O$31</f>
        <v>0.46513875000000016</v>
      </c>
      <c r="AF63" s="57">
        <f>H63*Parameters!P$31</f>
        <v>1.0554075000000001</v>
      </c>
    </row>
    <row r="64" spans="1:32" x14ac:dyDescent="0.2">
      <c r="A64" s="4" t="s">
        <v>125</v>
      </c>
      <c r="B64" s="4" t="s">
        <v>17</v>
      </c>
      <c r="C64" s="55">
        <f>Node_List!Z64*Parameters!D$21</f>
        <v>19.994160000000008</v>
      </c>
      <c r="D64" s="56">
        <f>Node_List!AA64*Parameters!E$21</f>
        <v>44.023062000000003</v>
      </c>
      <c r="E64" s="57">
        <f>Node_List!AB64*Parameters!F$21</f>
        <v>96.232572000000019</v>
      </c>
      <c r="F64" s="55">
        <f>C64*Parameters!N$24</f>
        <v>1.999416000000001</v>
      </c>
      <c r="G64" s="56">
        <f>D64*Parameters!O$24</f>
        <v>4.4023062000000008</v>
      </c>
      <c r="H64" s="57">
        <f>E64*Parameters!P$24</f>
        <v>9.623257200000003</v>
      </c>
      <c r="I64" s="55">
        <f>C64*Parameters!N$27</f>
        <v>4.998540000000002</v>
      </c>
      <c r="J64" s="56">
        <f>D64*Parameters!O$27</f>
        <v>11.005765500000001</v>
      </c>
      <c r="K64" s="57">
        <f>E64*Parameters!P$27</f>
        <v>24.058143000000005</v>
      </c>
      <c r="L64" s="55">
        <f>F64*Parameters!N$27</f>
        <v>0.49985400000000024</v>
      </c>
      <c r="M64" s="56">
        <f>G64*Parameters!O$27</f>
        <v>1.1005765500000002</v>
      </c>
      <c r="N64" s="57">
        <f>H64*Parameters!P$27</f>
        <v>2.4058143000000007</v>
      </c>
      <c r="O64" s="55">
        <f>C64*Parameters!N$29</f>
        <v>4.998540000000002</v>
      </c>
      <c r="P64" s="56">
        <f>D64*Parameters!O$29</f>
        <v>11.005765500000001</v>
      </c>
      <c r="Q64" s="57">
        <f>E64*Parameters!P$29</f>
        <v>24.058143000000005</v>
      </c>
      <c r="R64" s="55">
        <f>F64*Parameters!N$29</f>
        <v>0.49985400000000024</v>
      </c>
      <c r="S64" s="56">
        <f>G64*Parameters!O$27</f>
        <v>1.1005765500000002</v>
      </c>
      <c r="T64" s="57">
        <f>H64*Parameters!P$27</f>
        <v>2.4058143000000007</v>
      </c>
      <c r="U64" s="55">
        <f>C64*Parameters!N$30</f>
        <v>4.998540000000002</v>
      </c>
      <c r="V64" s="56">
        <f>D64*Parameters!O$30</f>
        <v>11.005765500000001</v>
      </c>
      <c r="W64" s="57">
        <f>E64*Parameters!P$30</f>
        <v>24.058143000000005</v>
      </c>
      <c r="X64" s="55">
        <f>F64*Parameters!N$30</f>
        <v>0.49985400000000024</v>
      </c>
      <c r="Y64" s="56">
        <f>G64*Parameters!O$30</f>
        <v>1.1005765500000002</v>
      </c>
      <c r="Z64" s="57">
        <f>H64*Parameters!P$30</f>
        <v>2.4058143000000007</v>
      </c>
      <c r="AA64" s="55">
        <f>C64*Parameters!N$31</f>
        <v>4.998540000000002</v>
      </c>
      <c r="AB64" s="56">
        <f>D64*Parameters!O$31</f>
        <v>11.005765500000001</v>
      </c>
      <c r="AC64" s="57">
        <f>E64*Parameters!P$31</f>
        <v>24.058143000000005</v>
      </c>
      <c r="AD64" s="55">
        <f>F64*Parameters!N$31</f>
        <v>0.49985400000000024</v>
      </c>
      <c r="AE64" s="56">
        <f>G64*Parameters!O$31</f>
        <v>1.1005765500000002</v>
      </c>
      <c r="AF64" s="57">
        <f>H64*Parameters!P$31</f>
        <v>2.4058143000000007</v>
      </c>
    </row>
    <row r="65" spans="1:32" x14ac:dyDescent="0.2">
      <c r="A65" s="4" t="s">
        <v>126</v>
      </c>
      <c r="B65" s="4" t="s">
        <v>17</v>
      </c>
      <c r="C65" s="55">
        <f>Node_List!Z65*Parameters!D$21</f>
        <v>6.8080800000000012</v>
      </c>
      <c r="D65" s="56">
        <f>Node_List!AA65*Parameters!E$21</f>
        <v>21.737106000000004</v>
      </c>
      <c r="E65" s="57">
        <f>Node_List!AB65*Parameters!F$21</f>
        <v>54.985236</v>
      </c>
      <c r="F65" s="55">
        <f>C65*Parameters!N$24</f>
        <v>0.68080800000000019</v>
      </c>
      <c r="G65" s="56">
        <f>D65*Parameters!O$24</f>
        <v>2.1737106000000006</v>
      </c>
      <c r="H65" s="57">
        <f>E65*Parameters!P$24</f>
        <v>5.4985236000000004</v>
      </c>
      <c r="I65" s="55">
        <f>C65*Parameters!N$27</f>
        <v>1.7020200000000003</v>
      </c>
      <c r="J65" s="56">
        <f>D65*Parameters!O$27</f>
        <v>5.4342765000000011</v>
      </c>
      <c r="K65" s="57">
        <f>E65*Parameters!P$27</f>
        <v>13.746309</v>
      </c>
      <c r="L65" s="55">
        <f>F65*Parameters!N$27</f>
        <v>0.17020200000000005</v>
      </c>
      <c r="M65" s="56">
        <f>G65*Parameters!O$27</f>
        <v>0.54342765000000015</v>
      </c>
      <c r="N65" s="57">
        <f>H65*Parameters!P$27</f>
        <v>1.3746309000000001</v>
      </c>
      <c r="O65" s="55">
        <f>C65*Parameters!N$29</f>
        <v>1.7020200000000003</v>
      </c>
      <c r="P65" s="56">
        <f>D65*Parameters!O$29</f>
        <v>5.4342765000000011</v>
      </c>
      <c r="Q65" s="57">
        <f>E65*Parameters!P$29</f>
        <v>13.746309</v>
      </c>
      <c r="R65" s="55">
        <f>F65*Parameters!N$29</f>
        <v>0.17020200000000005</v>
      </c>
      <c r="S65" s="56">
        <f>G65*Parameters!O$27</f>
        <v>0.54342765000000015</v>
      </c>
      <c r="T65" s="57">
        <f>H65*Parameters!P$27</f>
        <v>1.3746309000000001</v>
      </c>
      <c r="U65" s="55">
        <f>C65*Parameters!N$30</f>
        <v>1.7020200000000003</v>
      </c>
      <c r="V65" s="56">
        <f>D65*Parameters!O$30</f>
        <v>5.4342765000000011</v>
      </c>
      <c r="W65" s="57">
        <f>E65*Parameters!P$30</f>
        <v>13.746309</v>
      </c>
      <c r="X65" s="55">
        <f>F65*Parameters!N$30</f>
        <v>0.17020200000000005</v>
      </c>
      <c r="Y65" s="56">
        <f>G65*Parameters!O$30</f>
        <v>0.54342765000000015</v>
      </c>
      <c r="Z65" s="57">
        <f>H65*Parameters!P$30</f>
        <v>1.3746309000000001</v>
      </c>
      <c r="AA65" s="55">
        <f>C65*Parameters!N$31</f>
        <v>1.7020200000000003</v>
      </c>
      <c r="AB65" s="56">
        <f>D65*Parameters!O$31</f>
        <v>5.4342765000000011</v>
      </c>
      <c r="AC65" s="57">
        <f>E65*Parameters!P$31</f>
        <v>13.746309</v>
      </c>
      <c r="AD65" s="55">
        <f>F65*Parameters!N$31</f>
        <v>0.17020200000000005</v>
      </c>
      <c r="AE65" s="56">
        <f>G65*Parameters!O$31</f>
        <v>0.54342765000000015</v>
      </c>
      <c r="AF65" s="57">
        <f>H65*Parameters!P$31</f>
        <v>1.3746309000000001</v>
      </c>
    </row>
    <row r="66" spans="1:32" x14ac:dyDescent="0.2">
      <c r="A66" s="4" t="s">
        <v>127</v>
      </c>
      <c r="B66" s="4" t="s">
        <v>17</v>
      </c>
      <c r="C66" s="55">
        <f>Node_List!Z66*Parameters!D$21</f>
        <v>12.346080000000002</v>
      </c>
      <c r="D66" s="56">
        <f>Node_List!AA66*Parameters!E$21</f>
        <v>27.081456000000003</v>
      </c>
      <c r="E66" s="57">
        <f>Node_List!AB66*Parameters!F$21</f>
        <v>59.178336000000016</v>
      </c>
      <c r="F66" s="55">
        <f>C66*Parameters!N$24</f>
        <v>1.2346080000000004</v>
      </c>
      <c r="G66" s="56">
        <f>D66*Parameters!O$24</f>
        <v>2.7081456000000004</v>
      </c>
      <c r="H66" s="57">
        <f>E66*Parameters!P$24</f>
        <v>5.9178336000000016</v>
      </c>
      <c r="I66" s="55">
        <f>C66*Parameters!N$27</f>
        <v>3.0865200000000006</v>
      </c>
      <c r="J66" s="56">
        <f>D66*Parameters!O$27</f>
        <v>6.7703640000000007</v>
      </c>
      <c r="K66" s="57">
        <f>E66*Parameters!P$27</f>
        <v>14.794584000000004</v>
      </c>
      <c r="L66" s="55">
        <f>F66*Parameters!N$27</f>
        <v>0.30865200000000009</v>
      </c>
      <c r="M66" s="56">
        <f>G66*Parameters!O$27</f>
        <v>0.67703640000000009</v>
      </c>
      <c r="N66" s="57">
        <f>H66*Parameters!P$27</f>
        <v>1.4794584000000004</v>
      </c>
      <c r="O66" s="55">
        <f>C66*Parameters!N$29</f>
        <v>3.0865200000000006</v>
      </c>
      <c r="P66" s="56">
        <f>D66*Parameters!O$29</f>
        <v>6.7703640000000007</v>
      </c>
      <c r="Q66" s="57">
        <f>E66*Parameters!P$29</f>
        <v>14.794584000000004</v>
      </c>
      <c r="R66" s="55">
        <f>F66*Parameters!N$29</f>
        <v>0.30865200000000009</v>
      </c>
      <c r="S66" s="56">
        <f>G66*Parameters!O$27</f>
        <v>0.67703640000000009</v>
      </c>
      <c r="T66" s="57">
        <f>H66*Parameters!P$27</f>
        <v>1.4794584000000004</v>
      </c>
      <c r="U66" s="55">
        <f>C66*Parameters!N$30</f>
        <v>3.0865200000000006</v>
      </c>
      <c r="V66" s="56">
        <f>D66*Parameters!O$30</f>
        <v>6.7703640000000007</v>
      </c>
      <c r="W66" s="57">
        <f>E66*Parameters!P$30</f>
        <v>14.794584000000004</v>
      </c>
      <c r="X66" s="55">
        <f>F66*Parameters!N$30</f>
        <v>0.30865200000000009</v>
      </c>
      <c r="Y66" s="56">
        <f>G66*Parameters!O$30</f>
        <v>0.67703640000000009</v>
      </c>
      <c r="Z66" s="57">
        <f>H66*Parameters!P$30</f>
        <v>1.4794584000000004</v>
      </c>
      <c r="AA66" s="55">
        <f>C66*Parameters!N$31</f>
        <v>3.0865200000000006</v>
      </c>
      <c r="AB66" s="56">
        <f>D66*Parameters!O$31</f>
        <v>6.7703640000000007</v>
      </c>
      <c r="AC66" s="57">
        <f>E66*Parameters!P$31</f>
        <v>14.794584000000004</v>
      </c>
      <c r="AD66" s="55">
        <f>F66*Parameters!N$31</f>
        <v>0.30865200000000009</v>
      </c>
      <c r="AE66" s="56">
        <f>G66*Parameters!O$31</f>
        <v>0.67703640000000009</v>
      </c>
      <c r="AF66" s="57">
        <f>H66*Parameters!P$31</f>
        <v>1.4794584000000004</v>
      </c>
    </row>
    <row r="67" spans="1:32" x14ac:dyDescent="0.2">
      <c r="A67" s="4" t="s">
        <v>128</v>
      </c>
      <c r="B67" s="4" t="s">
        <v>17</v>
      </c>
      <c r="C67" s="55">
        <f>Node_List!Z67*Parameters!D$21</f>
        <v>4.2979200000000004</v>
      </c>
      <c r="D67" s="56">
        <f>Node_List!AA67*Parameters!E$21</f>
        <v>9.7108440000000016</v>
      </c>
      <c r="E67" s="57">
        <f>Node_List!AB67*Parameters!F$21</f>
        <v>21.277464000000002</v>
      </c>
      <c r="F67" s="55">
        <f>C67*Parameters!N$24</f>
        <v>0.42979200000000006</v>
      </c>
      <c r="G67" s="56">
        <f>D67*Parameters!O$24</f>
        <v>0.97108440000000018</v>
      </c>
      <c r="H67" s="57">
        <f>E67*Parameters!P$24</f>
        <v>2.1277464000000004</v>
      </c>
      <c r="I67" s="55">
        <f>C67*Parameters!N$27</f>
        <v>1.0744800000000001</v>
      </c>
      <c r="J67" s="56">
        <f>D67*Parameters!O$27</f>
        <v>2.4277110000000004</v>
      </c>
      <c r="K67" s="57">
        <f>E67*Parameters!P$27</f>
        <v>5.3193660000000005</v>
      </c>
      <c r="L67" s="55">
        <f>F67*Parameters!N$27</f>
        <v>0.10744800000000002</v>
      </c>
      <c r="M67" s="56">
        <f>G67*Parameters!O$27</f>
        <v>0.24277110000000005</v>
      </c>
      <c r="N67" s="57">
        <f>H67*Parameters!P$27</f>
        <v>0.53193660000000009</v>
      </c>
      <c r="O67" s="55">
        <f>C67*Parameters!N$29</f>
        <v>1.0744800000000001</v>
      </c>
      <c r="P67" s="56">
        <f>D67*Parameters!O$29</f>
        <v>2.4277110000000004</v>
      </c>
      <c r="Q67" s="57">
        <f>E67*Parameters!P$29</f>
        <v>5.3193660000000005</v>
      </c>
      <c r="R67" s="55">
        <f>F67*Parameters!N$29</f>
        <v>0.10744800000000002</v>
      </c>
      <c r="S67" s="56">
        <f>G67*Parameters!O$27</f>
        <v>0.24277110000000005</v>
      </c>
      <c r="T67" s="57">
        <f>H67*Parameters!P$27</f>
        <v>0.53193660000000009</v>
      </c>
      <c r="U67" s="55">
        <f>C67*Parameters!N$30</f>
        <v>1.0744800000000001</v>
      </c>
      <c r="V67" s="56">
        <f>D67*Parameters!O$30</f>
        <v>2.4277110000000004</v>
      </c>
      <c r="W67" s="57">
        <f>E67*Parameters!P$30</f>
        <v>5.3193660000000005</v>
      </c>
      <c r="X67" s="55">
        <f>F67*Parameters!N$30</f>
        <v>0.10744800000000002</v>
      </c>
      <c r="Y67" s="56">
        <f>G67*Parameters!O$30</f>
        <v>0.24277110000000005</v>
      </c>
      <c r="Z67" s="57">
        <f>H67*Parameters!P$30</f>
        <v>0.53193660000000009</v>
      </c>
      <c r="AA67" s="55">
        <f>C67*Parameters!N$31</f>
        <v>1.0744800000000001</v>
      </c>
      <c r="AB67" s="56">
        <f>D67*Parameters!O$31</f>
        <v>2.4277110000000004</v>
      </c>
      <c r="AC67" s="57">
        <f>E67*Parameters!P$31</f>
        <v>5.3193660000000005</v>
      </c>
      <c r="AD67" s="55">
        <f>F67*Parameters!N$31</f>
        <v>0.10744800000000002</v>
      </c>
      <c r="AE67" s="56">
        <f>G67*Parameters!O$31</f>
        <v>0.24277110000000005</v>
      </c>
      <c r="AF67" s="57">
        <f>H67*Parameters!P$31</f>
        <v>0.53193660000000009</v>
      </c>
    </row>
    <row r="68" spans="1:32" x14ac:dyDescent="0.2">
      <c r="A68" s="4" t="s">
        <v>129</v>
      </c>
      <c r="B68" s="4" t="s">
        <v>17</v>
      </c>
      <c r="C68" s="55">
        <f>Node_List!Z68*Parameters!D$21</f>
        <v>8.7451200000000018</v>
      </c>
      <c r="D68" s="56">
        <f>Node_List!AA68*Parameters!E$21</f>
        <v>21.961884000000005</v>
      </c>
      <c r="E68" s="57">
        <f>Node_List!AB68*Parameters!F$21</f>
        <v>51.007704000000011</v>
      </c>
      <c r="F68" s="55">
        <f>C68*Parameters!N$24</f>
        <v>0.87451200000000018</v>
      </c>
      <c r="G68" s="56">
        <f>D68*Parameters!O$24</f>
        <v>2.1961884000000005</v>
      </c>
      <c r="H68" s="57">
        <f>E68*Parameters!P$24</f>
        <v>5.1007704000000018</v>
      </c>
      <c r="I68" s="55">
        <f>C68*Parameters!N$27</f>
        <v>2.1862800000000004</v>
      </c>
      <c r="J68" s="56">
        <f>D68*Parameters!O$27</f>
        <v>5.4904710000000012</v>
      </c>
      <c r="K68" s="57">
        <f>E68*Parameters!P$27</f>
        <v>12.751926000000003</v>
      </c>
      <c r="L68" s="55">
        <f>F68*Parameters!N$27</f>
        <v>0.21862800000000004</v>
      </c>
      <c r="M68" s="56">
        <f>G68*Parameters!O$27</f>
        <v>0.54904710000000012</v>
      </c>
      <c r="N68" s="57">
        <f>H68*Parameters!P$27</f>
        <v>1.2751926000000005</v>
      </c>
      <c r="O68" s="55">
        <f>C68*Parameters!N$29</f>
        <v>2.1862800000000004</v>
      </c>
      <c r="P68" s="56">
        <f>D68*Parameters!O$29</f>
        <v>5.4904710000000012</v>
      </c>
      <c r="Q68" s="57">
        <f>E68*Parameters!P$29</f>
        <v>12.751926000000003</v>
      </c>
      <c r="R68" s="55">
        <f>F68*Parameters!N$29</f>
        <v>0.21862800000000004</v>
      </c>
      <c r="S68" s="56">
        <f>G68*Parameters!O$27</f>
        <v>0.54904710000000012</v>
      </c>
      <c r="T68" s="57">
        <f>H68*Parameters!P$27</f>
        <v>1.2751926000000005</v>
      </c>
      <c r="U68" s="55">
        <f>C68*Parameters!N$30</f>
        <v>2.1862800000000004</v>
      </c>
      <c r="V68" s="56">
        <f>D68*Parameters!O$30</f>
        <v>5.4904710000000012</v>
      </c>
      <c r="W68" s="57">
        <f>E68*Parameters!P$30</f>
        <v>12.751926000000003</v>
      </c>
      <c r="X68" s="55">
        <f>F68*Parameters!N$30</f>
        <v>0.21862800000000004</v>
      </c>
      <c r="Y68" s="56">
        <f>G68*Parameters!O$30</f>
        <v>0.54904710000000012</v>
      </c>
      <c r="Z68" s="57">
        <f>H68*Parameters!P$30</f>
        <v>1.2751926000000005</v>
      </c>
      <c r="AA68" s="55">
        <f>C68*Parameters!N$31</f>
        <v>2.1862800000000004</v>
      </c>
      <c r="AB68" s="56">
        <f>D68*Parameters!O$31</f>
        <v>5.4904710000000012</v>
      </c>
      <c r="AC68" s="57">
        <f>E68*Parameters!P$31</f>
        <v>12.751926000000003</v>
      </c>
      <c r="AD68" s="55">
        <f>F68*Parameters!N$31</f>
        <v>0.21862800000000004</v>
      </c>
      <c r="AE68" s="56">
        <f>G68*Parameters!O$31</f>
        <v>0.54904710000000012</v>
      </c>
      <c r="AF68" s="57">
        <f>H68*Parameters!P$31</f>
        <v>1.2751926000000005</v>
      </c>
    </row>
    <row r="69" spans="1:32" x14ac:dyDescent="0.2">
      <c r="A69" s="4" t="s">
        <v>130</v>
      </c>
      <c r="B69" s="4" t="s">
        <v>17</v>
      </c>
      <c r="C69" s="55">
        <f>Node_List!Z69*Parameters!D$21</f>
        <v>15.246000000000002</v>
      </c>
      <c r="D69" s="56">
        <f>Node_List!AA69*Parameters!E$21</f>
        <v>35.649450000000002</v>
      </c>
      <c r="E69" s="57">
        <f>Node_List!AB69*Parameters!F$21</f>
        <v>79.709700000000012</v>
      </c>
      <c r="F69" s="55">
        <f>C69*Parameters!N$24</f>
        <v>1.5246000000000004</v>
      </c>
      <c r="G69" s="56">
        <f>D69*Parameters!O$24</f>
        <v>3.5649450000000003</v>
      </c>
      <c r="H69" s="57">
        <f>E69*Parameters!P$24</f>
        <v>7.9709700000000012</v>
      </c>
      <c r="I69" s="55">
        <f>C69*Parameters!N$27</f>
        <v>3.8115000000000006</v>
      </c>
      <c r="J69" s="56">
        <f>D69*Parameters!O$27</f>
        <v>8.9123625000000004</v>
      </c>
      <c r="K69" s="57">
        <f>E69*Parameters!P$27</f>
        <v>19.927425000000003</v>
      </c>
      <c r="L69" s="55">
        <f>F69*Parameters!N$27</f>
        <v>0.3811500000000001</v>
      </c>
      <c r="M69" s="56">
        <f>G69*Parameters!O$27</f>
        <v>0.89123625000000006</v>
      </c>
      <c r="N69" s="57">
        <f>H69*Parameters!P$27</f>
        <v>1.9927425000000003</v>
      </c>
      <c r="O69" s="55">
        <f>C69*Parameters!N$29</f>
        <v>3.8115000000000006</v>
      </c>
      <c r="P69" s="56">
        <f>D69*Parameters!O$29</f>
        <v>8.9123625000000004</v>
      </c>
      <c r="Q69" s="57">
        <f>E69*Parameters!P$29</f>
        <v>19.927425000000003</v>
      </c>
      <c r="R69" s="55">
        <f>F69*Parameters!N$29</f>
        <v>0.3811500000000001</v>
      </c>
      <c r="S69" s="56">
        <f>G69*Parameters!O$27</f>
        <v>0.89123625000000006</v>
      </c>
      <c r="T69" s="57">
        <f>H69*Parameters!P$27</f>
        <v>1.9927425000000003</v>
      </c>
      <c r="U69" s="55">
        <f>C69*Parameters!N$30</f>
        <v>3.8115000000000006</v>
      </c>
      <c r="V69" s="56">
        <f>D69*Parameters!O$30</f>
        <v>8.9123625000000004</v>
      </c>
      <c r="W69" s="57">
        <f>E69*Parameters!P$30</f>
        <v>19.927425000000003</v>
      </c>
      <c r="X69" s="55">
        <f>F69*Parameters!N$30</f>
        <v>0.3811500000000001</v>
      </c>
      <c r="Y69" s="56">
        <f>G69*Parameters!O$30</f>
        <v>0.89123625000000006</v>
      </c>
      <c r="Z69" s="57">
        <f>H69*Parameters!P$30</f>
        <v>1.9927425000000003</v>
      </c>
      <c r="AA69" s="55">
        <f>C69*Parameters!N$31</f>
        <v>3.8115000000000006</v>
      </c>
      <c r="AB69" s="56">
        <f>D69*Parameters!O$31</f>
        <v>8.9123625000000004</v>
      </c>
      <c r="AC69" s="57">
        <f>E69*Parameters!P$31</f>
        <v>19.927425000000003</v>
      </c>
      <c r="AD69" s="55">
        <f>F69*Parameters!N$31</f>
        <v>0.3811500000000001</v>
      </c>
      <c r="AE69" s="56">
        <f>G69*Parameters!O$31</f>
        <v>0.89123625000000006</v>
      </c>
      <c r="AF69" s="57">
        <f>H69*Parameters!P$31</f>
        <v>1.9927425000000003</v>
      </c>
    </row>
    <row r="70" spans="1:32" x14ac:dyDescent="0.2">
      <c r="A70" s="4" t="s">
        <v>131</v>
      </c>
      <c r="B70" s="4" t="s">
        <v>17</v>
      </c>
      <c r="C70" s="55">
        <f>Node_List!Z70*Parameters!D$21</f>
        <v>10.047600000000003</v>
      </c>
      <c r="D70" s="56">
        <f>Node_List!AA70*Parameters!E$21</f>
        <v>24.293070000000007</v>
      </c>
      <c r="E70" s="57">
        <f>Node_List!AB70*Parameters!F$21</f>
        <v>55.941420000000008</v>
      </c>
      <c r="F70" s="55">
        <f>C70*Parameters!N$24</f>
        <v>1.0047600000000003</v>
      </c>
      <c r="G70" s="56">
        <f>D70*Parameters!O$24</f>
        <v>2.429307000000001</v>
      </c>
      <c r="H70" s="57">
        <f>E70*Parameters!P$24</f>
        <v>5.5941420000000015</v>
      </c>
      <c r="I70" s="55">
        <f>C70*Parameters!N$27</f>
        <v>2.5119000000000007</v>
      </c>
      <c r="J70" s="56">
        <f>D70*Parameters!O$27</f>
        <v>6.0732675000000018</v>
      </c>
      <c r="K70" s="57">
        <f>E70*Parameters!P$27</f>
        <v>13.985355000000002</v>
      </c>
      <c r="L70" s="55">
        <f>F70*Parameters!N$27</f>
        <v>0.25119000000000008</v>
      </c>
      <c r="M70" s="56">
        <f>G70*Parameters!O$27</f>
        <v>0.60732675000000025</v>
      </c>
      <c r="N70" s="57">
        <f>H70*Parameters!P$27</f>
        <v>1.3985355000000004</v>
      </c>
      <c r="O70" s="55">
        <f>C70*Parameters!N$29</f>
        <v>2.5119000000000007</v>
      </c>
      <c r="P70" s="56">
        <f>D70*Parameters!O$29</f>
        <v>6.0732675000000018</v>
      </c>
      <c r="Q70" s="57">
        <f>E70*Parameters!P$29</f>
        <v>13.985355000000002</v>
      </c>
      <c r="R70" s="55">
        <f>F70*Parameters!N$29</f>
        <v>0.25119000000000008</v>
      </c>
      <c r="S70" s="56">
        <f>G70*Parameters!O$27</f>
        <v>0.60732675000000025</v>
      </c>
      <c r="T70" s="57">
        <f>H70*Parameters!P$27</f>
        <v>1.3985355000000004</v>
      </c>
      <c r="U70" s="55">
        <f>C70*Parameters!N$30</f>
        <v>2.5119000000000007</v>
      </c>
      <c r="V70" s="56">
        <f>D70*Parameters!O$30</f>
        <v>6.0732675000000018</v>
      </c>
      <c r="W70" s="57">
        <f>E70*Parameters!P$30</f>
        <v>13.985355000000002</v>
      </c>
      <c r="X70" s="55">
        <f>F70*Parameters!N$30</f>
        <v>0.25119000000000008</v>
      </c>
      <c r="Y70" s="56">
        <f>G70*Parameters!O$30</f>
        <v>0.60732675000000025</v>
      </c>
      <c r="Z70" s="57">
        <f>H70*Parameters!P$30</f>
        <v>1.3985355000000004</v>
      </c>
      <c r="AA70" s="55">
        <f>C70*Parameters!N$31</f>
        <v>2.5119000000000007</v>
      </c>
      <c r="AB70" s="56">
        <f>D70*Parameters!O$31</f>
        <v>6.0732675000000018</v>
      </c>
      <c r="AC70" s="57">
        <f>E70*Parameters!P$31</f>
        <v>13.985355000000002</v>
      </c>
      <c r="AD70" s="55">
        <f>F70*Parameters!N$31</f>
        <v>0.25119000000000008</v>
      </c>
      <c r="AE70" s="56">
        <f>G70*Parameters!O$31</f>
        <v>0.60732675000000025</v>
      </c>
      <c r="AF70" s="57">
        <f>H70*Parameters!P$31</f>
        <v>1.3985355000000004</v>
      </c>
    </row>
    <row r="71" spans="1:32" x14ac:dyDescent="0.2">
      <c r="A71" s="4" t="s">
        <v>132</v>
      </c>
      <c r="B71" s="4" t="s">
        <v>17</v>
      </c>
      <c r="C71" s="55">
        <f>Node_List!Z71*Parameters!D$21</f>
        <v>20.987280000000002</v>
      </c>
      <c r="D71" s="56">
        <f>Node_List!AA71*Parameters!E$21</f>
        <v>46.601046000000011</v>
      </c>
      <c r="E71" s="57">
        <f>Node_List!AB71*Parameters!F$21</f>
        <v>103.14687600000001</v>
      </c>
      <c r="F71" s="55">
        <f>C71*Parameters!N$24</f>
        <v>2.0987280000000004</v>
      </c>
      <c r="G71" s="56">
        <f>D71*Parameters!O$24</f>
        <v>4.6601046000000013</v>
      </c>
      <c r="H71" s="57">
        <f>E71*Parameters!P$24</f>
        <v>10.314687600000001</v>
      </c>
      <c r="I71" s="55">
        <f>C71*Parameters!N$27</f>
        <v>5.2468200000000005</v>
      </c>
      <c r="J71" s="56">
        <f>D71*Parameters!O$27</f>
        <v>11.650261500000003</v>
      </c>
      <c r="K71" s="57">
        <f>E71*Parameters!P$27</f>
        <v>25.786719000000002</v>
      </c>
      <c r="L71" s="55">
        <f>F71*Parameters!N$27</f>
        <v>0.52468200000000009</v>
      </c>
      <c r="M71" s="56">
        <f>G71*Parameters!O$27</f>
        <v>1.1650261500000003</v>
      </c>
      <c r="N71" s="57">
        <f>H71*Parameters!P$27</f>
        <v>2.5786719000000002</v>
      </c>
      <c r="O71" s="55">
        <f>C71*Parameters!N$29</f>
        <v>5.2468200000000005</v>
      </c>
      <c r="P71" s="56">
        <f>D71*Parameters!O$29</f>
        <v>11.650261500000003</v>
      </c>
      <c r="Q71" s="57">
        <f>E71*Parameters!P$29</f>
        <v>25.786719000000002</v>
      </c>
      <c r="R71" s="55">
        <f>F71*Parameters!N$29</f>
        <v>0.52468200000000009</v>
      </c>
      <c r="S71" s="56">
        <f>G71*Parameters!O$27</f>
        <v>1.1650261500000003</v>
      </c>
      <c r="T71" s="57">
        <f>H71*Parameters!P$27</f>
        <v>2.5786719000000002</v>
      </c>
      <c r="U71" s="55">
        <f>C71*Parameters!N$30</f>
        <v>5.2468200000000005</v>
      </c>
      <c r="V71" s="56">
        <f>D71*Parameters!O$30</f>
        <v>11.650261500000003</v>
      </c>
      <c r="W71" s="57">
        <f>E71*Parameters!P$30</f>
        <v>25.786719000000002</v>
      </c>
      <c r="X71" s="55">
        <f>F71*Parameters!N$30</f>
        <v>0.52468200000000009</v>
      </c>
      <c r="Y71" s="56">
        <f>G71*Parameters!O$30</f>
        <v>1.1650261500000003</v>
      </c>
      <c r="Z71" s="57">
        <f>H71*Parameters!P$30</f>
        <v>2.5786719000000002</v>
      </c>
      <c r="AA71" s="55">
        <f>C71*Parameters!N$31</f>
        <v>5.2468200000000005</v>
      </c>
      <c r="AB71" s="56">
        <f>D71*Parameters!O$31</f>
        <v>11.650261500000003</v>
      </c>
      <c r="AC71" s="57">
        <f>E71*Parameters!P$31</f>
        <v>25.786719000000002</v>
      </c>
      <c r="AD71" s="55">
        <f>F71*Parameters!N$31</f>
        <v>0.52468200000000009</v>
      </c>
      <c r="AE71" s="56">
        <f>G71*Parameters!O$31</f>
        <v>1.1650261500000003</v>
      </c>
      <c r="AF71" s="57">
        <f>H71*Parameters!P$31</f>
        <v>2.5786719000000002</v>
      </c>
    </row>
    <row r="72" spans="1:32" x14ac:dyDescent="0.2">
      <c r="A72" s="4" t="s">
        <v>133</v>
      </c>
      <c r="B72" s="4" t="s">
        <v>17</v>
      </c>
      <c r="C72" s="55">
        <f>Node_List!Z72*Parameters!D$21</f>
        <v>16.394640000000003</v>
      </c>
      <c r="D72" s="56">
        <f>Node_List!AA72*Parameters!E$21</f>
        <v>38.083098000000014</v>
      </c>
      <c r="E72" s="57">
        <f>Node_List!AB72*Parameters!F$21</f>
        <v>84.956388000000004</v>
      </c>
      <c r="F72" s="55">
        <f>C72*Parameters!N$24</f>
        <v>1.6394640000000003</v>
      </c>
      <c r="G72" s="56">
        <f>D72*Parameters!O$24</f>
        <v>3.8083098000000017</v>
      </c>
      <c r="H72" s="57">
        <f>E72*Parameters!P$24</f>
        <v>8.4956388</v>
      </c>
      <c r="I72" s="55">
        <f>C72*Parameters!N$27</f>
        <v>4.0986600000000006</v>
      </c>
      <c r="J72" s="56">
        <f>D72*Parameters!O$27</f>
        <v>9.5207745000000035</v>
      </c>
      <c r="K72" s="57">
        <f>E72*Parameters!P$27</f>
        <v>21.239097000000001</v>
      </c>
      <c r="L72" s="55">
        <f>F72*Parameters!N$27</f>
        <v>0.40986600000000006</v>
      </c>
      <c r="M72" s="56">
        <f>G72*Parameters!O$27</f>
        <v>0.95207745000000044</v>
      </c>
      <c r="N72" s="57">
        <f>H72*Parameters!P$27</f>
        <v>2.1239097</v>
      </c>
      <c r="O72" s="55">
        <f>C72*Parameters!N$29</f>
        <v>4.0986600000000006</v>
      </c>
      <c r="P72" s="56">
        <f>D72*Parameters!O$29</f>
        <v>9.5207745000000035</v>
      </c>
      <c r="Q72" s="57">
        <f>E72*Parameters!P$29</f>
        <v>21.239097000000001</v>
      </c>
      <c r="R72" s="55">
        <f>F72*Parameters!N$29</f>
        <v>0.40986600000000006</v>
      </c>
      <c r="S72" s="56">
        <f>G72*Parameters!O$27</f>
        <v>0.95207745000000044</v>
      </c>
      <c r="T72" s="57">
        <f>H72*Parameters!P$27</f>
        <v>2.1239097</v>
      </c>
      <c r="U72" s="55">
        <f>C72*Parameters!N$30</f>
        <v>4.0986600000000006</v>
      </c>
      <c r="V72" s="56">
        <f>D72*Parameters!O$30</f>
        <v>9.5207745000000035</v>
      </c>
      <c r="W72" s="57">
        <f>E72*Parameters!P$30</f>
        <v>21.239097000000001</v>
      </c>
      <c r="X72" s="55">
        <f>F72*Parameters!N$30</f>
        <v>0.40986600000000006</v>
      </c>
      <c r="Y72" s="56">
        <f>G72*Parameters!O$30</f>
        <v>0.95207745000000044</v>
      </c>
      <c r="Z72" s="57">
        <f>H72*Parameters!P$30</f>
        <v>2.1239097</v>
      </c>
      <c r="AA72" s="55">
        <f>C72*Parameters!N$31</f>
        <v>4.0986600000000006</v>
      </c>
      <c r="AB72" s="56">
        <f>D72*Parameters!O$31</f>
        <v>9.5207745000000035</v>
      </c>
      <c r="AC72" s="57">
        <f>E72*Parameters!P$31</f>
        <v>21.239097000000001</v>
      </c>
      <c r="AD72" s="55">
        <f>F72*Parameters!N$31</f>
        <v>0.40986600000000006</v>
      </c>
      <c r="AE72" s="56">
        <f>G72*Parameters!O$31</f>
        <v>0.95207745000000044</v>
      </c>
      <c r="AF72" s="57">
        <f>H72*Parameters!P$31</f>
        <v>2.1239097</v>
      </c>
    </row>
    <row r="73" spans="1:32" x14ac:dyDescent="0.2">
      <c r="A73" s="4" t="s">
        <v>134</v>
      </c>
      <c r="B73" s="4" t="s">
        <v>17</v>
      </c>
      <c r="C73" s="55">
        <f>Node_List!Z73*Parameters!D$21</f>
        <v>13.906320000000001</v>
      </c>
      <c r="D73" s="56">
        <f>Node_List!AA73*Parameters!E$21</f>
        <v>32.232474000000011</v>
      </c>
      <c r="E73" s="57">
        <f>Node_List!AB73*Parameters!F$21</f>
        <v>72.03824400000002</v>
      </c>
      <c r="F73" s="55">
        <f>C73*Parameters!N$24</f>
        <v>1.3906320000000001</v>
      </c>
      <c r="G73" s="56">
        <f>D73*Parameters!O$24</f>
        <v>3.2232474000000013</v>
      </c>
      <c r="H73" s="57">
        <f>E73*Parameters!P$24</f>
        <v>7.203824400000002</v>
      </c>
      <c r="I73" s="55">
        <f>C73*Parameters!N$27</f>
        <v>3.4765800000000002</v>
      </c>
      <c r="J73" s="56">
        <f>D73*Parameters!O$27</f>
        <v>8.0581185000000026</v>
      </c>
      <c r="K73" s="57">
        <f>E73*Parameters!P$27</f>
        <v>18.009561000000005</v>
      </c>
      <c r="L73" s="55">
        <f>F73*Parameters!N$27</f>
        <v>0.34765800000000002</v>
      </c>
      <c r="M73" s="56">
        <f>G73*Parameters!O$27</f>
        <v>0.80581185000000033</v>
      </c>
      <c r="N73" s="57">
        <f>H73*Parameters!P$27</f>
        <v>1.8009561000000005</v>
      </c>
      <c r="O73" s="55">
        <f>C73*Parameters!N$29</f>
        <v>3.4765800000000002</v>
      </c>
      <c r="P73" s="56">
        <f>D73*Parameters!O$29</f>
        <v>8.0581185000000026</v>
      </c>
      <c r="Q73" s="57">
        <f>E73*Parameters!P$29</f>
        <v>18.009561000000005</v>
      </c>
      <c r="R73" s="55">
        <f>F73*Parameters!N$29</f>
        <v>0.34765800000000002</v>
      </c>
      <c r="S73" s="56">
        <f>G73*Parameters!O$27</f>
        <v>0.80581185000000033</v>
      </c>
      <c r="T73" s="57">
        <f>H73*Parameters!P$27</f>
        <v>1.8009561000000005</v>
      </c>
      <c r="U73" s="55">
        <f>C73*Parameters!N$30</f>
        <v>3.4765800000000002</v>
      </c>
      <c r="V73" s="56">
        <f>D73*Parameters!O$30</f>
        <v>8.0581185000000026</v>
      </c>
      <c r="W73" s="57">
        <f>E73*Parameters!P$30</f>
        <v>18.009561000000005</v>
      </c>
      <c r="X73" s="55">
        <f>F73*Parameters!N$30</f>
        <v>0.34765800000000002</v>
      </c>
      <c r="Y73" s="56">
        <f>G73*Parameters!O$30</f>
        <v>0.80581185000000033</v>
      </c>
      <c r="Z73" s="57">
        <f>H73*Parameters!P$30</f>
        <v>1.8009561000000005</v>
      </c>
      <c r="AA73" s="55">
        <f>C73*Parameters!N$31</f>
        <v>3.4765800000000002</v>
      </c>
      <c r="AB73" s="56">
        <f>D73*Parameters!O$31</f>
        <v>8.0581185000000026</v>
      </c>
      <c r="AC73" s="57">
        <f>E73*Parameters!P$31</f>
        <v>18.009561000000005</v>
      </c>
      <c r="AD73" s="55">
        <f>F73*Parameters!N$31</f>
        <v>0.34765800000000002</v>
      </c>
      <c r="AE73" s="56">
        <f>G73*Parameters!O$31</f>
        <v>0.80581185000000033</v>
      </c>
      <c r="AF73" s="57">
        <f>H73*Parameters!P$31</f>
        <v>1.8009561000000005</v>
      </c>
    </row>
    <row r="74" spans="1:32" x14ac:dyDescent="0.2">
      <c r="A74" s="4" t="s">
        <v>135</v>
      </c>
      <c r="B74" s="4" t="s">
        <v>17</v>
      </c>
      <c r="C74" s="55">
        <f>Node_List!Z74*Parameters!D$21</f>
        <v>16.193760000000001</v>
      </c>
      <c r="D74" s="56">
        <f>Node_List!AA74*Parameters!E$21</f>
        <v>36.689532000000007</v>
      </c>
      <c r="E74" s="57">
        <f>Node_List!AB74*Parameters!F$21</f>
        <v>81.610392000000004</v>
      </c>
      <c r="F74" s="55">
        <f>C74*Parameters!N$24</f>
        <v>1.6193760000000001</v>
      </c>
      <c r="G74" s="56">
        <f>D74*Parameters!O$24</f>
        <v>3.6689532000000007</v>
      </c>
      <c r="H74" s="57">
        <f>E74*Parameters!P$24</f>
        <v>8.1610392000000012</v>
      </c>
      <c r="I74" s="55">
        <f>C74*Parameters!N$27</f>
        <v>4.0484400000000003</v>
      </c>
      <c r="J74" s="56">
        <f>D74*Parameters!O$27</f>
        <v>9.1723830000000017</v>
      </c>
      <c r="K74" s="57">
        <f>E74*Parameters!P$27</f>
        <v>20.402598000000001</v>
      </c>
      <c r="L74" s="55">
        <f>F74*Parameters!N$27</f>
        <v>0.40484400000000004</v>
      </c>
      <c r="M74" s="56">
        <f>G74*Parameters!O$27</f>
        <v>0.91723830000000017</v>
      </c>
      <c r="N74" s="57">
        <f>H74*Parameters!P$27</f>
        <v>2.0402598000000003</v>
      </c>
      <c r="O74" s="55">
        <f>C74*Parameters!N$29</f>
        <v>4.0484400000000003</v>
      </c>
      <c r="P74" s="56">
        <f>D74*Parameters!O$29</f>
        <v>9.1723830000000017</v>
      </c>
      <c r="Q74" s="57">
        <f>E74*Parameters!P$29</f>
        <v>20.402598000000001</v>
      </c>
      <c r="R74" s="55">
        <f>F74*Parameters!N$29</f>
        <v>0.40484400000000004</v>
      </c>
      <c r="S74" s="56">
        <f>G74*Parameters!O$27</f>
        <v>0.91723830000000017</v>
      </c>
      <c r="T74" s="57">
        <f>H74*Parameters!P$27</f>
        <v>2.0402598000000003</v>
      </c>
      <c r="U74" s="55">
        <f>C74*Parameters!N$30</f>
        <v>4.0484400000000003</v>
      </c>
      <c r="V74" s="56">
        <f>D74*Parameters!O$30</f>
        <v>9.1723830000000017</v>
      </c>
      <c r="W74" s="57">
        <f>E74*Parameters!P$30</f>
        <v>20.402598000000001</v>
      </c>
      <c r="X74" s="55">
        <f>F74*Parameters!N$30</f>
        <v>0.40484400000000004</v>
      </c>
      <c r="Y74" s="56">
        <f>G74*Parameters!O$30</f>
        <v>0.91723830000000017</v>
      </c>
      <c r="Z74" s="57">
        <f>H74*Parameters!P$30</f>
        <v>2.0402598000000003</v>
      </c>
      <c r="AA74" s="55">
        <f>C74*Parameters!N$31</f>
        <v>4.0484400000000003</v>
      </c>
      <c r="AB74" s="56">
        <f>D74*Parameters!O$31</f>
        <v>9.1723830000000017</v>
      </c>
      <c r="AC74" s="57">
        <f>E74*Parameters!P$31</f>
        <v>20.402598000000001</v>
      </c>
      <c r="AD74" s="55">
        <f>F74*Parameters!N$31</f>
        <v>0.40484400000000004</v>
      </c>
      <c r="AE74" s="56">
        <f>G74*Parameters!O$31</f>
        <v>0.91723830000000017</v>
      </c>
      <c r="AF74" s="57">
        <f>H74*Parameters!P$31</f>
        <v>2.0402598000000003</v>
      </c>
    </row>
    <row r="75" spans="1:32" x14ac:dyDescent="0.2">
      <c r="A75" s="4" t="s">
        <v>136</v>
      </c>
      <c r="B75" s="4" t="s">
        <v>17</v>
      </c>
      <c r="C75" s="55">
        <f>Node_List!Z75*Parameters!D$21</f>
        <v>5.668560000000002</v>
      </c>
      <c r="D75" s="56">
        <f>Node_List!AA75*Parameters!E$21</f>
        <v>13.538142000000006</v>
      </c>
      <c r="E75" s="57">
        <f>Node_List!AB75*Parameters!F$21</f>
        <v>29.807052000000006</v>
      </c>
      <c r="F75" s="55">
        <f>C75*Parameters!N$24</f>
        <v>0.56685600000000025</v>
      </c>
      <c r="G75" s="56">
        <f>D75*Parameters!O$24</f>
        <v>1.3538142000000006</v>
      </c>
      <c r="H75" s="57">
        <f>E75*Parameters!P$24</f>
        <v>2.9807052000000009</v>
      </c>
      <c r="I75" s="55">
        <f>C75*Parameters!N$27</f>
        <v>1.4171400000000005</v>
      </c>
      <c r="J75" s="56">
        <f>D75*Parameters!O$27</f>
        <v>3.3845355000000015</v>
      </c>
      <c r="K75" s="57">
        <f>E75*Parameters!P$27</f>
        <v>7.4517630000000015</v>
      </c>
      <c r="L75" s="55">
        <f>F75*Parameters!N$27</f>
        <v>0.14171400000000006</v>
      </c>
      <c r="M75" s="56">
        <f>G75*Parameters!O$27</f>
        <v>0.33845355000000016</v>
      </c>
      <c r="N75" s="57">
        <f>H75*Parameters!P$27</f>
        <v>0.74517630000000024</v>
      </c>
      <c r="O75" s="55">
        <f>C75*Parameters!N$29</f>
        <v>1.4171400000000005</v>
      </c>
      <c r="P75" s="56">
        <f>D75*Parameters!O$29</f>
        <v>3.3845355000000015</v>
      </c>
      <c r="Q75" s="57">
        <f>E75*Parameters!P$29</f>
        <v>7.4517630000000015</v>
      </c>
      <c r="R75" s="55">
        <f>F75*Parameters!N$29</f>
        <v>0.14171400000000006</v>
      </c>
      <c r="S75" s="56">
        <f>G75*Parameters!O$27</f>
        <v>0.33845355000000016</v>
      </c>
      <c r="T75" s="57">
        <f>H75*Parameters!P$27</f>
        <v>0.74517630000000024</v>
      </c>
      <c r="U75" s="55">
        <f>C75*Parameters!N$30</f>
        <v>1.4171400000000005</v>
      </c>
      <c r="V75" s="56">
        <f>D75*Parameters!O$30</f>
        <v>3.3845355000000015</v>
      </c>
      <c r="W75" s="57">
        <f>E75*Parameters!P$30</f>
        <v>7.4517630000000015</v>
      </c>
      <c r="X75" s="55">
        <f>F75*Parameters!N$30</f>
        <v>0.14171400000000006</v>
      </c>
      <c r="Y75" s="56">
        <f>G75*Parameters!O$30</f>
        <v>0.33845355000000016</v>
      </c>
      <c r="Z75" s="57">
        <f>H75*Parameters!P$30</f>
        <v>0.74517630000000024</v>
      </c>
      <c r="AA75" s="55">
        <f>C75*Parameters!N$31</f>
        <v>1.4171400000000005</v>
      </c>
      <c r="AB75" s="56">
        <f>D75*Parameters!O$31</f>
        <v>3.3845355000000015</v>
      </c>
      <c r="AC75" s="57">
        <f>E75*Parameters!P$31</f>
        <v>7.4517630000000015</v>
      </c>
      <c r="AD75" s="55">
        <f>F75*Parameters!N$31</f>
        <v>0.14171400000000006</v>
      </c>
      <c r="AE75" s="56">
        <f>G75*Parameters!O$31</f>
        <v>0.33845355000000016</v>
      </c>
      <c r="AF75" s="57">
        <f>H75*Parameters!P$31</f>
        <v>0.74517630000000024</v>
      </c>
    </row>
    <row r="76" spans="1:32" x14ac:dyDescent="0.2">
      <c r="A76" s="4" t="s">
        <v>137</v>
      </c>
      <c r="B76" s="4" t="s">
        <v>17</v>
      </c>
      <c r="C76" s="55">
        <f>Node_List!Z76*Parameters!D$21</f>
        <v>5.9390400000000012</v>
      </c>
      <c r="D76" s="56">
        <f>Node_List!AA76*Parameters!E$21</f>
        <v>14.167428000000001</v>
      </c>
      <c r="E76" s="57">
        <f>Node_List!AB76*Parameters!F$21</f>
        <v>32.443368000000007</v>
      </c>
      <c r="F76" s="55">
        <f>C76*Parameters!N$24</f>
        <v>0.5939040000000001</v>
      </c>
      <c r="G76" s="56">
        <f>D76*Parameters!O$24</f>
        <v>1.4167428000000002</v>
      </c>
      <c r="H76" s="57">
        <f>E76*Parameters!P$24</f>
        <v>3.244336800000001</v>
      </c>
      <c r="I76" s="55">
        <f>C76*Parameters!N$27</f>
        <v>1.4847600000000003</v>
      </c>
      <c r="J76" s="56">
        <f>D76*Parameters!O$27</f>
        <v>3.5418570000000003</v>
      </c>
      <c r="K76" s="57">
        <f>E76*Parameters!P$27</f>
        <v>8.1108420000000017</v>
      </c>
      <c r="L76" s="55">
        <f>F76*Parameters!N$27</f>
        <v>0.14847600000000002</v>
      </c>
      <c r="M76" s="56">
        <f>G76*Parameters!O$27</f>
        <v>0.35418570000000005</v>
      </c>
      <c r="N76" s="57">
        <f>H76*Parameters!P$27</f>
        <v>0.81108420000000025</v>
      </c>
      <c r="O76" s="55">
        <f>C76*Parameters!N$29</f>
        <v>1.4847600000000003</v>
      </c>
      <c r="P76" s="56">
        <f>D76*Parameters!O$29</f>
        <v>3.5418570000000003</v>
      </c>
      <c r="Q76" s="57">
        <f>E76*Parameters!P$29</f>
        <v>8.1108420000000017</v>
      </c>
      <c r="R76" s="55">
        <f>F76*Parameters!N$29</f>
        <v>0.14847600000000002</v>
      </c>
      <c r="S76" s="56">
        <f>G76*Parameters!O$27</f>
        <v>0.35418570000000005</v>
      </c>
      <c r="T76" s="57">
        <f>H76*Parameters!P$27</f>
        <v>0.81108420000000025</v>
      </c>
      <c r="U76" s="55">
        <f>C76*Parameters!N$30</f>
        <v>1.4847600000000003</v>
      </c>
      <c r="V76" s="56">
        <f>D76*Parameters!O$30</f>
        <v>3.5418570000000003</v>
      </c>
      <c r="W76" s="57">
        <f>E76*Parameters!P$30</f>
        <v>8.1108420000000017</v>
      </c>
      <c r="X76" s="55">
        <f>F76*Parameters!N$30</f>
        <v>0.14847600000000002</v>
      </c>
      <c r="Y76" s="56">
        <f>G76*Parameters!O$30</f>
        <v>0.35418570000000005</v>
      </c>
      <c r="Z76" s="57">
        <f>H76*Parameters!P$30</f>
        <v>0.81108420000000025</v>
      </c>
      <c r="AA76" s="55">
        <f>C76*Parameters!N$31</f>
        <v>1.4847600000000003</v>
      </c>
      <c r="AB76" s="56">
        <f>D76*Parameters!O$31</f>
        <v>3.5418570000000003</v>
      </c>
      <c r="AC76" s="57">
        <f>E76*Parameters!P$31</f>
        <v>8.1108420000000017</v>
      </c>
      <c r="AD76" s="55">
        <f>F76*Parameters!N$31</f>
        <v>0.14847600000000002</v>
      </c>
      <c r="AE76" s="56">
        <f>G76*Parameters!O$31</f>
        <v>0.35418570000000005</v>
      </c>
      <c r="AF76" s="57">
        <f>H76*Parameters!P$31</f>
        <v>0.81108420000000025</v>
      </c>
    </row>
    <row r="77" spans="1:32" x14ac:dyDescent="0.2">
      <c r="A77" s="4" t="s">
        <v>138</v>
      </c>
      <c r="B77" s="4" t="s">
        <v>17</v>
      </c>
      <c r="C77" s="55">
        <f>Node_List!Z77*Parameters!D$21</f>
        <v>10.750560000000002</v>
      </c>
      <c r="D77" s="56">
        <f>Node_List!AA77*Parameters!E$21</f>
        <v>24.461292000000004</v>
      </c>
      <c r="E77" s="57">
        <f>Node_List!AB77*Parameters!F$21</f>
        <v>54.776952000000001</v>
      </c>
      <c r="F77" s="55">
        <f>C77*Parameters!N$24</f>
        <v>1.0750560000000002</v>
      </c>
      <c r="G77" s="56">
        <f>D77*Parameters!O$24</f>
        <v>2.4461292000000006</v>
      </c>
      <c r="H77" s="57">
        <f>E77*Parameters!P$24</f>
        <v>5.4776952000000003</v>
      </c>
      <c r="I77" s="55">
        <f>C77*Parameters!N$27</f>
        <v>2.6876400000000005</v>
      </c>
      <c r="J77" s="56">
        <f>D77*Parameters!O$27</f>
        <v>6.115323000000001</v>
      </c>
      <c r="K77" s="57">
        <f>E77*Parameters!P$27</f>
        <v>13.694238</v>
      </c>
      <c r="L77" s="55">
        <f>F77*Parameters!N$27</f>
        <v>0.26876400000000006</v>
      </c>
      <c r="M77" s="56">
        <f>G77*Parameters!O$27</f>
        <v>0.61153230000000014</v>
      </c>
      <c r="N77" s="57">
        <f>H77*Parameters!P$27</f>
        <v>1.3694238000000001</v>
      </c>
      <c r="O77" s="55">
        <f>C77*Parameters!N$29</f>
        <v>2.6876400000000005</v>
      </c>
      <c r="P77" s="56">
        <f>D77*Parameters!O$29</f>
        <v>6.115323000000001</v>
      </c>
      <c r="Q77" s="57">
        <f>E77*Parameters!P$29</f>
        <v>13.694238</v>
      </c>
      <c r="R77" s="55">
        <f>F77*Parameters!N$29</f>
        <v>0.26876400000000006</v>
      </c>
      <c r="S77" s="56">
        <f>G77*Parameters!O$27</f>
        <v>0.61153230000000014</v>
      </c>
      <c r="T77" s="57">
        <f>H77*Parameters!P$27</f>
        <v>1.3694238000000001</v>
      </c>
      <c r="U77" s="55">
        <f>C77*Parameters!N$30</f>
        <v>2.6876400000000005</v>
      </c>
      <c r="V77" s="56">
        <f>D77*Parameters!O$30</f>
        <v>6.115323000000001</v>
      </c>
      <c r="W77" s="57">
        <f>E77*Parameters!P$30</f>
        <v>13.694238</v>
      </c>
      <c r="X77" s="55">
        <f>F77*Parameters!N$30</f>
        <v>0.26876400000000006</v>
      </c>
      <c r="Y77" s="56">
        <f>G77*Parameters!O$30</f>
        <v>0.61153230000000014</v>
      </c>
      <c r="Z77" s="57">
        <f>H77*Parameters!P$30</f>
        <v>1.3694238000000001</v>
      </c>
      <c r="AA77" s="55">
        <f>C77*Parameters!N$31</f>
        <v>2.6876400000000005</v>
      </c>
      <c r="AB77" s="56">
        <f>D77*Parameters!O$31</f>
        <v>6.115323000000001</v>
      </c>
      <c r="AC77" s="57">
        <f>E77*Parameters!P$31</f>
        <v>13.694238</v>
      </c>
      <c r="AD77" s="55">
        <f>F77*Parameters!N$31</f>
        <v>0.26876400000000006</v>
      </c>
      <c r="AE77" s="56">
        <f>G77*Parameters!O$31</f>
        <v>0.61153230000000014</v>
      </c>
      <c r="AF77" s="57">
        <f>H77*Parameters!P$31</f>
        <v>1.3694238000000001</v>
      </c>
    </row>
    <row r="78" spans="1:32" x14ac:dyDescent="0.2">
      <c r="A78" s="4" t="s">
        <v>139</v>
      </c>
      <c r="B78" s="4" t="s">
        <v>16</v>
      </c>
      <c r="C78" s="55">
        <f>Node_List!Z78*Parameters!D$21</f>
        <v>4.2784800000000009</v>
      </c>
      <c r="D78" s="56">
        <f>Node_List!AA78*Parameters!E$21</f>
        <v>9.6688860000000023</v>
      </c>
      <c r="E78" s="57">
        <f>Node_List!AB78*Parameters!F$21</f>
        <v>21.185916000000006</v>
      </c>
      <c r="F78" s="55">
        <f>C78*Parameters!N$24</f>
        <v>0.42784800000000012</v>
      </c>
      <c r="G78" s="56">
        <f>D78*Parameters!O$24</f>
        <v>0.96688860000000032</v>
      </c>
      <c r="H78" s="57">
        <f>E78*Parameters!P$24</f>
        <v>2.1185916000000007</v>
      </c>
      <c r="I78" s="55">
        <f>C78*Parameters!N$27</f>
        <v>1.0696200000000002</v>
      </c>
      <c r="J78" s="56">
        <f>D78*Parameters!O$27</f>
        <v>2.4172215000000006</v>
      </c>
      <c r="K78" s="57">
        <f>E78*Parameters!P$27</f>
        <v>5.2964790000000015</v>
      </c>
      <c r="L78" s="55">
        <f>F78*Parameters!N$27</f>
        <v>0.10696200000000003</v>
      </c>
      <c r="M78" s="56">
        <f>G78*Parameters!O$27</f>
        <v>0.24172215000000008</v>
      </c>
      <c r="N78" s="57">
        <f>H78*Parameters!P$27</f>
        <v>0.52964790000000017</v>
      </c>
      <c r="O78" s="55">
        <f>C78*Parameters!N$29</f>
        <v>1.0696200000000002</v>
      </c>
      <c r="P78" s="56">
        <f>D78*Parameters!O$29</f>
        <v>2.4172215000000006</v>
      </c>
      <c r="Q78" s="57">
        <f>E78*Parameters!P$29</f>
        <v>5.2964790000000015</v>
      </c>
      <c r="R78" s="55">
        <f>F78*Parameters!N$29</f>
        <v>0.10696200000000003</v>
      </c>
      <c r="S78" s="56">
        <f>G78*Parameters!O$27</f>
        <v>0.24172215000000008</v>
      </c>
      <c r="T78" s="57">
        <f>H78*Parameters!P$27</f>
        <v>0.52964790000000017</v>
      </c>
      <c r="U78" s="55">
        <f>C78*Parameters!N$30</f>
        <v>1.0696200000000002</v>
      </c>
      <c r="V78" s="56">
        <f>D78*Parameters!O$30</f>
        <v>2.4172215000000006</v>
      </c>
      <c r="W78" s="57">
        <f>E78*Parameters!P$30</f>
        <v>5.2964790000000015</v>
      </c>
      <c r="X78" s="55">
        <f>F78*Parameters!N$30</f>
        <v>0.10696200000000003</v>
      </c>
      <c r="Y78" s="56">
        <f>G78*Parameters!O$30</f>
        <v>0.24172215000000008</v>
      </c>
      <c r="Z78" s="57">
        <f>H78*Parameters!P$30</f>
        <v>0.52964790000000017</v>
      </c>
      <c r="AA78" s="55">
        <f>C78*Parameters!N$31</f>
        <v>1.0696200000000002</v>
      </c>
      <c r="AB78" s="56">
        <f>D78*Parameters!O$31</f>
        <v>2.4172215000000006</v>
      </c>
      <c r="AC78" s="57">
        <f>E78*Parameters!P$31</f>
        <v>5.2964790000000015</v>
      </c>
      <c r="AD78" s="55">
        <f>F78*Parameters!N$31</f>
        <v>0.10696200000000003</v>
      </c>
      <c r="AE78" s="56">
        <f>G78*Parameters!O$31</f>
        <v>0.24172215000000008</v>
      </c>
      <c r="AF78" s="57">
        <f>H78*Parameters!P$31</f>
        <v>0.52964790000000017</v>
      </c>
    </row>
    <row r="79" spans="1:32" x14ac:dyDescent="0.2">
      <c r="A79" s="4" t="s">
        <v>140</v>
      </c>
      <c r="B79" s="4" t="s">
        <v>16</v>
      </c>
      <c r="C79" s="55">
        <f>Node_List!Z79*Parameters!D$21</f>
        <v>10.502880000000001</v>
      </c>
      <c r="D79" s="56">
        <f>Node_List!AA79*Parameters!E$21</f>
        <v>25.230216000000002</v>
      </c>
      <c r="E79" s="57">
        <f>Node_List!AB79*Parameters!F$21</f>
        <v>57.922896000000001</v>
      </c>
      <c r="F79" s="55">
        <f>C79*Parameters!N$24</f>
        <v>1.0502880000000001</v>
      </c>
      <c r="G79" s="56">
        <f>D79*Parameters!O$24</f>
        <v>2.5230216000000003</v>
      </c>
      <c r="H79" s="57">
        <f>E79*Parameters!P$24</f>
        <v>5.7922896000000001</v>
      </c>
      <c r="I79" s="55">
        <f>C79*Parameters!N$27</f>
        <v>2.6257200000000003</v>
      </c>
      <c r="J79" s="56">
        <f>D79*Parameters!O$27</f>
        <v>6.3075540000000005</v>
      </c>
      <c r="K79" s="57">
        <f>E79*Parameters!P$27</f>
        <v>14.480724</v>
      </c>
      <c r="L79" s="55">
        <f>F79*Parameters!N$27</f>
        <v>0.26257200000000003</v>
      </c>
      <c r="M79" s="56">
        <f>G79*Parameters!O$27</f>
        <v>0.63075540000000008</v>
      </c>
      <c r="N79" s="57">
        <f>H79*Parameters!P$27</f>
        <v>1.4480724</v>
      </c>
      <c r="O79" s="55">
        <f>C79*Parameters!N$29</f>
        <v>2.6257200000000003</v>
      </c>
      <c r="P79" s="56">
        <f>D79*Parameters!O$29</f>
        <v>6.3075540000000005</v>
      </c>
      <c r="Q79" s="57">
        <f>E79*Parameters!P$29</f>
        <v>14.480724</v>
      </c>
      <c r="R79" s="55">
        <f>F79*Parameters!N$29</f>
        <v>0.26257200000000003</v>
      </c>
      <c r="S79" s="56">
        <f>G79*Parameters!O$27</f>
        <v>0.63075540000000008</v>
      </c>
      <c r="T79" s="57">
        <f>H79*Parameters!P$27</f>
        <v>1.4480724</v>
      </c>
      <c r="U79" s="55">
        <f>C79*Parameters!N$30</f>
        <v>2.6257200000000003</v>
      </c>
      <c r="V79" s="56">
        <f>D79*Parameters!O$30</f>
        <v>6.3075540000000005</v>
      </c>
      <c r="W79" s="57">
        <f>E79*Parameters!P$30</f>
        <v>14.480724</v>
      </c>
      <c r="X79" s="55">
        <f>F79*Parameters!N$30</f>
        <v>0.26257200000000003</v>
      </c>
      <c r="Y79" s="56">
        <f>G79*Parameters!O$30</f>
        <v>0.63075540000000008</v>
      </c>
      <c r="Z79" s="57">
        <f>H79*Parameters!P$30</f>
        <v>1.4480724</v>
      </c>
      <c r="AA79" s="55">
        <f>C79*Parameters!N$31</f>
        <v>2.6257200000000003</v>
      </c>
      <c r="AB79" s="56">
        <f>D79*Parameters!O$31</f>
        <v>6.3075540000000005</v>
      </c>
      <c r="AC79" s="57">
        <f>E79*Parameters!P$31</f>
        <v>14.480724</v>
      </c>
      <c r="AD79" s="55">
        <f>F79*Parameters!N$31</f>
        <v>0.26257200000000003</v>
      </c>
      <c r="AE79" s="56">
        <f>G79*Parameters!O$31</f>
        <v>0.63075540000000008</v>
      </c>
      <c r="AF79" s="57">
        <f>H79*Parameters!P$31</f>
        <v>1.4480724</v>
      </c>
    </row>
    <row r="80" spans="1:32" x14ac:dyDescent="0.2">
      <c r="A80" s="4" t="s">
        <v>141</v>
      </c>
      <c r="B80" s="4" t="s">
        <v>17</v>
      </c>
      <c r="C80" s="55">
        <f>Node_List!Z80*Parameters!D$21</f>
        <v>7.6936800000000014</v>
      </c>
      <c r="D80" s="56">
        <f>Node_List!AA80*Parameters!E$21</f>
        <v>18.298026000000004</v>
      </c>
      <c r="E80" s="57">
        <f>Node_List!AB80*Parameters!F$21</f>
        <v>41.418756000000009</v>
      </c>
      <c r="F80" s="55">
        <f>C80*Parameters!N$24</f>
        <v>0.76936800000000016</v>
      </c>
      <c r="G80" s="56">
        <f>D80*Parameters!O$24</f>
        <v>1.8298026000000005</v>
      </c>
      <c r="H80" s="57">
        <f>E80*Parameters!P$24</f>
        <v>4.1418756000000014</v>
      </c>
      <c r="I80" s="55">
        <f>C80*Parameters!N$27</f>
        <v>1.9234200000000004</v>
      </c>
      <c r="J80" s="56">
        <f>D80*Parameters!O$27</f>
        <v>4.5745065000000009</v>
      </c>
      <c r="K80" s="57">
        <f>E80*Parameters!P$27</f>
        <v>10.354689000000002</v>
      </c>
      <c r="L80" s="55">
        <f>F80*Parameters!N$27</f>
        <v>0.19234200000000004</v>
      </c>
      <c r="M80" s="56">
        <f>G80*Parameters!O$27</f>
        <v>0.45745065000000013</v>
      </c>
      <c r="N80" s="57">
        <f>H80*Parameters!P$27</f>
        <v>1.0354689000000004</v>
      </c>
      <c r="O80" s="55">
        <f>C80*Parameters!N$29</f>
        <v>1.9234200000000004</v>
      </c>
      <c r="P80" s="56">
        <f>D80*Parameters!O$29</f>
        <v>4.5745065000000009</v>
      </c>
      <c r="Q80" s="57">
        <f>E80*Parameters!P$29</f>
        <v>10.354689000000002</v>
      </c>
      <c r="R80" s="55">
        <f>F80*Parameters!N$29</f>
        <v>0.19234200000000004</v>
      </c>
      <c r="S80" s="56">
        <f>G80*Parameters!O$27</f>
        <v>0.45745065000000013</v>
      </c>
      <c r="T80" s="57">
        <f>H80*Parameters!P$27</f>
        <v>1.0354689000000004</v>
      </c>
      <c r="U80" s="55">
        <f>C80*Parameters!N$30</f>
        <v>1.9234200000000004</v>
      </c>
      <c r="V80" s="56">
        <f>D80*Parameters!O$30</f>
        <v>4.5745065000000009</v>
      </c>
      <c r="W80" s="57">
        <f>E80*Parameters!P$30</f>
        <v>10.354689000000002</v>
      </c>
      <c r="X80" s="55">
        <f>F80*Parameters!N$30</f>
        <v>0.19234200000000004</v>
      </c>
      <c r="Y80" s="56">
        <f>G80*Parameters!O$30</f>
        <v>0.45745065000000013</v>
      </c>
      <c r="Z80" s="57">
        <f>H80*Parameters!P$30</f>
        <v>1.0354689000000004</v>
      </c>
      <c r="AA80" s="55">
        <f>C80*Parameters!N$31</f>
        <v>1.9234200000000004</v>
      </c>
      <c r="AB80" s="56">
        <f>D80*Parameters!O$31</f>
        <v>4.5745065000000009</v>
      </c>
      <c r="AC80" s="57">
        <f>E80*Parameters!P$31</f>
        <v>10.354689000000002</v>
      </c>
      <c r="AD80" s="55">
        <f>F80*Parameters!N$31</f>
        <v>0.19234200000000004</v>
      </c>
      <c r="AE80" s="56">
        <f>G80*Parameters!O$31</f>
        <v>0.45745065000000013</v>
      </c>
      <c r="AF80" s="57">
        <f>H80*Parameters!P$31</f>
        <v>1.0354689000000004</v>
      </c>
    </row>
    <row r="81" spans="1:32" x14ac:dyDescent="0.2">
      <c r="A81" s="4" t="s">
        <v>142</v>
      </c>
      <c r="B81" s="4" t="s">
        <v>17</v>
      </c>
      <c r="C81" s="55">
        <f>Node_List!Z81*Parameters!D$21</f>
        <v>14.516880000000002</v>
      </c>
      <c r="D81" s="56">
        <f>Node_List!AA81*Parameters!E$21</f>
        <v>32.246766000000008</v>
      </c>
      <c r="E81" s="57">
        <f>Node_List!AB81*Parameters!F$21</f>
        <v>70.601196000000016</v>
      </c>
      <c r="F81" s="55">
        <f>C81*Parameters!N$24</f>
        <v>1.4516880000000003</v>
      </c>
      <c r="G81" s="56">
        <f>D81*Parameters!O$24</f>
        <v>3.2246766000000009</v>
      </c>
      <c r="H81" s="57">
        <f>E81*Parameters!P$24</f>
        <v>7.0601196000000019</v>
      </c>
      <c r="I81" s="55">
        <f>C81*Parameters!N$27</f>
        <v>3.6292200000000006</v>
      </c>
      <c r="J81" s="56">
        <f>D81*Parameters!O$27</f>
        <v>8.061691500000002</v>
      </c>
      <c r="K81" s="57">
        <f>E81*Parameters!P$27</f>
        <v>17.650299000000004</v>
      </c>
      <c r="L81" s="55">
        <f>F81*Parameters!N$27</f>
        <v>0.36292200000000008</v>
      </c>
      <c r="M81" s="56">
        <f>G81*Parameters!O$27</f>
        <v>0.80616915000000022</v>
      </c>
      <c r="N81" s="57">
        <f>H81*Parameters!P$27</f>
        <v>1.7650299000000005</v>
      </c>
      <c r="O81" s="55">
        <f>C81*Parameters!N$29</f>
        <v>3.6292200000000006</v>
      </c>
      <c r="P81" s="56">
        <f>D81*Parameters!O$29</f>
        <v>8.061691500000002</v>
      </c>
      <c r="Q81" s="57">
        <f>E81*Parameters!P$29</f>
        <v>17.650299000000004</v>
      </c>
      <c r="R81" s="55">
        <f>F81*Parameters!N$29</f>
        <v>0.36292200000000008</v>
      </c>
      <c r="S81" s="56">
        <f>G81*Parameters!O$27</f>
        <v>0.80616915000000022</v>
      </c>
      <c r="T81" s="57">
        <f>H81*Parameters!P$27</f>
        <v>1.7650299000000005</v>
      </c>
      <c r="U81" s="55">
        <f>C81*Parameters!N$30</f>
        <v>3.6292200000000006</v>
      </c>
      <c r="V81" s="56">
        <f>D81*Parameters!O$30</f>
        <v>8.061691500000002</v>
      </c>
      <c r="W81" s="57">
        <f>E81*Parameters!P$30</f>
        <v>17.650299000000004</v>
      </c>
      <c r="X81" s="55">
        <f>F81*Parameters!N$30</f>
        <v>0.36292200000000008</v>
      </c>
      <c r="Y81" s="56">
        <f>G81*Parameters!O$30</f>
        <v>0.80616915000000022</v>
      </c>
      <c r="Z81" s="57">
        <f>H81*Parameters!P$30</f>
        <v>1.7650299000000005</v>
      </c>
      <c r="AA81" s="55">
        <f>C81*Parameters!N$31</f>
        <v>3.6292200000000006</v>
      </c>
      <c r="AB81" s="56">
        <f>D81*Parameters!O$31</f>
        <v>8.061691500000002</v>
      </c>
      <c r="AC81" s="57">
        <f>E81*Parameters!P$31</f>
        <v>17.650299000000004</v>
      </c>
      <c r="AD81" s="55">
        <f>F81*Parameters!N$31</f>
        <v>0.36292200000000008</v>
      </c>
      <c r="AE81" s="56">
        <f>G81*Parameters!O$31</f>
        <v>0.80616915000000022</v>
      </c>
      <c r="AF81" s="57">
        <f>H81*Parameters!P$31</f>
        <v>1.7650299000000005</v>
      </c>
    </row>
    <row r="82" spans="1:32" x14ac:dyDescent="0.2">
      <c r="A82" s="4" t="s">
        <v>143</v>
      </c>
      <c r="B82" s="4" t="s">
        <v>17</v>
      </c>
      <c r="C82" s="55">
        <f>Node_List!Z82*Parameters!D$21</f>
        <v>5.6378400000000006</v>
      </c>
      <c r="D82" s="56">
        <f>Node_List!AA82*Parameters!E$21</f>
        <v>13.426338000000001</v>
      </c>
      <c r="E82" s="57">
        <f>Node_List!AB82*Parameters!F$21</f>
        <v>30.699828000000004</v>
      </c>
      <c r="F82" s="55">
        <f>C82*Parameters!N$24</f>
        <v>0.56378400000000006</v>
      </c>
      <c r="G82" s="56">
        <f>D82*Parameters!O$24</f>
        <v>1.3426338000000002</v>
      </c>
      <c r="H82" s="57">
        <f>E82*Parameters!P$24</f>
        <v>3.0699828000000005</v>
      </c>
      <c r="I82" s="55">
        <f>C82*Parameters!N$27</f>
        <v>1.4094600000000002</v>
      </c>
      <c r="J82" s="56">
        <f>D82*Parameters!O$27</f>
        <v>3.3565845000000003</v>
      </c>
      <c r="K82" s="57">
        <f>E82*Parameters!P$27</f>
        <v>7.6749570000000009</v>
      </c>
      <c r="L82" s="55">
        <f>F82*Parameters!N$27</f>
        <v>0.14094600000000002</v>
      </c>
      <c r="M82" s="56">
        <f>G82*Parameters!O$27</f>
        <v>0.33565845000000005</v>
      </c>
      <c r="N82" s="57">
        <f>H82*Parameters!P$27</f>
        <v>0.76749570000000011</v>
      </c>
      <c r="O82" s="55">
        <f>C82*Parameters!N$29</f>
        <v>1.4094600000000002</v>
      </c>
      <c r="P82" s="56">
        <f>D82*Parameters!O$29</f>
        <v>3.3565845000000003</v>
      </c>
      <c r="Q82" s="57">
        <f>E82*Parameters!P$29</f>
        <v>7.6749570000000009</v>
      </c>
      <c r="R82" s="55">
        <f>F82*Parameters!N$29</f>
        <v>0.14094600000000002</v>
      </c>
      <c r="S82" s="56">
        <f>G82*Parameters!O$27</f>
        <v>0.33565845000000005</v>
      </c>
      <c r="T82" s="57">
        <f>H82*Parameters!P$27</f>
        <v>0.76749570000000011</v>
      </c>
      <c r="U82" s="55">
        <f>C82*Parameters!N$30</f>
        <v>1.4094600000000002</v>
      </c>
      <c r="V82" s="56">
        <f>D82*Parameters!O$30</f>
        <v>3.3565845000000003</v>
      </c>
      <c r="W82" s="57">
        <f>E82*Parameters!P$30</f>
        <v>7.6749570000000009</v>
      </c>
      <c r="X82" s="55">
        <f>F82*Parameters!N$30</f>
        <v>0.14094600000000002</v>
      </c>
      <c r="Y82" s="56">
        <f>G82*Parameters!O$30</f>
        <v>0.33565845000000005</v>
      </c>
      <c r="Z82" s="57">
        <f>H82*Parameters!P$30</f>
        <v>0.76749570000000011</v>
      </c>
      <c r="AA82" s="55">
        <f>C82*Parameters!N$31</f>
        <v>1.4094600000000002</v>
      </c>
      <c r="AB82" s="56">
        <f>D82*Parameters!O$31</f>
        <v>3.3565845000000003</v>
      </c>
      <c r="AC82" s="57">
        <f>E82*Parameters!P$31</f>
        <v>7.6749570000000009</v>
      </c>
      <c r="AD82" s="55">
        <f>F82*Parameters!N$31</f>
        <v>0.14094600000000002</v>
      </c>
      <c r="AE82" s="56">
        <f>G82*Parameters!O$31</f>
        <v>0.33565845000000005</v>
      </c>
      <c r="AF82" s="57">
        <f>H82*Parameters!P$31</f>
        <v>0.76749570000000011</v>
      </c>
    </row>
    <row r="83" spans="1:32" x14ac:dyDescent="0.2">
      <c r="A83" s="4" t="s">
        <v>144</v>
      </c>
      <c r="B83" s="4" t="s">
        <v>17</v>
      </c>
      <c r="C83" s="55">
        <f>Node_List!Z83*Parameters!D$21</f>
        <v>8.9685600000000019</v>
      </c>
      <c r="D83" s="56">
        <f>Node_List!AA83*Parameters!E$21</f>
        <v>20.615142000000006</v>
      </c>
      <c r="E83" s="57">
        <f>Node_List!AB83*Parameters!F$21</f>
        <v>46.385052000000009</v>
      </c>
      <c r="F83" s="55">
        <f>C83*Parameters!N$24</f>
        <v>0.89685600000000021</v>
      </c>
      <c r="G83" s="56">
        <f>D83*Parameters!O$24</f>
        <v>2.0615142000000009</v>
      </c>
      <c r="H83" s="57">
        <f>E83*Parameters!P$24</f>
        <v>4.6385052000000009</v>
      </c>
      <c r="I83" s="55">
        <f>C83*Parameters!N$27</f>
        <v>2.2421400000000005</v>
      </c>
      <c r="J83" s="56">
        <f>D83*Parameters!O$27</f>
        <v>5.1537855000000015</v>
      </c>
      <c r="K83" s="57">
        <f>E83*Parameters!P$27</f>
        <v>11.596263000000002</v>
      </c>
      <c r="L83" s="55">
        <f>F83*Parameters!N$27</f>
        <v>0.22421400000000005</v>
      </c>
      <c r="M83" s="56">
        <f>G83*Parameters!O$27</f>
        <v>0.51537855000000021</v>
      </c>
      <c r="N83" s="57">
        <f>H83*Parameters!P$27</f>
        <v>1.1596263000000002</v>
      </c>
      <c r="O83" s="55">
        <f>C83*Parameters!N$29</f>
        <v>2.2421400000000005</v>
      </c>
      <c r="P83" s="56">
        <f>D83*Parameters!O$29</f>
        <v>5.1537855000000015</v>
      </c>
      <c r="Q83" s="57">
        <f>E83*Parameters!P$29</f>
        <v>11.596263000000002</v>
      </c>
      <c r="R83" s="55">
        <f>F83*Parameters!N$29</f>
        <v>0.22421400000000005</v>
      </c>
      <c r="S83" s="56">
        <f>G83*Parameters!O$27</f>
        <v>0.51537855000000021</v>
      </c>
      <c r="T83" s="57">
        <f>H83*Parameters!P$27</f>
        <v>1.1596263000000002</v>
      </c>
      <c r="U83" s="55">
        <f>C83*Parameters!N$30</f>
        <v>2.2421400000000005</v>
      </c>
      <c r="V83" s="56">
        <f>D83*Parameters!O$30</f>
        <v>5.1537855000000015</v>
      </c>
      <c r="W83" s="57">
        <f>E83*Parameters!P$30</f>
        <v>11.596263000000002</v>
      </c>
      <c r="X83" s="55">
        <f>F83*Parameters!N$30</f>
        <v>0.22421400000000005</v>
      </c>
      <c r="Y83" s="56">
        <f>G83*Parameters!O$30</f>
        <v>0.51537855000000021</v>
      </c>
      <c r="Z83" s="57">
        <f>H83*Parameters!P$30</f>
        <v>1.1596263000000002</v>
      </c>
      <c r="AA83" s="55">
        <f>C83*Parameters!N$31</f>
        <v>2.2421400000000005</v>
      </c>
      <c r="AB83" s="56">
        <f>D83*Parameters!O$31</f>
        <v>5.1537855000000015</v>
      </c>
      <c r="AC83" s="57">
        <f>E83*Parameters!P$31</f>
        <v>11.596263000000002</v>
      </c>
      <c r="AD83" s="55">
        <f>F83*Parameters!N$31</f>
        <v>0.22421400000000005</v>
      </c>
      <c r="AE83" s="56">
        <f>G83*Parameters!O$31</f>
        <v>0.51537855000000021</v>
      </c>
      <c r="AF83" s="57">
        <f>H83*Parameters!P$31</f>
        <v>1.1596263000000002</v>
      </c>
    </row>
    <row r="84" spans="1:32" x14ac:dyDescent="0.2">
      <c r="A84" s="4" t="s">
        <v>145</v>
      </c>
      <c r="B84" s="4" t="s">
        <v>17</v>
      </c>
      <c r="C84" s="55">
        <f>Node_List!Z84*Parameters!D$21</f>
        <v>14.411760000000001</v>
      </c>
      <c r="D84" s="56">
        <f>Node_List!AA84*Parameters!E$21</f>
        <v>33.803382000000006</v>
      </c>
      <c r="E84" s="57">
        <f>Node_List!AB84*Parameters!F$21</f>
        <v>75.618492000000018</v>
      </c>
      <c r="F84" s="55">
        <f>C84*Parameters!N$24</f>
        <v>1.4411760000000002</v>
      </c>
      <c r="G84" s="56">
        <f>D84*Parameters!O$24</f>
        <v>3.3803382000000006</v>
      </c>
      <c r="H84" s="57">
        <f>E84*Parameters!P$24</f>
        <v>7.5618492000000019</v>
      </c>
      <c r="I84" s="55">
        <f>C84*Parameters!N$27</f>
        <v>3.6029400000000003</v>
      </c>
      <c r="J84" s="56">
        <f>D84*Parameters!O$27</f>
        <v>8.4508455000000016</v>
      </c>
      <c r="K84" s="57">
        <f>E84*Parameters!P$27</f>
        <v>18.904623000000004</v>
      </c>
      <c r="L84" s="55">
        <f>F84*Parameters!N$27</f>
        <v>0.36029400000000006</v>
      </c>
      <c r="M84" s="56">
        <f>G84*Parameters!O$27</f>
        <v>0.84508455000000016</v>
      </c>
      <c r="N84" s="57">
        <f>H84*Parameters!P$27</f>
        <v>1.8904623000000005</v>
      </c>
      <c r="O84" s="55">
        <f>C84*Parameters!N$29</f>
        <v>3.6029400000000003</v>
      </c>
      <c r="P84" s="56">
        <f>D84*Parameters!O$29</f>
        <v>8.4508455000000016</v>
      </c>
      <c r="Q84" s="57">
        <f>E84*Parameters!P$29</f>
        <v>18.904623000000004</v>
      </c>
      <c r="R84" s="55">
        <f>F84*Parameters!N$29</f>
        <v>0.36029400000000006</v>
      </c>
      <c r="S84" s="56">
        <f>G84*Parameters!O$27</f>
        <v>0.84508455000000016</v>
      </c>
      <c r="T84" s="57">
        <f>H84*Parameters!P$27</f>
        <v>1.8904623000000005</v>
      </c>
      <c r="U84" s="55">
        <f>C84*Parameters!N$30</f>
        <v>3.6029400000000003</v>
      </c>
      <c r="V84" s="56">
        <f>D84*Parameters!O$30</f>
        <v>8.4508455000000016</v>
      </c>
      <c r="W84" s="57">
        <f>E84*Parameters!P$30</f>
        <v>18.904623000000004</v>
      </c>
      <c r="X84" s="55">
        <f>F84*Parameters!N$30</f>
        <v>0.36029400000000006</v>
      </c>
      <c r="Y84" s="56">
        <f>G84*Parameters!O$30</f>
        <v>0.84508455000000016</v>
      </c>
      <c r="Z84" s="57">
        <f>H84*Parameters!P$30</f>
        <v>1.8904623000000005</v>
      </c>
      <c r="AA84" s="55">
        <f>C84*Parameters!N$31</f>
        <v>3.6029400000000003</v>
      </c>
      <c r="AB84" s="56">
        <f>D84*Parameters!O$31</f>
        <v>8.4508455000000016</v>
      </c>
      <c r="AC84" s="57">
        <f>E84*Parameters!P$31</f>
        <v>18.904623000000004</v>
      </c>
      <c r="AD84" s="55">
        <f>F84*Parameters!N$31</f>
        <v>0.36029400000000006</v>
      </c>
      <c r="AE84" s="56">
        <f>G84*Parameters!O$31</f>
        <v>0.84508455000000016</v>
      </c>
      <c r="AF84" s="57">
        <f>H84*Parameters!P$31</f>
        <v>1.8904623000000005</v>
      </c>
    </row>
    <row r="85" spans="1:32" x14ac:dyDescent="0.2">
      <c r="A85" s="4" t="s">
        <v>146</v>
      </c>
      <c r="B85" s="4" t="s">
        <v>18</v>
      </c>
      <c r="C85" s="55">
        <f>Node_List!Z85*Parameters!D$21</f>
        <v>13.907760000000003</v>
      </c>
      <c r="D85" s="56">
        <f>Node_List!AA85*Parameters!E$21</f>
        <v>41.28358200000001</v>
      </c>
      <c r="E85" s="57">
        <f>Node_List!AB85*Parameters!F$21</f>
        <v>102.343692</v>
      </c>
      <c r="F85" s="55">
        <f>C85*Parameters!N$24</f>
        <v>1.3907760000000005</v>
      </c>
      <c r="G85" s="56">
        <f>D85*Parameters!O$24</f>
        <v>4.128358200000001</v>
      </c>
      <c r="H85" s="57">
        <f>E85*Parameters!P$24</f>
        <v>10.234369200000001</v>
      </c>
      <c r="I85" s="55">
        <f>C85*Parameters!N$27</f>
        <v>3.4769400000000008</v>
      </c>
      <c r="J85" s="56">
        <f>D85*Parameters!O$27</f>
        <v>10.320895500000002</v>
      </c>
      <c r="K85" s="57">
        <f>E85*Parameters!P$27</f>
        <v>25.585923000000001</v>
      </c>
      <c r="L85" s="55">
        <f>F85*Parameters!N$27</f>
        <v>0.34769400000000011</v>
      </c>
      <c r="M85" s="56">
        <f>G85*Parameters!O$27</f>
        <v>1.0320895500000002</v>
      </c>
      <c r="N85" s="57">
        <f>H85*Parameters!P$27</f>
        <v>2.5585923000000004</v>
      </c>
      <c r="O85" s="55">
        <f>C85*Parameters!N$29</f>
        <v>3.4769400000000008</v>
      </c>
      <c r="P85" s="56">
        <f>D85*Parameters!O$29</f>
        <v>10.320895500000002</v>
      </c>
      <c r="Q85" s="57">
        <f>E85*Parameters!P$29</f>
        <v>25.585923000000001</v>
      </c>
      <c r="R85" s="55">
        <f>F85*Parameters!N$29</f>
        <v>0.34769400000000011</v>
      </c>
      <c r="S85" s="56">
        <f>G85*Parameters!O$27</f>
        <v>1.0320895500000002</v>
      </c>
      <c r="T85" s="57">
        <f>H85*Parameters!P$27</f>
        <v>2.5585923000000004</v>
      </c>
      <c r="U85" s="55">
        <f>C85*Parameters!N$30</f>
        <v>3.4769400000000008</v>
      </c>
      <c r="V85" s="56">
        <f>D85*Parameters!O$30</f>
        <v>10.320895500000002</v>
      </c>
      <c r="W85" s="57">
        <f>E85*Parameters!P$30</f>
        <v>25.585923000000001</v>
      </c>
      <c r="X85" s="55">
        <f>F85*Parameters!N$30</f>
        <v>0.34769400000000011</v>
      </c>
      <c r="Y85" s="56">
        <f>G85*Parameters!O$30</f>
        <v>1.0320895500000002</v>
      </c>
      <c r="Z85" s="57">
        <f>H85*Parameters!P$30</f>
        <v>2.5585923000000004</v>
      </c>
      <c r="AA85" s="55">
        <f>C85*Parameters!N$31</f>
        <v>3.4769400000000008</v>
      </c>
      <c r="AB85" s="56">
        <f>D85*Parameters!O$31</f>
        <v>10.320895500000002</v>
      </c>
      <c r="AC85" s="57">
        <f>E85*Parameters!P$31</f>
        <v>25.585923000000001</v>
      </c>
      <c r="AD85" s="55">
        <f>F85*Parameters!N$31</f>
        <v>0.34769400000000011</v>
      </c>
      <c r="AE85" s="56">
        <f>G85*Parameters!O$31</f>
        <v>1.0320895500000002</v>
      </c>
      <c r="AF85" s="57">
        <f>H85*Parameters!P$31</f>
        <v>2.5585923000000004</v>
      </c>
    </row>
    <row r="86" spans="1:32" x14ac:dyDescent="0.2">
      <c r="A86" s="4" t="s">
        <v>147</v>
      </c>
      <c r="B86" s="4" t="s">
        <v>18</v>
      </c>
      <c r="C86" s="55">
        <f>Node_List!Z86*Parameters!D$21</f>
        <v>7.8271200000000016</v>
      </c>
      <c r="D86" s="56">
        <f>Node_List!AA86*Parameters!E$21</f>
        <v>26.291034000000007</v>
      </c>
      <c r="E86" s="57">
        <f>Node_List!AB86*Parameters!F$21</f>
        <v>66.821604000000008</v>
      </c>
      <c r="F86" s="55">
        <f>C86*Parameters!N$24</f>
        <v>0.78271200000000019</v>
      </c>
      <c r="G86" s="56">
        <f>D86*Parameters!O$24</f>
        <v>2.6291034000000009</v>
      </c>
      <c r="H86" s="57">
        <f>E86*Parameters!P$24</f>
        <v>6.6821604000000008</v>
      </c>
      <c r="I86" s="55">
        <f>C86*Parameters!N$27</f>
        <v>1.9567800000000004</v>
      </c>
      <c r="J86" s="56">
        <f>D86*Parameters!O$27</f>
        <v>6.5727585000000017</v>
      </c>
      <c r="K86" s="57">
        <f>E86*Parameters!P$27</f>
        <v>16.705401000000002</v>
      </c>
      <c r="L86" s="55">
        <f>F86*Parameters!N$27</f>
        <v>0.19567800000000005</v>
      </c>
      <c r="M86" s="56">
        <f>G86*Parameters!O$27</f>
        <v>0.65727585000000022</v>
      </c>
      <c r="N86" s="57">
        <f>H86*Parameters!P$27</f>
        <v>1.6705401000000002</v>
      </c>
      <c r="O86" s="55">
        <f>C86*Parameters!N$29</f>
        <v>1.9567800000000004</v>
      </c>
      <c r="P86" s="56">
        <f>D86*Parameters!O$29</f>
        <v>6.5727585000000017</v>
      </c>
      <c r="Q86" s="57">
        <f>E86*Parameters!P$29</f>
        <v>16.705401000000002</v>
      </c>
      <c r="R86" s="55">
        <f>F86*Parameters!N$29</f>
        <v>0.19567800000000005</v>
      </c>
      <c r="S86" s="56">
        <f>G86*Parameters!O$27</f>
        <v>0.65727585000000022</v>
      </c>
      <c r="T86" s="57">
        <f>H86*Parameters!P$27</f>
        <v>1.6705401000000002</v>
      </c>
      <c r="U86" s="55">
        <f>C86*Parameters!N$30</f>
        <v>1.9567800000000004</v>
      </c>
      <c r="V86" s="56">
        <f>D86*Parameters!O$30</f>
        <v>6.5727585000000017</v>
      </c>
      <c r="W86" s="57">
        <f>E86*Parameters!P$30</f>
        <v>16.705401000000002</v>
      </c>
      <c r="X86" s="55">
        <f>F86*Parameters!N$30</f>
        <v>0.19567800000000005</v>
      </c>
      <c r="Y86" s="56">
        <f>G86*Parameters!O$30</f>
        <v>0.65727585000000022</v>
      </c>
      <c r="Z86" s="57">
        <f>H86*Parameters!P$30</f>
        <v>1.6705401000000002</v>
      </c>
      <c r="AA86" s="55">
        <f>C86*Parameters!N$31</f>
        <v>1.9567800000000004</v>
      </c>
      <c r="AB86" s="56">
        <f>D86*Parameters!O$31</f>
        <v>6.5727585000000017</v>
      </c>
      <c r="AC86" s="57">
        <f>E86*Parameters!P$31</f>
        <v>16.705401000000002</v>
      </c>
      <c r="AD86" s="55">
        <f>F86*Parameters!N$31</f>
        <v>0.19567800000000005</v>
      </c>
      <c r="AE86" s="56">
        <f>G86*Parameters!O$31</f>
        <v>0.65727585000000022</v>
      </c>
      <c r="AF86" s="57">
        <f>H86*Parameters!P$31</f>
        <v>1.6705401000000002</v>
      </c>
    </row>
    <row r="87" spans="1:32" x14ac:dyDescent="0.2">
      <c r="A87" s="4" t="s">
        <v>148</v>
      </c>
      <c r="B87" s="4" t="s">
        <v>17</v>
      </c>
      <c r="C87" s="55">
        <f>Node_List!Z87*Parameters!D$21</f>
        <v>6.5856000000000012</v>
      </c>
      <c r="D87" s="56">
        <f>Node_List!AA87*Parameters!E$21</f>
        <v>15.906420000000002</v>
      </c>
      <c r="E87" s="57">
        <f>Node_List!AB87*Parameters!F$21</f>
        <v>36.200520000000004</v>
      </c>
      <c r="F87" s="55">
        <f>C87*Parameters!N$24</f>
        <v>0.65856000000000015</v>
      </c>
      <c r="G87" s="56">
        <f>D87*Parameters!O$24</f>
        <v>1.5906420000000003</v>
      </c>
      <c r="H87" s="57">
        <f>E87*Parameters!P$24</f>
        <v>3.6200520000000007</v>
      </c>
      <c r="I87" s="55">
        <f>C87*Parameters!N$27</f>
        <v>1.6464000000000003</v>
      </c>
      <c r="J87" s="56">
        <f>D87*Parameters!O$27</f>
        <v>3.9766050000000006</v>
      </c>
      <c r="K87" s="57">
        <f>E87*Parameters!P$27</f>
        <v>9.0501300000000011</v>
      </c>
      <c r="L87" s="55">
        <f>F87*Parameters!N$27</f>
        <v>0.16464000000000004</v>
      </c>
      <c r="M87" s="56">
        <f>G87*Parameters!O$27</f>
        <v>0.39766050000000008</v>
      </c>
      <c r="N87" s="57">
        <f>H87*Parameters!P$27</f>
        <v>0.90501300000000018</v>
      </c>
      <c r="O87" s="55">
        <f>C87*Parameters!N$29</f>
        <v>1.6464000000000003</v>
      </c>
      <c r="P87" s="56">
        <f>D87*Parameters!O$29</f>
        <v>3.9766050000000006</v>
      </c>
      <c r="Q87" s="57">
        <f>E87*Parameters!P$29</f>
        <v>9.0501300000000011</v>
      </c>
      <c r="R87" s="55">
        <f>F87*Parameters!N$29</f>
        <v>0.16464000000000004</v>
      </c>
      <c r="S87" s="56">
        <f>G87*Parameters!O$27</f>
        <v>0.39766050000000008</v>
      </c>
      <c r="T87" s="57">
        <f>H87*Parameters!P$27</f>
        <v>0.90501300000000018</v>
      </c>
      <c r="U87" s="55">
        <f>C87*Parameters!N$30</f>
        <v>1.6464000000000003</v>
      </c>
      <c r="V87" s="56">
        <f>D87*Parameters!O$30</f>
        <v>3.9766050000000006</v>
      </c>
      <c r="W87" s="57">
        <f>E87*Parameters!P$30</f>
        <v>9.0501300000000011</v>
      </c>
      <c r="X87" s="55">
        <f>F87*Parameters!N$30</f>
        <v>0.16464000000000004</v>
      </c>
      <c r="Y87" s="56">
        <f>G87*Parameters!O$30</f>
        <v>0.39766050000000008</v>
      </c>
      <c r="Z87" s="57">
        <f>H87*Parameters!P$30</f>
        <v>0.90501300000000018</v>
      </c>
      <c r="AA87" s="55">
        <f>C87*Parameters!N$31</f>
        <v>1.6464000000000003</v>
      </c>
      <c r="AB87" s="56">
        <f>D87*Parameters!O$31</f>
        <v>3.9766050000000006</v>
      </c>
      <c r="AC87" s="57">
        <f>E87*Parameters!P$31</f>
        <v>9.0501300000000011</v>
      </c>
      <c r="AD87" s="55">
        <f>F87*Parameters!N$31</f>
        <v>0.16464000000000004</v>
      </c>
      <c r="AE87" s="56">
        <f>G87*Parameters!O$31</f>
        <v>0.39766050000000008</v>
      </c>
      <c r="AF87" s="57">
        <f>H87*Parameters!P$31</f>
        <v>0.90501300000000018</v>
      </c>
    </row>
    <row r="88" spans="1:32" x14ac:dyDescent="0.2">
      <c r="A88" s="4" t="s">
        <v>149</v>
      </c>
      <c r="B88" s="4" t="s">
        <v>17</v>
      </c>
      <c r="C88" s="55">
        <f>Node_List!Z88*Parameters!D$21</f>
        <v>12.786720000000001</v>
      </c>
      <c r="D88" s="56">
        <f>Node_List!AA88*Parameters!E$21</f>
        <v>28.032504000000007</v>
      </c>
      <c r="E88" s="57">
        <f>Node_List!AB88*Parameters!F$21</f>
        <v>61.25342400000001</v>
      </c>
      <c r="F88" s="55">
        <f>C88*Parameters!N$24</f>
        <v>1.2786720000000003</v>
      </c>
      <c r="G88" s="56">
        <f>D88*Parameters!O$24</f>
        <v>2.8032504000000009</v>
      </c>
      <c r="H88" s="57">
        <f>E88*Parameters!P$24</f>
        <v>6.125342400000001</v>
      </c>
      <c r="I88" s="55">
        <f>C88*Parameters!N$27</f>
        <v>3.1966800000000002</v>
      </c>
      <c r="J88" s="56">
        <f>D88*Parameters!O$27</f>
        <v>7.0081260000000016</v>
      </c>
      <c r="K88" s="57">
        <f>E88*Parameters!P$27</f>
        <v>15.313356000000002</v>
      </c>
      <c r="L88" s="55">
        <f>F88*Parameters!N$27</f>
        <v>0.31966800000000006</v>
      </c>
      <c r="M88" s="56">
        <f>G88*Parameters!O$27</f>
        <v>0.70081260000000023</v>
      </c>
      <c r="N88" s="57">
        <f>H88*Parameters!P$27</f>
        <v>1.5313356000000002</v>
      </c>
      <c r="O88" s="55">
        <f>C88*Parameters!N$29</f>
        <v>3.1966800000000002</v>
      </c>
      <c r="P88" s="56">
        <f>D88*Parameters!O$29</f>
        <v>7.0081260000000016</v>
      </c>
      <c r="Q88" s="57">
        <f>E88*Parameters!P$29</f>
        <v>15.313356000000002</v>
      </c>
      <c r="R88" s="55">
        <f>F88*Parameters!N$29</f>
        <v>0.31966800000000006</v>
      </c>
      <c r="S88" s="56">
        <f>G88*Parameters!O$27</f>
        <v>0.70081260000000023</v>
      </c>
      <c r="T88" s="57">
        <f>H88*Parameters!P$27</f>
        <v>1.5313356000000002</v>
      </c>
      <c r="U88" s="55">
        <f>C88*Parameters!N$30</f>
        <v>3.1966800000000002</v>
      </c>
      <c r="V88" s="56">
        <f>D88*Parameters!O$30</f>
        <v>7.0081260000000016</v>
      </c>
      <c r="W88" s="57">
        <f>E88*Parameters!P$30</f>
        <v>15.313356000000002</v>
      </c>
      <c r="X88" s="55">
        <f>F88*Parameters!N$30</f>
        <v>0.31966800000000006</v>
      </c>
      <c r="Y88" s="56">
        <f>G88*Parameters!O$30</f>
        <v>0.70081260000000023</v>
      </c>
      <c r="Z88" s="57">
        <f>H88*Parameters!P$30</f>
        <v>1.5313356000000002</v>
      </c>
      <c r="AA88" s="55">
        <f>C88*Parameters!N$31</f>
        <v>3.1966800000000002</v>
      </c>
      <c r="AB88" s="56">
        <f>D88*Parameters!O$31</f>
        <v>7.0081260000000016</v>
      </c>
      <c r="AC88" s="57">
        <f>E88*Parameters!P$31</f>
        <v>15.313356000000002</v>
      </c>
      <c r="AD88" s="55">
        <f>F88*Parameters!N$31</f>
        <v>0.31966800000000006</v>
      </c>
      <c r="AE88" s="56">
        <f>G88*Parameters!O$31</f>
        <v>0.70081260000000023</v>
      </c>
      <c r="AF88" s="57">
        <f>H88*Parameters!P$31</f>
        <v>1.5313356000000002</v>
      </c>
    </row>
    <row r="89" spans="1:32" x14ac:dyDescent="0.2">
      <c r="A89" s="4" t="s">
        <v>150</v>
      </c>
      <c r="B89" s="4" t="s">
        <v>17</v>
      </c>
      <c r="C89" s="55">
        <f>Node_List!Z89*Parameters!D$21</f>
        <v>3.3967920000000005</v>
      </c>
      <c r="D89" s="56">
        <f>Node_List!AA89*Parameters!E$21</f>
        <v>10.4639094</v>
      </c>
      <c r="E89" s="57">
        <f>Node_List!AB89*Parameters!F$21</f>
        <v>25.983596400000003</v>
      </c>
      <c r="F89" s="55">
        <f>C89*Parameters!N$24</f>
        <v>0.33967920000000007</v>
      </c>
      <c r="G89" s="56">
        <f>D89*Parameters!O$24</f>
        <v>1.04639094</v>
      </c>
      <c r="H89" s="57">
        <f>E89*Parameters!P$24</f>
        <v>2.5983596400000004</v>
      </c>
      <c r="I89" s="55">
        <f>C89*Parameters!N$27</f>
        <v>0.84919800000000012</v>
      </c>
      <c r="J89" s="56">
        <f>D89*Parameters!O$27</f>
        <v>2.6159773500000001</v>
      </c>
      <c r="K89" s="57">
        <f>E89*Parameters!P$27</f>
        <v>6.4958991000000008</v>
      </c>
      <c r="L89" s="55">
        <f>F89*Parameters!N$27</f>
        <v>8.4919800000000017E-2</v>
      </c>
      <c r="M89" s="56">
        <f>G89*Parameters!O$27</f>
        <v>0.261597735</v>
      </c>
      <c r="N89" s="57">
        <f>H89*Parameters!P$27</f>
        <v>0.6495899100000001</v>
      </c>
      <c r="O89" s="55">
        <f>C89*Parameters!N$29</f>
        <v>0.84919800000000012</v>
      </c>
      <c r="P89" s="56">
        <f>D89*Parameters!O$29</f>
        <v>2.6159773500000001</v>
      </c>
      <c r="Q89" s="57">
        <f>E89*Parameters!P$29</f>
        <v>6.4958991000000008</v>
      </c>
      <c r="R89" s="55">
        <f>F89*Parameters!N$29</f>
        <v>8.4919800000000017E-2</v>
      </c>
      <c r="S89" s="56">
        <f>G89*Parameters!O$27</f>
        <v>0.261597735</v>
      </c>
      <c r="T89" s="57">
        <f>H89*Parameters!P$27</f>
        <v>0.6495899100000001</v>
      </c>
      <c r="U89" s="55">
        <f>C89*Parameters!N$30</f>
        <v>0.84919800000000012</v>
      </c>
      <c r="V89" s="56">
        <f>D89*Parameters!O$30</f>
        <v>2.6159773500000001</v>
      </c>
      <c r="W89" s="57">
        <f>E89*Parameters!P$30</f>
        <v>6.4958991000000008</v>
      </c>
      <c r="X89" s="55">
        <f>F89*Parameters!N$30</f>
        <v>8.4919800000000017E-2</v>
      </c>
      <c r="Y89" s="56">
        <f>G89*Parameters!O$30</f>
        <v>0.261597735</v>
      </c>
      <c r="Z89" s="57">
        <f>H89*Parameters!P$30</f>
        <v>0.6495899100000001</v>
      </c>
      <c r="AA89" s="55">
        <f>C89*Parameters!N$31</f>
        <v>0.84919800000000012</v>
      </c>
      <c r="AB89" s="56">
        <f>D89*Parameters!O$31</f>
        <v>2.6159773500000001</v>
      </c>
      <c r="AC89" s="57">
        <f>E89*Parameters!P$31</f>
        <v>6.4958991000000008</v>
      </c>
      <c r="AD89" s="55">
        <f>F89*Parameters!N$31</f>
        <v>8.4919800000000017E-2</v>
      </c>
      <c r="AE89" s="56">
        <f>G89*Parameters!O$31</f>
        <v>0.261597735</v>
      </c>
      <c r="AF89" s="57">
        <f>H89*Parameters!P$31</f>
        <v>0.6495899100000001</v>
      </c>
    </row>
    <row r="90" spans="1:32" x14ac:dyDescent="0.2">
      <c r="A90" s="4" t="s">
        <v>151</v>
      </c>
      <c r="B90" s="4" t="s">
        <v>16</v>
      </c>
      <c r="C90" s="55">
        <f>Node_List!Z90*Parameters!D$21</f>
        <v>5.7933600000000016</v>
      </c>
      <c r="D90" s="56">
        <f>Node_List!AA90*Parameters!E$21</f>
        <v>14.242002000000003</v>
      </c>
      <c r="E90" s="57">
        <f>Node_List!AB90*Parameters!F$21</f>
        <v>32.632212000000003</v>
      </c>
      <c r="F90" s="55">
        <f>C90*Parameters!N$24</f>
        <v>0.57933600000000018</v>
      </c>
      <c r="G90" s="56">
        <f>D90*Parameters!O$24</f>
        <v>1.4242002000000005</v>
      </c>
      <c r="H90" s="57">
        <f>E90*Parameters!P$24</f>
        <v>3.2632212000000003</v>
      </c>
      <c r="I90" s="55">
        <f>C90*Parameters!N$27</f>
        <v>1.4483400000000004</v>
      </c>
      <c r="J90" s="56">
        <f>D90*Parameters!O$27</f>
        <v>3.5605005000000007</v>
      </c>
      <c r="K90" s="57">
        <f>E90*Parameters!P$27</f>
        <v>8.1580530000000007</v>
      </c>
      <c r="L90" s="55">
        <f>F90*Parameters!N$27</f>
        <v>0.14483400000000005</v>
      </c>
      <c r="M90" s="56">
        <f>G90*Parameters!O$27</f>
        <v>0.35605005000000012</v>
      </c>
      <c r="N90" s="57">
        <f>H90*Parameters!P$27</f>
        <v>0.81580530000000007</v>
      </c>
      <c r="O90" s="55">
        <f>C90*Parameters!N$29</f>
        <v>1.4483400000000004</v>
      </c>
      <c r="P90" s="56">
        <f>D90*Parameters!O$29</f>
        <v>3.5605005000000007</v>
      </c>
      <c r="Q90" s="57">
        <f>E90*Parameters!P$29</f>
        <v>8.1580530000000007</v>
      </c>
      <c r="R90" s="55">
        <f>F90*Parameters!N$29</f>
        <v>0.14483400000000005</v>
      </c>
      <c r="S90" s="56">
        <f>G90*Parameters!O$27</f>
        <v>0.35605005000000012</v>
      </c>
      <c r="T90" s="57">
        <f>H90*Parameters!P$27</f>
        <v>0.81580530000000007</v>
      </c>
      <c r="U90" s="55">
        <f>C90*Parameters!N$30</f>
        <v>1.4483400000000004</v>
      </c>
      <c r="V90" s="56">
        <f>D90*Parameters!O$30</f>
        <v>3.5605005000000007</v>
      </c>
      <c r="W90" s="57">
        <f>E90*Parameters!P$30</f>
        <v>8.1580530000000007</v>
      </c>
      <c r="X90" s="55">
        <f>F90*Parameters!N$30</f>
        <v>0.14483400000000005</v>
      </c>
      <c r="Y90" s="56">
        <f>G90*Parameters!O$30</f>
        <v>0.35605005000000012</v>
      </c>
      <c r="Z90" s="57">
        <f>H90*Parameters!P$30</f>
        <v>0.81580530000000007</v>
      </c>
      <c r="AA90" s="55">
        <f>C90*Parameters!N$31</f>
        <v>1.4483400000000004</v>
      </c>
      <c r="AB90" s="56">
        <f>D90*Parameters!O$31</f>
        <v>3.5605005000000007</v>
      </c>
      <c r="AC90" s="57">
        <f>E90*Parameters!P$31</f>
        <v>8.1580530000000007</v>
      </c>
      <c r="AD90" s="55">
        <f>F90*Parameters!N$31</f>
        <v>0.14483400000000005</v>
      </c>
      <c r="AE90" s="56">
        <f>G90*Parameters!O$31</f>
        <v>0.35605005000000012</v>
      </c>
      <c r="AF90" s="57">
        <f>H90*Parameters!P$31</f>
        <v>0.81580530000000007</v>
      </c>
    </row>
    <row r="91" spans="1:32" x14ac:dyDescent="0.2">
      <c r="A91" s="4" t="s">
        <v>152</v>
      </c>
      <c r="B91" s="4" t="s">
        <v>17</v>
      </c>
      <c r="C91" s="55">
        <f>Node_List!Z91*Parameters!D$21</f>
        <v>2.4302400000000004</v>
      </c>
      <c r="D91" s="56">
        <f>Node_List!AA91*Parameters!E$21</f>
        <v>6.9832680000000016</v>
      </c>
      <c r="E91" s="57">
        <f>Node_List!AB91*Parameters!F$21</f>
        <v>16.794408000000004</v>
      </c>
      <c r="F91" s="55">
        <f>C91*Parameters!N$24</f>
        <v>0.24302400000000005</v>
      </c>
      <c r="G91" s="56">
        <f>D91*Parameters!O$24</f>
        <v>0.69832680000000025</v>
      </c>
      <c r="H91" s="57">
        <f>E91*Parameters!P$24</f>
        <v>1.6794408000000005</v>
      </c>
      <c r="I91" s="55">
        <f>C91*Parameters!N$27</f>
        <v>0.6075600000000001</v>
      </c>
      <c r="J91" s="56">
        <f>D91*Parameters!O$27</f>
        <v>1.7458170000000004</v>
      </c>
      <c r="K91" s="57">
        <f>E91*Parameters!P$27</f>
        <v>4.1986020000000011</v>
      </c>
      <c r="L91" s="55">
        <f>F91*Parameters!N$27</f>
        <v>6.0756000000000011E-2</v>
      </c>
      <c r="M91" s="56">
        <f>G91*Parameters!O$27</f>
        <v>0.17458170000000006</v>
      </c>
      <c r="N91" s="57">
        <f>H91*Parameters!P$27</f>
        <v>0.41986020000000013</v>
      </c>
      <c r="O91" s="55">
        <f>C91*Parameters!N$29</f>
        <v>0.6075600000000001</v>
      </c>
      <c r="P91" s="56">
        <f>D91*Parameters!O$29</f>
        <v>1.7458170000000004</v>
      </c>
      <c r="Q91" s="57">
        <f>E91*Parameters!P$29</f>
        <v>4.1986020000000011</v>
      </c>
      <c r="R91" s="55">
        <f>F91*Parameters!N$29</f>
        <v>6.0756000000000011E-2</v>
      </c>
      <c r="S91" s="56">
        <f>G91*Parameters!O$27</f>
        <v>0.17458170000000006</v>
      </c>
      <c r="T91" s="57">
        <f>H91*Parameters!P$27</f>
        <v>0.41986020000000013</v>
      </c>
      <c r="U91" s="55">
        <f>C91*Parameters!N$30</f>
        <v>0.6075600000000001</v>
      </c>
      <c r="V91" s="56">
        <f>D91*Parameters!O$30</f>
        <v>1.7458170000000004</v>
      </c>
      <c r="W91" s="57">
        <f>E91*Parameters!P$30</f>
        <v>4.1986020000000011</v>
      </c>
      <c r="X91" s="55">
        <f>F91*Parameters!N$30</f>
        <v>6.0756000000000011E-2</v>
      </c>
      <c r="Y91" s="56">
        <f>G91*Parameters!O$30</f>
        <v>0.17458170000000006</v>
      </c>
      <c r="Z91" s="57">
        <f>H91*Parameters!P$30</f>
        <v>0.41986020000000013</v>
      </c>
      <c r="AA91" s="55">
        <f>C91*Parameters!N$31</f>
        <v>0.6075600000000001</v>
      </c>
      <c r="AB91" s="56">
        <f>D91*Parameters!O$31</f>
        <v>1.7458170000000004</v>
      </c>
      <c r="AC91" s="57">
        <f>E91*Parameters!P$31</f>
        <v>4.1986020000000011</v>
      </c>
      <c r="AD91" s="55">
        <f>F91*Parameters!N$31</f>
        <v>6.0756000000000011E-2</v>
      </c>
      <c r="AE91" s="56">
        <f>G91*Parameters!O$31</f>
        <v>0.17458170000000006</v>
      </c>
      <c r="AF91" s="57">
        <f>H91*Parameters!P$31</f>
        <v>0.41986020000000013</v>
      </c>
    </row>
    <row r="92" spans="1:32" x14ac:dyDescent="0.2">
      <c r="A92" s="4" t="s">
        <v>153</v>
      </c>
      <c r="B92" s="4" t="s">
        <v>17</v>
      </c>
      <c r="C92" s="55">
        <f>Node_List!Z92*Parameters!D$21</f>
        <v>14.776320000000004</v>
      </c>
      <c r="D92" s="56">
        <f>Node_List!AA92*Parameters!E$21</f>
        <v>35.984724000000007</v>
      </c>
      <c r="E92" s="57">
        <f>Node_List!AB92*Parameters!F$21</f>
        <v>81.972744000000006</v>
      </c>
      <c r="F92" s="55">
        <f>C92*Parameters!N$24</f>
        <v>1.4776320000000005</v>
      </c>
      <c r="G92" s="56">
        <f>D92*Parameters!O$24</f>
        <v>3.5984724000000008</v>
      </c>
      <c r="H92" s="57">
        <f>E92*Parameters!P$24</f>
        <v>8.1972744000000013</v>
      </c>
      <c r="I92" s="55">
        <f>C92*Parameters!N$27</f>
        <v>3.6940800000000009</v>
      </c>
      <c r="J92" s="56">
        <f>D92*Parameters!O$27</f>
        <v>8.9961810000000018</v>
      </c>
      <c r="K92" s="57">
        <f>E92*Parameters!P$27</f>
        <v>20.493186000000001</v>
      </c>
      <c r="L92" s="55">
        <f>F92*Parameters!N$27</f>
        <v>0.36940800000000013</v>
      </c>
      <c r="M92" s="56">
        <f>G92*Parameters!O$27</f>
        <v>0.8996181000000002</v>
      </c>
      <c r="N92" s="57">
        <f>H92*Parameters!P$27</f>
        <v>2.0493186000000003</v>
      </c>
      <c r="O92" s="55">
        <f>C92*Parameters!N$29</f>
        <v>3.6940800000000009</v>
      </c>
      <c r="P92" s="56">
        <f>D92*Parameters!O$29</f>
        <v>8.9961810000000018</v>
      </c>
      <c r="Q92" s="57">
        <f>E92*Parameters!P$29</f>
        <v>20.493186000000001</v>
      </c>
      <c r="R92" s="55">
        <f>F92*Parameters!N$29</f>
        <v>0.36940800000000013</v>
      </c>
      <c r="S92" s="56">
        <f>G92*Parameters!O$27</f>
        <v>0.8996181000000002</v>
      </c>
      <c r="T92" s="57">
        <f>H92*Parameters!P$27</f>
        <v>2.0493186000000003</v>
      </c>
      <c r="U92" s="55">
        <f>C92*Parameters!N$30</f>
        <v>3.6940800000000009</v>
      </c>
      <c r="V92" s="56">
        <f>D92*Parameters!O$30</f>
        <v>8.9961810000000018</v>
      </c>
      <c r="W92" s="57">
        <f>E92*Parameters!P$30</f>
        <v>20.493186000000001</v>
      </c>
      <c r="X92" s="55">
        <f>F92*Parameters!N$30</f>
        <v>0.36940800000000013</v>
      </c>
      <c r="Y92" s="56">
        <f>G92*Parameters!O$30</f>
        <v>0.8996181000000002</v>
      </c>
      <c r="Z92" s="57">
        <f>H92*Parameters!P$30</f>
        <v>2.0493186000000003</v>
      </c>
      <c r="AA92" s="55">
        <f>C92*Parameters!N$31</f>
        <v>3.6940800000000009</v>
      </c>
      <c r="AB92" s="56">
        <f>D92*Parameters!O$31</f>
        <v>8.9961810000000018</v>
      </c>
      <c r="AC92" s="57">
        <f>E92*Parameters!P$31</f>
        <v>20.493186000000001</v>
      </c>
      <c r="AD92" s="55">
        <f>F92*Parameters!N$31</f>
        <v>0.36940800000000013</v>
      </c>
      <c r="AE92" s="56">
        <f>G92*Parameters!O$31</f>
        <v>0.8996181000000002</v>
      </c>
      <c r="AF92" s="57">
        <f>H92*Parameters!P$31</f>
        <v>2.0493186000000003</v>
      </c>
    </row>
    <row r="93" spans="1:32" x14ac:dyDescent="0.2">
      <c r="A93" s="4" t="s">
        <v>154</v>
      </c>
      <c r="B93" s="4" t="s">
        <v>16</v>
      </c>
      <c r="C93" s="55">
        <f>Node_List!Z93*Parameters!D$21</f>
        <v>7.3843200000000007</v>
      </c>
      <c r="D93" s="56">
        <f>Node_List!AA93*Parameters!E$21</f>
        <v>18.064824000000005</v>
      </c>
      <c r="E93" s="57">
        <f>Node_List!AB93*Parameters!F$21</f>
        <v>40.999344000000015</v>
      </c>
      <c r="F93" s="55">
        <f>C93*Parameters!N$24</f>
        <v>0.73843200000000009</v>
      </c>
      <c r="G93" s="56">
        <f>D93*Parameters!O$24</f>
        <v>1.8064824000000006</v>
      </c>
      <c r="H93" s="57">
        <f>E93*Parameters!P$24</f>
        <v>4.0999344000000013</v>
      </c>
      <c r="I93" s="55">
        <f>C93*Parameters!N$27</f>
        <v>1.8460800000000002</v>
      </c>
      <c r="J93" s="56">
        <f>D93*Parameters!O$27</f>
        <v>4.5162060000000013</v>
      </c>
      <c r="K93" s="57">
        <f>E93*Parameters!P$27</f>
        <v>10.249836000000004</v>
      </c>
      <c r="L93" s="55">
        <f>F93*Parameters!N$27</f>
        <v>0.18460800000000002</v>
      </c>
      <c r="M93" s="56">
        <f>G93*Parameters!O$27</f>
        <v>0.45162060000000015</v>
      </c>
      <c r="N93" s="57">
        <f>H93*Parameters!P$27</f>
        <v>1.0249836000000003</v>
      </c>
      <c r="O93" s="55">
        <f>C93*Parameters!N$29</f>
        <v>1.8460800000000002</v>
      </c>
      <c r="P93" s="56">
        <f>D93*Parameters!O$29</f>
        <v>4.5162060000000013</v>
      </c>
      <c r="Q93" s="57">
        <f>E93*Parameters!P$29</f>
        <v>10.249836000000004</v>
      </c>
      <c r="R93" s="55">
        <f>F93*Parameters!N$29</f>
        <v>0.18460800000000002</v>
      </c>
      <c r="S93" s="56">
        <f>G93*Parameters!O$27</f>
        <v>0.45162060000000015</v>
      </c>
      <c r="T93" s="57">
        <f>H93*Parameters!P$27</f>
        <v>1.0249836000000003</v>
      </c>
      <c r="U93" s="55">
        <f>C93*Parameters!N$30</f>
        <v>1.8460800000000002</v>
      </c>
      <c r="V93" s="56">
        <f>D93*Parameters!O$30</f>
        <v>4.5162060000000013</v>
      </c>
      <c r="W93" s="57">
        <f>E93*Parameters!P$30</f>
        <v>10.249836000000004</v>
      </c>
      <c r="X93" s="55">
        <f>F93*Parameters!N$30</f>
        <v>0.18460800000000002</v>
      </c>
      <c r="Y93" s="56">
        <f>G93*Parameters!O$30</f>
        <v>0.45162060000000015</v>
      </c>
      <c r="Z93" s="57">
        <f>H93*Parameters!P$30</f>
        <v>1.0249836000000003</v>
      </c>
      <c r="AA93" s="55">
        <f>C93*Parameters!N$31</f>
        <v>1.8460800000000002</v>
      </c>
      <c r="AB93" s="56">
        <f>D93*Parameters!O$31</f>
        <v>4.5162060000000013</v>
      </c>
      <c r="AC93" s="57">
        <f>E93*Parameters!P$31</f>
        <v>10.249836000000004</v>
      </c>
      <c r="AD93" s="55">
        <f>F93*Parameters!N$31</f>
        <v>0.18460800000000002</v>
      </c>
      <c r="AE93" s="56">
        <f>G93*Parameters!O$31</f>
        <v>0.45162060000000015</v>
      </c>
      <c r="AF93" s="57">
        <f>H93*Parameters!P$31</f>
        <v>1.0249836000000003</v>
      </c>
    </row>
    <row r="94" spans="1:32" x14ac:dyDescent="0.2">
      <c r="A94" s="4" t="s">
        <v>155</v>
      </c>
      <c r="B94" s="4" t="s">
        <v>17</v>
      </c>
      <c r="C94" s="55">
        <f>Node_List!Z94*Parameters!D$21</f>
        <v>12.333360000000003</v>
      </c>
      <c r="D94" s="56">
        <f>Node_List!AA94*Parameters!E$21</f>
        <v>29.272002000000004</v>
      </c>
      <c r="E94" s="57">
        <f>Node_List!AB94*Parameters!F$21</f>
        <v>66.868212</v>
      </c>
      <c r="F94" s="55">
        <f>C94*Parameters!N$24</f>
        <v>1.2333360000000004</v>
      </c>
      <c r="G94" s="56">
        <f>D94*Parameters!O$24</f>
        <v>2.9272002000000006</v>
      </c>
      <c r="H94" s="57">
        <f>E94*Parameters!P$24</f>
        <v>6.6868212000000007</v>
      </c>
      <c r="I94" s="55">
        <f>C94*Parameters!N$27</f>
        <v>3.0833400000000006</v>
      </c>
      <c r="J94" s="56">
        <f>D94*Parameters!O$27</f>
        <v>7.318000500000001</v>
      </c>
      <c r="K94" s="57">
        <f>E94*Parameters!P$27</f>
        <v>16.717053</v>
      </c>
      <c r="L94" s="55">
        <f>F94*Parameters!N$27</f>
        <v>0.30833400000000011</v>
      </c>
      <c r="M94" s="56">
        <f>G94*Parameters!O$27</f>
        <v>0.73180005000000015</v>
      </c>
      <c r="N94" s="57">
        <f>H94*Parameters!P$27</f>
        <v>1.6717053000000002</v>
      </c>
      <c r="O94" s="55">
        <f>C94*Parameters!N$29</f>
        <v>3.0833400000000006</v>
      </c>
      <c r="P94" s="56">
        <f>D94*Parameters!O$29</f>
        <v>7.318000500000001</v>
      </c>
      <c r="Q94" s="57">
        <f>E94*Parameters!P$29</f>
        <v>16.717053</v>
      </c>
      <c r="R94" s="55">
        <f>F94*Parameters!N$29</f>
        <v>0.30833400000000011</v>
      </c>
      <c r="S94" s="56">
        <f>G94*Parameters!O$27</f>
        <v>0.73180005000000015</v>
      </c>
      <c r="T94" s="57">
        <f>H94*Parameters!P$27</f>
        <v>1.6717053000000002</v>
      </c>
      <c r="U94" s="55">
        <f>C94*Parameters!N$30</f>
        <v>3.0833400000000006</v>
      </c>
      <c r="V94" s="56">
        <f>D94*Parameters!O$30</f>
        <v>7.318000500000001</v>
      </c>
      <c r="W94" s="57">
        <f>E94*Parameters!P$30</f>
        <v>16.717053</v>
      </c>
      <c r="X94" s="55">
        <f>F94*Parameters!N$30</f>
        <v>0.30833400000000011</v>
      </c>
      <c r="Y94" s="56">
        <f>G94*Parameters!O$30</f>
        <v>0.73180005000000015</v>
      </c>
      <c r="Z94" s="57">
        <f>H94*Parameters!P$30</f>
        <v>1.6717053000000002</v>
      </c>
      <c r="AA94" s="55">
        <f>C94*Parameters!N$31</f>
        <v>3.0833400000000006</v>
      </c>
      <c r="AB94" s="56">
        <f>D94*Parameters!O$31</f>
        <v>7.318000500000001</v>
      </c>
      <c r="AC94" s="57">
        <f>E94*Parameters!P$31</f>
        <v>16.717053</v>
      </c>
      <c r="AD94" s="55">
        <f>F94*Parameters!N$31</f>
        <v>0.30833400000000011</v>
      </c>
      <c r="AE94" s="56">
        <f>G94*Parameters!O$31</f>
        <v>0.73180005000000015</v>
      </c>
      <c r="AF94" s="57">
        <f>H94*Parameters!P$31</f>
        <v>1.6717053000000002</v>
      </c>
    </row>
    <row r="95" spans="1:32" x14ac:dyDescent="0.2">
      <c r="A95" s="4" t="s">
        <v>156</v>
      </c>
      <c r="B95" s="4" t="s">
        <v>17</v>
      </c>
      <c r="C95" s="55">
        <f>Node_List!Z95*Parameters!D$21</f>
        <v>6.5937600000000005</v>
      </c>
      <c r="D95" s="56">
        <f>Node_List!AA95*Parameters!E$21</f>
        <v>17.318532000000005</v>
      </c>
      <c r="E95" s="57">
        <f>Node_List!AB95*Parameters!F$21</f>
        <v>40.876392000000003</v>
      </c>
      <c r="F95" s="55">
        <f>C95*Parameters!N$24</f>
        <v>0.65937600000000007</v>
      </c>
      <c r="G95" s="56">
        <f>D95*Parameters!O$24</f>
        <v>1.7318532000000006</v>
      </c>
      <c r="H95" s="57">
        <f>E95*Parameters!P$24</f>
        <v>4.0876392000000008</v>
      </c>
      <c r="I95" s="55">
        <f>C95*Parameters!N$27</f>
        <v>1.6484400000000001</v>
      </c>
      <c r="J95" s="56">
        <f>D95*Parameters!O$27</f>
        <v>4.3296330000000012</v>
      </c>
      <c r="K95" s="57">
        <f>E95*Parameters!P$27</f>
        <v>10.219098000000001</v>
      </c>
      <c r="L95" s="55">
        <f>F95*Parameters!N$27</f>
        <v>0.16484400000000002</v>
      </c>
      <c r="M95" s="56">
        <f>G95*Parameters!O$27</f>
        <v>0.43296330000000016</v>
      </c>
      <c r="N95" s="57">
        <f>H95*Parameters!P$27</f>
        <v>1.0219098000000002</v>
      </c>
      <c r="O95" s="55">
        <f>C95*Parameters!N$29</f>
        <v>1.6484400000000001</v>
      </c>
      <c r="P95" s="56">
        <f>D95*Parameters!O$29</f>
        <v>4.3296330000000012</v>
      </c>
      <c r="Q95" s="57">
        <f>E95*Parameters!P$29</f>
        <v>10.219098000000001</v>
      </c>
      <c r="R95" s="55">
        <f>F95*Parameters!N$29</f>
        <v>0.16484400000000002</v>
      </c>
      <c r="S95" s="56">
        <f>G95*Parameters!O$27</f>
        <v>0.43296330000000016</v>
      </c>
      <c r="T95" s="57">
        <f>H95*Parameters!P$27</f>
        <v>1.0219098000000002</v>
      </c>
      <c r="U95" s="55">
        <f>C95*Parameters!N$30</f>
        <v>1.6484400000000001</v>
      </c>
      <c r="V95" s="56">
        <f>D95*Parameters!O$30</f>
        <v>4.3296330000000012</v>
      </c>
      <c r="W95" s="57">
        <f>E95*Parameters!P$30</f>
        <v>10.219098000000001</v>
      </c>
      <c r="X95" s="55">
        <f>F95*Parameters!N$30</f>
        <v>0.16484400000000002</v>
      </c>
      <c r="Y95" s="56">
        <f>G95*Parameters!O$30</f>
        <v>0.43296330000000016</v>
      </c>
      <c r="Z95" s="57">
        <f>H95*Parameters!P$30</f>
        <v>1.0219098000000002</v>
      </c>
      <c r="AA95" s="55">
        <f>C95*Parameters!N$31</f>
        <v>1.6484400000000001</v>
      </c>
      <c r="AB95" s="56">
        <f>D95*Parameters!O$31</f>
        <v>4.3296330000000012</v>
      </c>
      <c r="AC95" s="57">
        <f>E95*Parameters!P$31</f>
        <v>10.219098000000001</v>
      </c>
      <c r="AD95" s="55">
        <f>F95*Parameters!N$31</f>
        <v>0.16484400000000002</v>
      </c>
      <c r="AE95" s="56">
        <f>G95*Parameters!O$31</f>
        <v>0.43296330000000016</v>
      </c>
      <c r="AF95" s="57">
        <f>H95*Parameters!P$31</f>
        <v>1.0219098000000002</v>
      </c>
    </row>
    <row r="96" spans="1:32" x14ac:dyDescent="0.2">
      <c r="A96" s="4" t="s">
        <v>157</v>
      </c>
      <c r="B96" s="4" t="s">
        <v>17</v>
      </c>
      <c r="C96" s="55">
        <f>Node_List!Z96*Parameters!D$21</f>
        <v>8.312400000000002</v>
      </c>
      <c r="D96" s="56">
        <f>Node_List!AA96*Parameters!E$21</f>
        <v>19.244430000000001</v>
      </c>
      <c r="E96" s="57">
        <f>Node_List!AB96*Parameters!F$21</f>
        <v>43.457580000000014</v>
      </c>
      <c r="F96" s="55">
        <f>C96*Parameters!N$24</f>
        <v>0.8312400000000002</v>
      </c>
      <c r="G96" s="56">
        <f>D96*Parameters!O$24</f>
        <v>1.9244430000000001</v>
      </c>
      <c r="H96" s="57">
        <f>E96*Parameters!P$24</f>
        <v>4.3457580000000018</v>
      </c>
      <c r="I96" s="55">
        <f>C96*Parameters!N$27</f>
        <v>2.0781000000000005</v>
      </c>
      <c r="J96" s="56">
        <f>D96*Parameters!O$27</f>
        <v>4.8111075000000003</v>
      </c>
      <c r="K96" s="57">
        <f>E96*Parameters!P$27</f>
        <v>10.864395000000004</v>
      </c>
      <c r="L96" s="55">
        <f>F96*Parameters!N$27</f>
        <v>0.20781000000000005</v>
      </c>
      <c r="M96" s="56">
        <f>G96*Parameters!O$27</f>
        <v>0.48111075000000003</v>
      </c>
      <c r="N96" s="57">
        <f>H96*Parameters!P$27</f>
        <v>1.0864395000000004</v>
      </c>
      <c r="O96" s="55">
        <f>C96*Parameters!N$29</f>
        <v>2.0781000000000005</v>
      </c>
      <c r="P96" s="56">
        <f>D96*Parameters!O$29</f>
        <v>4.8111075000000003</v>
      </c>
      <c r="Q96" s="57">
        <f>E96*Parameters!P$29</f>
        <v>10.864395000000004</v>
      </c>
      <c r="R96" s="55">
        <f>F96*Parameters!N$29</f>
        <v>0.20781000000000005</v>
      </c>
      <c r="S96" s="56">
        <f>G96*Parameters!O$27</f>
        <v>0.48111075000000003</v>
      </c>
      <c r="T96" s="57">
        <f>H96*Parameters!P$27</f>
        <v>1.0864395000000004</v>
      </c>
      <c r="U96" s="55">
        <f>C96*Parameters!N$30</f>
        <v>2.0781000000000005</v>
      </c>
      <c r="V96" s="56">
        <f>D96*Parameters!O$30</f>
        <v>4.8111075000000003</v>
      </c>
      <c r="W96" s="57">
        <f>E96*Parameters!P$30</f>
        <v>10.864395000000004</v>
      </c>
      <c r="X96" s="55">
        <f>F96*Parameters!N$30</f>
        <v>0.20781000000000005</v>
      </c>
      <c r="Y96" s="56">
        <f>G96*Parameters!O$30</f>
        <v>0.48111075000000003</v>
      </c>
      <c r="Z96" s="57">
        <f>H96*Parameters!P$30</f>
        <v>1.0864395000000004</v>
      </c>
      <c r="AA96" s="55">
        <f>C96*Parameters!N$31</f>
        <v>2.0781000000000005</v>
      </c>
      <c r="AB96" s="56">
        <f>D96*Parameters!O$31</f>
        <v>4.8111075000000003</v>
      </c>
      <c r="AC96" s="57">
        <f>E96*Parameters!P$31</f>
        <v>10.864395000000004</v>
      </c>
      <c r="AD96" s="55">
        <f>F96*Parameters!N$31</f>
        <v>0.20781000000000005</v>
      </c>
      <c r="AE96" s="56">
        <f>G96*Parameters!O$31</f>
        <v>0.48111075000000003</v>
      </c>
      <c r="AF96" s="57">
        <f>H96*Parameters!P$31</f>
        <v>1.0864395000000004</v>
      </c>
    </row>
    <row r="97" spans="1:32" x14ac:dyDescent="0.2">
      <c r="A97" s="4" t="s">
        <v>158</v>
      </c>
      <c r="B97" s="4" t="s">
        <v>17</v>
      </c>
      <c r="C97" s="55">
        <f>Node_List!Z97*Parameters!D$21</f>
        <v>2.6020799999999999</v>
      </c>
      <c r="D97" s="56">
        <f>Node_List!AA97*Parameters!E$21</f>
        <v>8.7031560000000017</v>
      </c>
      <c r="E97" s="57">
        <f>Node_List!AB97*Parameters!F$21</f>
        <v>22.078536000000007</v>
      </c>
      <c r="F97" s="55">
        <f>C97*Parameters!N$24</f>
        <v>0.26020799999999999</v>
      </c>
      <c r="G97" s="56">
        <f>D97*Parameters!O$24</f>
        <v>0.87031560000000019</v>
      </c>
      <c r="H97" s="57">
        <f>E97*Parameters!P$24</f>
        <v>2.2078536000000009</v>
      </c>
      <c r="I97" s="55">
        <f>C97*Parameters!N$27</f>
        <v>0.65051999999999999</v>
      </c>
      <c r="J97" s="56">
        <f>D97*Parameters!O$27</f>
        <v>2.1757890000000004</v>
      </c>
      <c r="K97" s="57">
        <f>E97*Parameters!P$27</f>
        <v>5.5196340000000017</v>
      </c>
      <c r="L97" s="55">
        <f>F97*Parameters!N$27</f>
        <v>6.5051999999999999E-2</v>
      </c>
      <c r="M97" s="56">
        <f>G97*Parameters!O$27</f>
        <v>0.21757890000000005</v>
      </c>
      <c r="N97" s="57">
        <f>H97*Parameters!P$27</f>
        <v>0.55196340000000021</v>
      </c>
      <c r="O97" s="55">
        <f>C97*Parameters!N$29</f>
        <v>0.65051999999999999</v>
      </c>
      <c r="P97" s="56">
        <f>D97*Parameters!O$29</f>
        <v>2.1757890000000004</v>
      </c>
      <c r="Q97" s="57">
        <f>E97*Parameters!P$29</f>
        <v>5.5196340000000017</v>
      </c>
      <c r="R97" s="55">
        <f>F97*Parameters!N$29</f>
        <v>6.5051999999999999E-2</v>
      </c>
      <c r="S97" s="56">
        <f>G97*Parameters!O$27</f>
        <v>0.21757890000000005</v>
      </c>
      <c r="T97" s="57">
        <f>H97*Parameters!P$27</f>
        <v>0.55196340000000021</v>
      </c>
      <c r="U97" s="55">
        <f>C97*Parameters!N$30</f>
        <v>0.65051999999999999</v>
      </c>
      <c r="V97" s="56">
        <f>D97*Parameters!O$30</f>
        <v>2.1757890000000004</v>
      </c>
      <c r="W97" s="57">
        <f>E97*Parameters!P$30</f>
        <v>5.5196340000000017</v>
      </c>
      <c r="X97" s="55">
        <f>F97*Parameters!N$30</f>
        <v>6.5051999999999999E-2</v>
      </c>
      <c r="Y97" s="56">
        <f>G97*Parameters!O$30</f>
        <v>0.21757890000000005</v>
      </c>
      <c r="Z97" s="57">
        <f>H97*Parameters!P$30</f>
        <v>0.55196340000000021</v>
      </c>
      <c r="AA97" s="55">
        <f>C97*Parameters!N$31</f>
        <v>0.65051999999999999</v>
      </c>
      <c r="AB97" s="56">
        <f>D97*Parameters!O$31</f>
        <v>2.1757890000000004</v>
      </c>
      <c r="AC97" s="57">
        <f>E97*Parameters!P$31</f>
        <v>5.5196340000000017</v>
      </c>
      <c r="AD97" s="55">
        <f>F97*Parameters!N$31</f>
        <v>6.5051999999999999E-2</v>
      </c>
      <c r="AE97" s="56">
        <f>G97*Parameters!O$31</f>
        <v>0.21757890000000005</v>
      </c>
      <c r="AF97" s="57">
        <f>H97*Parameters!P$31</f>
        <v>0.55196340000000021</v>
      </c>
    </row>
    <row r="98" spans="1:32" x14ac:dyDescent="0.2">
      <c r="A98" s="4" t="s">
        <v>159</v>
      </c>
      <c r="B98" s="4" t="s">
        <v>17</v>
      </c>
      <c r="C98" s="55">
        <f>Node_List!Z98*Parameters!D$21</f>
        <v>7.2010800000000019</v>
      </c>
      <c r="D98" s="56">
        <f>Node_List!AA98*Parameters!E$21</f>
        <v>16.845831000000004</v>
      </c>
      <c r="E98" s="57">
        <f>Node_List!AB98*Parameters!F$21</f>
        <v>37.024086000000011</v>
      </c>
      <c r="F98" s="55">
        <f>C98*Parameters!N$24</f>
        <v>0.72010800000000019</v>
      </c>
      <c r="G98" s="56">
        <f>D98*Parameters!O$24</f>
        <v>1.6845831000000004</v>
      </c>
      <c r="H98" s="57">
        <f>E98*Parameters!P$24</f>
        <v>3.7024086000000014</v>
      </c>
      <c r="I98" s="55">
        <f>C98*Parameters!N$27</f>
        <v>1.8002700000000005</v>
      </c>
      <c r="J98" s="56">
        <f>D98*Parameters!O$27</f>
        <v>4.211457750000001</v>
      </c>
      <c r="K98" s="57">
        <f>E98*Parameters!P$27</f>
        <v>9.2560215000000028</v>
      </c>
      <c r="L98" s="55">
        <f>F98*Parameters!N$27</f>
        <v>0.18002700000000005</v>
      </c>
      <c r="M98" s="56">
        <f>G98*Parameters!O$27</f>
        <v>0.42114577500000011</v>
      </c>
      <c r="N98" s="57">
        <f>H98*Parameters!P$27</f>
        <v>0.92560215000000035</v>
      </c>
      <c r="O98" s="55">
        <f>C98*Parameters!N$29</f>
        <v>1.8002700000000005</v>
      </c>
      <c r="P98" s="56">
        <f>D98*Parameters!O$29</f>
        <v>4.211457750000001</v>
      </c>
      <c r="Q98" s="57">
        <f>E98*Parameters!P$29</f>
        <v>9.2560215000000028</v>
      </c>
      <c r="R98" s="55">
        <f>F98*Parameters!N$29</f>
        <v>0.18002700000000005</v>
      </c>
      <c r="S98" s="56">
        <f>G98*Parameters!O$27</f>
        <v>0.42114577500000011</v>
      </c>
      <c r="T98" s="57">
        <f>H98*Parameters!P$27</f>
        <v>0.92560215000000035</v>
      </c>
      <c r="U98" s="55">
        <f>C98*Parameters!N$30</f>
        <v>1.8002700000000005</v>
      </c>
      <c r="V98" s="56">
        <f>D98*Parameters!O$30</f>
        <v>4.211457750000001</v>
      </c>
      <c r="W98" s="57">
        <f>E98*Parameters!P$30</f>
        <v>9.2560215000000028</v>
      </c>
      <c r="X98" s="55">
        <f>F98*Parameters!N$30</f>
        <v>0.18002700000000005</v>
      </c>
      <c r="Y98" s="56">
        <f>G98*Parameters!O$30</f>
        <v>0.42114577500000011</v>
      </c>
      <c r="Z98" s="57">
        <f>H98*Parameters!P$30</f>
        <v>0.92560215000000035</v>
      </c>
      <c r="AA98" s="55">
        <f>C98*Parameters!N$31</f>
        <v>1.8002700000000005</v>
      </c>
      <c r="AB98" s="56">
        <f>D98*Parameters!O$31</f>
        <v>4.211457750000001</v>
      </c>
      <c r="AC98" s="57">
        <f>E98*Parameters!P$31</f>
        <v>9.2560215000000028</v>
      </c>
      <c r="AD98" s="55">
        <f>F98*Parameters!N$31</f>
        <v>0.18002700000000005</v>
      </c>
      <c r="AE98" s="56">
        <f>G98*Parameters!O$31</f>
        <v>0.42114577500000011</v>
      </c>
      <c r="AF98" s="57">
        <f>H98*Parameters!P$31</f>
        <v>0.92560215000000035</v>
      </c>
    </row>
    <row r="99" spans="1:32" x14ac:dyDescent="0.2">
      <c r="A99" s="4" t="s">
        <v>160</v>
      </c>
      <c r="B99" s="4" t="s">
        <v>17</v>
      </c>
      <c r="C99" s="55">
        <f>Node_List!Z99*Parameters!D$21</f>
        <v>25.792080000000002</v>
      </c>
      <c r="D99" s="56">
        <f>Node_List!AA99*Parameters!E$21</f>
        <v>56.102406000000023</v>
      </c>
      <c r="E99" s="57">
        <f>Node_List!AB99*Parameters!F$21</f>
        <v>122.499036</v>
      </c>
      <c r="F99" s="55">
        <f>C99*Parameters!N$24</f>
        <v>2.5792080000000004</v>
      </c>
      <c r="G99" s="56">
        <f>D99*Parameters!O$24</f>
        <v>5.6102406000000027</v>
      </c>
      <c r="H99" s="57">
        <f>E99*Parameters!P$24</f>
        <v>12.249903600000001</v>
      </c>
      <c r="I99" s="55">
        <f>C99*Parameters!N$27</f>
        <v>6.4480200000000005</v>
      </c>
      <c r="J99" s="56">
        <f>D99*Parameters!O$27</f>
        <v>14.025601500000006</v>
      </c>
      <c r="K99" s="57">
        <f>E99*Parameters!P$27</f>
        <v>30.624759000000001</v>
      </c>
      <c r="L99" s="55">
        <f>F99*Parameters!N$27</f>
        <v>0.6448020000000001</v>
      </c>
      <c r="M99" s="56">
        <f>G99*Parameters!O$27</f>
        <v>1.4025601500000007</v>
      </c>
      <c r="N99" s="57">
        <f>H99*Parameters!P$27</f>
        <v>3.0624759000000004</v>
      </c>
      <c r="O99" s="55">
        <f>C99*Parameters!N$29</f>
        <v>6.4480200000000005</v>
      </c>
      <c r="P99" s="56">
        <f>D99*Parameters!O$29</f>
        <v>14.025601500000006</v>
      </c>
      <c r="Q99" s="57">
        <f>E99*Parameters!P$29</f>
        <v>30.624759000000001</v>
      </c>
      <c r="R99" s="55">
        <f>F99*Parameters!N$29</f>
        <v>0.6448020000000001</v>
      </c>
      <c r="S99" s="56">
        <f>G99*Parameters!O$27</f>
        <v>1.4025601500000007</v>
      </c>
      <c r="T99" s="57">
        <f>H99*Parameters!P$27</f>
        <v>3.0624759000000004</v>
      </c>
      <c r="U99" s="55">
        <f>C99*Parameters!N$30</f>
        <v>6.4480200000000005</v>
      </c>
      <c r="V99" s="56">
        <f>D99*Parameters!O$30</f>
        <v>14.025601500000006</v>
      </c>
      <c r="W99" s="57">
        <f>E99*Parameters!P$30</f>
        <v>30.624759000000001</v>
      </c>
      <c r="X99" s="55">
        <f>F99*Parameters!N$30</f>
        <v>0.6448020000000001</v>
      </c>
      <c r="Y99" s="56">
        <f>G99*Parameters!O$30</f>
        <v>1.4025601500000007</v>
      </c>
      <c r="Z99" s="57">
        <f>H99*Parameters!P$30</f>
        <v>3.0624759000000004</v>
      </c>
      <c r="AA99" s="55">
        <f>C99*Parameters!N$31</f>
        <v>6.4480200000000005</v>
      </c>
      <c r="AB99" s="56">
        <f>D99*Parameters!O$31</f>
        <v>14.025601500000006</v>
      </c>
      <c r="AC99" s="57">
        <f>E99*Parameters!P$31</f>
        <v>30.624759000000001</v>
      </c>
      <c r="AD99" s="55">
        <f>F99*Parameters!N$31</f>
        <v>0.6448020000000001</v>
      </c>
      <c r="AE99" s="56">
        <f>G99*Parameters!O$31</f>
        <v>1.4025601500000007</v>
      </c>
      <c r="AF99" s="57">
        <f>H99*Parameters!P$31</f>
        <v>3.0624759000000004</v>
      </c>
    </row>
    <row r="100" spans="1:32" x14ac:dyDescent="0.2">
      <c r="A100" s="4" t="s">
        <v>161</v>
      </c>
      <c r="B100" s="4" t="s">
        <v>17</v>
      </c>
      <c r="C100" s="55">
        <f>Node_List!Z100*Parameters!D$21</f>
        <v>9.402960000000002</v>
      </c>
      <c r="D100" s="56">
        <f>Node_List!AA100*Parameters!E$21</f>
        <v>23.770722000000003</v>
      </c>
      <c r="E100" s="57">
        <f>Node_List!AB100*Parameters!F$21</f>
        <v>54.980532000000011</v>
      </c>
      <c r="F100" s="55">
        <f>C100*Parameters!N$24</f>
        <v>0.94029600000000024</v>
      </c>
      <c r="G100" s="56">
        <f>D100*Parameters!O$24</f>
        <v>2.3770722000000002</v>
      </c>
      <c r="H100" s="57">
        <f>E100*Parameters!P$24</f>
        <v>5.4980532000000011</v>
      </c>
      <c r="I100" s="55">
        <f>C100*Parameters!N$27</f>
        <v>2.3507400000000005</v>
      </c>
      <c r="J100" s="56">
        <f>D100*Parameters!O$27</f>
        <v>5.9426805000000007</v>
      </c>
      <c r="K100" s="57">
        <f>E100*Parameters!P$27</f>
        <v>13.745133000000003</v>
      </c>
      <c r="L100" s="55">
        <f>F100*Parameters!N$27</f>
        <v>0.23507400000000006</v>
      </c>
      <c r="M100" s="56">
        <f>G100*Parameters!O$27</f>
        <v>0.59426805000000005</v>
      </c>
      <c r="N100" s="57">
        <f>H100*Parameters!P$27</f>
        <v>1.3745133000000003</v>
      </c>
      <c r="O100" s="55">
        <f>C100*Parameters!N$29</f>
        <v>2.3507400000000005</v>
      </c>
      <c r="P100" s="56">
        <f>D100*Parameters!O$29</f>
        <v>5.9426805000000007</v>
      </c>
      <c r="Q100" s="57">
        <f>E100*Parameters!P$29</f>
        <v>13.745133000000003</v>
      </c>
      <c r="R100" s="55">
        <f>F100*Parameters!N$29</f>
        <v>0.23507400000000006</v>
      </c>
      <c r="S100" s="56">
        <f>G100*Parameters!O$27</f>
        <v>0.59426805000000005</v>
      </c>
      <c r="T100" s="57">
        <f>H100*Parameters!P$27</f>
        <v>1.3745133000000003</v>
      </c>
      <c r="U100" s="55">
        <f>C100*Parameters!N$30</f>
        <v>2.3507400000000005</v>
      </c>
      <c r="V100" s="56">
        <f>D100*Parameters!O$30</f>
        <v>5.9426805000000007</v>
      </c>
      <c r="W100" s="57">
        <f>E100*Parameters!P$30</f>
        <v>13.745133000000003</v>
      </c>
      <c r="X100" s="55">
        <f>F100*Parameters!N$30</f>
        <v>0.23507400000000006</v>
      </c>
      <c r="Y100" s="56">
        <f>G100*Parameters!O$30</f>
        <v>0.59426805000000005</v>
      </c>
      <c r="Z100" s="57">
        <f>H100*Parameters!P$30</f>
        <v>1.3745133000000003</v>
      </c>
      <c r="AA100" s="55">
        <f>C100*Parameters!N$31</f>
        <v>2.3507400000000005</v>
      </c>
      <c r="AB100" s="56">
        <f>D100*Parameters!O$31</f>
        <v>5.9426805000000007</v>
      </c>
      <c r="AC100" s="57">
        <f>E100*Parameters!P$31</f>
        <v>13.745133000000003</v>
      </c>
      <c r="AD100" s="55">
        <f>F100*Parameters!N$31</f>
        <v>0.23507400000000006</v>
      </c>
      <c r="AE100" s="56">
        <f>G100*Parameters!O$31</f>
        <v>0.59426805000000005</v>
      </c>
      <c r="AF100" s="57">
        <f>H100*Parameters!P$31</f>
        <v>1.3745133000000003</v>
      </c>
    </row>
    <row r="101" spans="1:32" x14ac:dyDescent="0.2">
      <c r="A101" s="4" t="s">
        <v>162</v>
      </c>
      <c r="B101" s="4" t="s">
        <v>17</v>
      </c>
      <c r="C101" s="55">
        <f>Node_List!Z101*Parameters!D$21</f>
        <v>4.2141600000000006</v>
      </c>
      <c r="D101" s="56">
        <f>Node_List!AA101*Parameters!E$21</f>
        <v>13.006062000000002</v>
      </c>
      <c r="E101" s="57">
        <f>Node_List!AB101*Parameters!F$21</f>
        <v>32.782572000000002</v>
      </c>
      <c r="F101" s="55">
        <f>C101*Parameters!N$24</f>
        <v>0.42141600000000007</v>
      </c>
      <c r="G101" s="56">
        <f>D101*Parameters!O$24</f>
        <v>1.3006062000000003</v>
      </c>
      <c r="H101" s="57">
        <f>E101*Parameters!P$24</f>
        <v>3.2782572000000005</v>
      </c>
      <c r="I101" s="55">
        <f>C101*Parameters!N$27</f>
        <v>1.0535400000000001</v>
      </c>
      <c r="J101" s="56">
        <f>D101*Parameters!O$27</f>
        <v>3.2515155000000004</v>
      </c>
      <c r="K101" s="57">
        <f>E101*Parameters!P$27</f>
        <v>8.1956430000000005</v>
      </c>
      <c r="L101" s="55">
        <f>F101*Parameters!N$27</f>
        <v>0.10535400000000002</v>
      </c>
      <c r="M101" s="56">
        <f>G101*Parameters!O$27</f>
        <v>0.32515155000000007</v>
      </c>
      <c r="N101" s="57">
        <f>H101*Parameters!P$27</f>
        <v>0.81956430000000013</v>
      </c>
      <c r="O101" s="55">
        <f>C101*Parameters!N$29</f>
        <v>1.0535400000000001</v>
      </c>
      <c r="P101" s="56">
        <f>D101*Parameters!O$29</f>
        <v>3.2515155000000004</v>
      </c>
      <c r="Q101" s="57">
        <f>E101*Parameters!P$29</f>
        <v>8.1956430000000005</v>
      </c>
      <c r="R101" s="55">
        <f>F101*Parameters!N$29</f>
        <v>0.10535400000000002</v>
      </c>
      <c r="S101" s="56">
        <f>G101*Parameters!O$27</f>
        <v>0.32515155000000007</v>
      </c>
      <c r="T101" s="57">
        <f>H101*Parameters!P$27</f>
        <v>0.81956430000000013</v>
      </c>
      <c r="U101" s="55">
        <f>C101*Parameters!N$30</f>
        <v>1.0535400000000001</v>
      </c>
      <c r="V101" s="56">
        <f>D101*Parameters!O$30</f>
        <v>3.2515155000000004</v>
      </c>
      <c r="W101" s="57">
        <f>E101*Parameters!P$30</f>
        <v>8.1956430000000005</v>
      </c>
      <c r="X101" s="55">
        <f>F101*Parameters!N$30</f>
        <v>0.10535400000000002</v>
      </c>
      <c r="Y101" s="56">
        <f>G101*Parameters!O$30</f>
        <v>0.32515155000000007</v>
      </c>
      <c r="Z101" s="57">
        <f>H101*Parameters!P$30</f>
        <v>0.81956430000000013</v>
      </c>
      <c r="AA101" s="55">
        <f>C101*Parameters!N$31</f>
        <v>1.0535400000000001</v>
      </c>
      <c r="AB101" s="56">
        <f>D101*Parameters!O$31</f>
        <v>3.2515155000000004</v>
      </c>
      <c r="AC101" s="57">
        <f>E101*Parameters!P$31</f>
        <v>8.1956430000000005</v>
      </c>
      <c r="AD101" s="55">
        <f>F101*Parameters!N$31</f>
        <v>0.10535400000000002</v>
      </c>
      <c r="AE101" s="56">
        <f>G101*Parameters!O$31</f>
        <v>0.32515155000000007</v>
      </c>
      <c r="AF101" s="57">
        <f>H101*Parameters!P$31</f>
        <v>0.81956430000000013</v>
      </c>
    </row>
    <row r="102" spans="1:32" x14ac:dyDescent="0.2">
      <c r="A102" s="4" t="s">
        <v>163</v>
      </c>
      <c r="B102" s="4" t="s">
        <v>17</v>
      </c>
      <c r="C102" s="55">
        <f>Node_List!Z102*Parameters!D$21</f>
        <v>14.296800000000005</v>
      </c>
      <c r="D102" s="56">
        <f>Node_List!AA102*Parameters!E$21</f>
        <v>33.50976</v>
      </c>
      <c r="E102" s="57">
        <f>Node_List!AB102*Parameters!F$21</f>
        <v>74.914560000000009</v>
      </c>
      <c r="F102" s="55">
        <f>C102*Parameters!N$24</f>
        <v>1.4296800000000005</v>
      </c>
      <c r="G102" s="56">
        <f>D102*Parameters!O$24</f>
        <v>3.3509760000000002</v>
      </c>
      <c r="H102" s="57">
        <f>E102*Parameters!P$24</f>
        <v>7.4914560000000012</v>
      </c>
      <c r="I102" s="55">
        <f>C102*Parameters!N$27</f>
        <v>3.5742000000000012</v>
      </c>
      <c r="J102" s="56">
        <f>D102*Parameters!O$27</f>
        <v>8.37744</v>
      </c>
      <c r="K102" s="57">
        <f>E102*Parameters!P$27</f>
        <v>18.728640000000002</v>
      </c>
      <c r="L102" s="55">
        <f>F102*Parameters!N$27</f>
        <v>0.35742000000000013</v>
      </c>
      <c r="M102" s="56">
        <f>G102*Parameters!O$27</f>
        <v>0.83774400000000004</v>
      </c>
      <c r="N102" s="57">
        <f>H102*Parameters!P$27</f>
        <v>1.8728640000000003</v>
      </c>
      <c r="O102" s="55">
        <f>C102*Parameters!N$29</f>
        <v>3.5742000000000012</v>
      </c>
      <c r="P102" s="56">
        <f>D102*Parameters!O$29</f>
        <v>8.37744</v>
      </c>
      <c r="Q102" s="57">
        <f>E102*Parameters!P$29</f>
        <v>18.728640000000002</v>
      </c>
      <c r="R102" s="55">
        <f>F102*Parameters!N$29</f>
        <v>0.35742000000000013</v>
      </c>
      <c r="S102" s="56">
        <f>G102*Parameters!O$27</f>
        <v>0.83774400000000004</v>
      </c>
      <c r="T102" s="57">
        <f>H102*Parameters!P$27</f>
        <v>1.8728640000000003</v>
      </c>
      <c r="U102" s="55">
        <f>C102*Parameters!N$30</f>
        <v>3.5742000000000012</v>
      </c>
      <c r="V102" s="56">
        <f>D102*Parameters!O$30</f>
        <v>8.37744</v>
      </c>
      <c r="W102" s="57">
        <f>E102*Parameters!P$30</f>
        <v>18.728640000000002</v>
      </c>
      <c r="X102" s="55">
        <f>F102*Parameters!N$30</f>
        <v>0.35742000000000013</v>
      </c>
      <c r="Y102" s="56">
        <f>G102*Parameters!O$30</f>
        <v>0.83774400000000004</v>
      </c>
      <c r="Z102" s="57">
        <f>H102*Parameters!P$30</f>
        <v>1.8728640000000003</v>
      </c>
      <c r="AA102" s="55">
        <f>C102*Parameters!N$31</f>
        <v>3.5742000000000012</v>
      </c>
      <c r="AB102" s="56">
        <f>D102*Parameters!O$31</f>
        <v>8.37744</v>
      </c>
      <c r="AC102" s="57">
        <f>E102*Parameters!P$31</f>
        <v>18.728640000000002</v>
      </c>
      <c r="AD102" s="55">
        <f>F102*Parameters!N$31</f>
        <v>0.35742000000000013</v>
      </c>
      <c r="AE102" s="56">
        <f>G102*Parameters!O$31</f>
        <v>0.83774400000000004</v>
      </c>
      <c r="AF102" s="57">
        <f>H102*Parameters!P$31</f>
        <v>1.8728640000000003</v>
      </c>
    </row>
    <row r="103" spans="1:32" x14ac:dyDescent="0.2">
      <c r="A103" s="4" t="s">
        <v>164</v>
      </c>
      <c r="B103" s="4" t="s">
        <v>17</v>
      </c>
      <c r="C103" s="55">
        <f>Node_List!Z103*Parameters!D$21</f>
        <v>9.7024800000000013</v>
      </c>
      <c r="D103" s="56">
        <f>Node_List!AA103*Parameters!E$21</f>
        <v>22.633686000000008</v>
      </c>
      <c r="E103" s="57">
        <f>Node_List!AB103*Parameters!F$21</f>
        <v>50.878716000000004</v>
      </c>
      <c r="F103" s="55">
        <f>C103*Parameters!N$24</f>
        <v>0.97024800000000022</v>
      </c>
      <c r="G103" s="56">
        <f>D103*Parameters!O$24</f>
        <v>2.2633686000000011</v>
      </c>
      <c r="H103" s="57">
        <f>E103*Parameters!P$24</f>
        <v>5.0878716000000006</v>
      </c>
      <c r="I103" s="55">
        <f>C103*Parameters!N$27</f>
        <v>2.4256200000000003</v>
      </c>
      <c r="J103" s="56">
        <f>D103*Parameters!O$27</f>
        <v>5.658421500000002</v>
      </c>
      <c r="K103" s="57">
        <f>E103*Parameters!P$27</f>
        <v>12.719679000000001</v>
      </c>
      <c r="L103" s="55">
        <f>F103*Parameters!N$27</f>
        <v>0.24256200000000006</v>
      </c>
      <c r="M103" s="56">
        <f>G103*Parameters!O$27</f>
        <v>0.56584215000000027</v>
      </c>
      <c r="N103" s="57">
        <f>H103*Parameters!P$27</f>
        <v>1.2719679000000002</v>
      </c>
      <c r="O103" s="55">
        <f>C103*Parameters!N$29</f>
        <v>2.4256200000000003</v>
      </c>
      <c r="P103" s="56">
        <f>D103*Parameters!O$29</f>
        <v>5.658421500000002</v>
      </c>
      <c r="Q103" s="57">
        <f>E103*Parameters!P$29</f>
        <v>12.719679000000001</v>
      </c>
      <c r="R103" s="55">
        <f>F103*Parameters!N$29</f>
        <v>0.24256200000000006</v>
      </c>
      <c r="S103" s="56">
        <f>G103*Parameters!O$27</f>
        <v>0.56584215000000027</v>
      </c>
      <c r="T103" s="57">
        <f>H103*Parameters!P$27</f>
        <v>1.2719679000000002</v>
      </c>
      <c r="U103" s="55">
        <f>C103*Parameters!N$30</f>
        <v>2.4256200000000003</v>
      </c>
      <c r="V103" s="56">
        <f>D103*Parameters!O$30</f>
        <v>5.658421500000002</v>
      </c>
      <c r="W103" s="57">
        <f>E103*Parameters!P$30</f>
        <v>12.719679000000001</v>
      </c>
      <c r="X103" s="55">
        <f>F103*Parameters!N$30</f>
        <v>0.24256200000000006</v>
      </c>
      <c r="Y103" s="56">
        <f>G103*Parameters!O$30</f>
        <v>0.56584215000000027</v>
      </c>
      <c r="Z103" s="57">
        <f>H103*Parameters!P$30</f>
        <v>1.2719679000000002</v>
      </c>
      <c r="AA103" s="55">
        <f>C103*Parameters!N$31</f>
        <v>2.4256200000000003</v>
      </c>
      <c r="AB103" s="56">
        <f>D103*Parameters!O$31</f>
        <v>5.658421500000002</v>
      </c>
      <c r="AC103" s="57">
        <f>E103*Parameters!P$31</f>
        <v>12.719679000000001</v>
      </c>
      <c r="AD103" s="55">
        <f>F103*Parameters!N$31</f>
        <v>0.24256200000000006</v>
      </c>
      <c r="AE103" s="56">
        <f>G103*Parameters!O$31</f>
        <v>0.56584215000000027</v>
      </c>
      <c r="AF103" s="57">
        <f>H103*Parameters!P$31</f>
        <v>1.2719679000000002</v>
      </c>
    </row>
    <row r="104" spans="1:32" x14ac:dyDescent="0.2">
      <c r="A104" s="4" t="s">
        <v>165</v>
      </c>
      <c r="B104" s="4" t="s">
        <v>17</v>
      </c>
      <c r="C104" s="55">
        <f>Node_List!Z104*Parameters!D$21</f>
        <v>12.987840000000002</v>
      </c>
      <c r="D104" s="56">
        <f>Node_List!AA104*Parameters!E$21</f>
        <v>30.204588000000008</v>
      </c>
      <c r="E104" s="57">
        <f>Node_List!AB104*Parameters!F$21</f>
        <v>67.550328000000007</v>
      </c>
      <c r="F104" s="55">
        <f>C104*Parameters!N$24</f>
        <v>1.2987840000000004</v>
      </c>
      <c r="G104" s="56">
        <f>D104*Parameters!O$24</f>
        <v>3.020458800000001</v>
      </c>
      <c r="H104" s="57">
        <f>E104*Parameters!P$24</f>
        <v>6.7550328000000013</v>
      </c>
      <c r="I104" s="55">
        <f>C104*Parameters!N$27</f>
        <v>3.2469600000000005</v>
      </c>
      <c r="J104" s="56">
        <f>D104*Parameters!O$27</f>
        <v>7.5511470000000021</v>
      </c>
      <c r="K104" s="57">
        <f>E104*Parameters!P$27</f>
        <v>16.887582000000002</v>
      </c>
      <c r="L104" s="55">
        <f>F104*Parameters!N$27</f>
        <v>0.3246960000000001</v>
      </c>
      <c r="M104" s="56">
        <f>G104*Parameters!O$27</f>
        <v>0.75511470000000025</v>
      </c>
      <c r="N104" s="57">
        <f>H104*Parameters!P$27</f>
        <v>1.6887582000000003</v>
      </c>
      <c r="O104" s="55">
        <f>C104*Parameters!N$29</f>
        <v>3.2469600000000005</v>
      </c>
      <c r="P104" s="56">
        <f>D104*Parameters!O$29</f>
        <v>7.5511470000000021</v>
      </c>
      <c r="Q104" s="57">
        <f>E104*Parameters!P$29</f>
        <v>16.887582000000002</v>
      </c>
      <c r="R104" s="55">
        <f>F104*Parameters!N$29</f>
        <v>0.3246960000000001</v>
      </c>
      <c r="S104" s="56">
        <f>G104*Parameters!O$27</f>
        <v>0.75511470000000025</v>
      </c>
      <c r="T104" s="57">
        <f>H104*Parameters!P$27</f>
        <v>1.6887582000000003</v>
      </c>
      <c r="U104" s="55">
        <f>C104*Parameters!N$30</f>
        <v>3.2469600000000005</v>
      </c>
      <c r="V104" s="56">
        <f>D104*Parameters!O$30</f>
        <v>7.5511470000000021</v>
      </c>
      <c r="W104" s="57">
        <f>E104*Parameters!P$30</f>
        <v>16.887582000000002</v>
      </c>
      <c r="X104" s="55">
        <f>F104*Parameters!N$30</f>
        <v>0.3246960000000001</v>
      </c>
      <c r="Y104" s="56">
        <f>G104*Parameters!O$30</f>
        <v>0.75511470000000025</v>
      </c>
      <c r="Z104" s="57">
        <f>H104*Parameters!P$30</f>
        <v>1.6887582000000003</v>
      </c>
      <c r="AA104" s="55">
        <f>C104*Parameters!N$31</f>
        <v>3.2469600000000005</v>
      </c>
      <c r="AB104" s="56">
        <f>D104*Parameters!O$31</f>
        <v>7.5511470000000021</v>
      </c>
      <c r="AC104" s="57">
        <f>E104*Parameters!P$31</f>
        <v>16.887582000000002</v>
      </c>
      <c r="AD104" s="55">
        <f>F104*Parameters!N$31</f>
        <v>0.3246960000000001</v>
      </c>
      <c r="AE104" s="56">
        <f>G104*Parameters!O$31</f>
        <v>0.75511470000000025</v>
      </c>
      <c r="AF104" s="57">
        <f>H104*Parameters!P$31</f>
        <v>1.6887582000000003</v>
      </c>
    </row>
    <row r="105" spans="1:32" x14ac:dyDescent="0.2">
      <c r="A105" s="4" t="s">
        <v>166</v>
      </c>
      <c r="B105" s="4" t="s">
        <v>17</v>
      </c>
      <c r="C105" s="55">
        <f>Node_List!Z105*Parameters!D$21</f>
        <v>16.705680000000001</v>
      </c>
      <c r="D105" s="56">
        <f>Node_List!AA105*Parameters!E$21</f>
        <v>37.794426000000009</v>
      </c>
      <c r="E105" s="57">
        <f>Node_List!AB105*Parameters!F$21</f>
        <v>84.021156000000019</v>
      </c>
      <c r="F105" s="55">
        <f>C105*Parameters!N$24</f>
        <v>1.6705680000000003</v>
      </c>
      <c r="G105" s="56">
        <f>D105*Parameters!O$24</f>
        <v>3.7794426000000012</v>
      </c>
      <c r="H105" s="57">
        <f>E105*Parameters!P$24</f>
        <v>8.4021156000000019</v>
      </c>
      <c r="I105" s="55">
        <f>C105*Parameters!N$27</f>
        <v>4.1764200000000002</v>
      </c>
      <c r="J105" s="56">
        <f>D105*Parameters!O$27</f>
        <v>9.4486065000000021</v>
      </c>
      <c r="K105" s="57">
        <f>E105*Parameters!P$27</f>
        <v>21.005289000000005</v>
      </c>
      <c r="L105" s="55">
        <f>F105*Parameters!N$27</f>
        <v>0.41764200000000007</v>
      </c>
      <c r="M105" s="56">
        <f>G105*Parameters!O$27</f>
        <v>0.9448606500000003</v>
      </c>
      <c r="N105" s="57">
        <f>H105*Parameters!P$27</f>
        <v>2.1005289000000005</v>
      </c>
      <c r="O105" s="55">
        <f>C105*Parameters!N$29</f>
        <v>4.1764200000000002</v>
      </c>
      <c r="P105" s="56">
        <f>D105*Parameters!O$29</f>
        <v>9.4486065000000021</v>
      </c>
      <c r="Q105" s="57">
        <f>E105*Parameters!P$29</f>
        <v>21.005289000000005</v>
      </c>
      <c r="R105" s="55">
        <f>F105*Parameters!N$29</f>
        <v>0.41764200000000007</v>
      </c>
      <c r="S105" s="56">
        <f>G105*Parameters!O$27</f>
        <v>0.9448606500000003</v>
      </c>
      <c r="T105" s="57">
        <f>H105*Parameters!P$27</f>
        <v>2.1005289000000005</v>
      </c>
      <c r="U105" s="55">
        <f>C105*Parameters!N$30</f>
        <v>4.1764200000000002</v>
      </c>
      <c r="V105" s="56">
        <f>D105*Parameters!O$30</f>
        <v>9.4486065000000021</v>
      </c>
      <c r="W105" s="57">
        <f>E105*Parameters!P$30</f>
        <v>21.005289000000005</v>
      </c>
      <c r="X105" s="55">
        <f>F105*Parameters!N$30</f>
        <v>0.41764200000000007</v>
      </c>
      <c r="Y105" s="56">
        <f>G105*Parameters!O$30</f>
        <v>0.9448606500000003</v>
      </c>
      <c r="Z105" s="57">
        <f>H105*Parameters!P$30</f>
        <v>2.1005289000000005</v>
      </c>
      <c r="AA105" s="55">
        <f>C105*Parameters!N$31</f>
        <v>4.1764200000000002</v>
      </c>
      <c r="AB105" s="56">
        <f>D105*Parameters!O$31</f>
        <v>9.4486065000000021</v>
      </c>
      <c r="AC105" s="57">
        <f>E105*Parameters!P$31</f>
        <v>21.005289000000005</v>
      </c>
      <c r="AD105" s="55">
        <f>F105*Parameters!N$31</f>
        <v>0.41764200000000007</v>
      </c>
      <c r="AE105" s="56">
        <f>G105*Parameters!O$31</f>
        <v>0.9448606500000003</v>
      </c>
      <c r="AF105" s="57">
        <f>H105*Parameters!P$31</f>
        <v>2.1005289000000005</v>
      </c>
    </row>
    <row r="106" spans="1:32" x14ac:dyDescent="0.2">
      <c r="A106" s="4" t="s">
        <v>167</v>
      </c>
      <c r="B106" s="4" t="s">
        <v>17</v>
      </c>
      <c r="C106" s="55">
        <f>Node_List!Z106*Parameters!D$21</f>
        <v>10.919040000000001</v>
      </c>
      <c r="D106" s="56">
        <f>Node_List!AA106*Parameters!E$21</f>
        <v>25.304928000000007</v>
      </c>
      <c r="E106" s="57">
        <f>Node_List!AB106*Parameters!F$21</f>
        <v>56.770368000000005</v>
      </c>
      <c r="F106" s="55">
        <f>C106*Parameters!N$24</f>
        <v>1.0919040000000002</v>
      </c>
      <c r="G106" s="56">
        <f>D106*Parameters!O$24</f>
        <v>2.5304928000000011</v>
      </c>
      <c r="H106" s="57">
        <f>E106*Parameters!P$24</f>
        <v>5.6770368000000007</v>
      </c>
      <c r="I106" s="55">
        <f>C106*Parameters!N$27</f>
        <v>2.7297600000000002</v>
      </c>
      <c r="J106" s="56">
        <f>D106*Parameters!O$27</f>
        <v>6.3262320000000019</v>
      </c>
      <c r="K106" s="57">
        <f>E106*Parameters!P$27</f>
        <v>14.192592000000001</v>
      </c>
      <c r="L106" s="55">
        <f>F106*Parameters!N$27</f>
        <v>0.27297600000000005</v>
      </c>
      <c r="M106" s="56">
        <f>G106*Parameters!O$27</f>
        <v>0.63262320000000027</v>
      </c>
      <c r="N106" s="57">
        <f>H106*Parameters!P$27</f>
        <v>1.4192592000000002</v>
      </c>
      <c r="O106" s="55">
        <f>C106*Parameters!N$29</f>
        <v>2.7297600000000002</v>
      </c>
      <c r="P106" s="56">
        <f>D106*Parameters!O$29</f>
        <v>6.3262320000000019</v>
      </c>
      <c r="Q106" s="57">
        <f>E106*Parameters!P$29</f>
        <v>14.192592000000001</v>
      </c>
      <c r="R106" s="55">
        <f>F106*Parameters!N$29</f>
        <v>0.27297600000000005</v>
      </c>
      <c r="S106" s="56">
        <f>G106*Parameters!O$27</f>
        <v>0.63262320000000027</v>
      </c>
      <c r="T106" s="57">
        <f>H106*Parameters!P$27</f>
        <v>1.4192592000000002</v>
      </c>
      <c r="U106" s="55">
        <f>C106*Parameters!N$30</f>
        <v>2.7297600000000002</v>
      </c>
      <c r="V106" s="56">
        <f>D106*Parameters!O$30</f>
        <v>6.3262320000000019</v>
      </c>
      <c r="W106" s="57">
        <f>E106*Parameters!P$30</f>
        <v>14.192592000000001</v>
      </c>
      <c r="X106" s="55">
        <f>F106*Parameters!N$30</f>
        <v>0.27297600000000005</v>
      </c>
      <c r="Y106" s="56">
        <f>G106*Parameters!O$30</f>
        <v>0.63262320000000027</v>
      </c>
      <c r="Z106" s="57">
        <f>H106*Parameters!P$30</f>
        <v>1.4192592000000002</v>
      </c>
      <c r="AA106" s="55">
        <f>C106*Parameters!N$31</f>
        <v>2.7297600000000002</v>
      </c>
      <c r="AB106" s="56">
        <f>D106*Parameters!O$31</f>
        <v>6.3262320000000019</v>
      </c>
      <c r="AC106" s="57">
        <f>E106*Parameters!P$31</f>
        <v>14.192592000000001</v>
      </c>
      <c r="AD106" s="55">
        <f>F106*Parameters!N$31</f>
        <v>0.27297600000000005</v>
      </c>
      <c r="AE106" s="56">
        <f>G106*Parameters!O$31</f>
        <v>0.63262320000000027</v>
      </c>
      <c r="AF106" s="57">
        <f>H106*Parameters!P$31</f>
        <v>1.4192592000000002</v>
      </c>
    </row>
    <row r="107" spans="1:32" x14ac:dyDescent="0.2">
      <c r="A107" s="4" t="s">
        <v>168</v>
      </c>
      <c r="B107" s="4" t="s">
        <v>17</v>
      </c>
      <c r="C107" s="55">
        <f>Node_List!Z107*Parameters!D$21</f>
        <v>8.0808000000000018</v>
      </c>
      <c r="D107" s="56">
        <f>Node_List!AA107*Parameters!E$21</f>
        <v>18.699060000000003</v>
      </c>
      <c r="E107" s="57">
        <f>Node_List!AB107*Parameters!F$21</f>
        <v>42.204360000000008</v>
      </c>
      <c r="F107" s="55">
        <f>C107*Parameters!N$24</f>
        <v>0.80808000000000024</v>
      </c>
      <c r="G107" s="56">
        <f>D107*Parameters!O$24</f>
        <v>1.8699060000000003</v>
      </c>
      <c r="H107" s="57">
        <f>E107*Parameters!P$24</f>
        <v>4.2204360000000012</v>
      </c>
      <c r="I107" s="55">
        <f>C107*Parameters!N$27</f>
        <v>2.0202000000000004</v>
      </c>
      <c r="J107" s="56">
        <f>D107*Parameters!O$27</f>
        <v>4.6747650000000007</v>
      </c>
      <c r="K107" s="57">
        <f>E107*Parameters!P$27</f>
        <v>10.551090000000002</v>
      </c>
      <c r="L107" s="55">
        <f>F107*Parameters!N$27</f>
        <v>0.20202000000000006</v>
      </c>
      <c r="M107" s="56">
        <f>G107*Parameters!O$27</f>
        <v>0.46747650000000007</v>
      </c>
      <c r="N107" s="57">
        <f>H107*Parameters!P$27</f>
        <v>1.0551090000000003</v>
      </c>
      <c r="O107" s="55">
        <f>C107*Parameters!N$29</f>
        <v>2.0202000000000004</v>
      </c>
      <c r="P107" s="56">
        <f>D107*Parameters!O$29</f>
        <v>4.6747650000000007</v>
      </c>
      <c r="Q107" s="57">
        <f>E107*Parameters!P$29</f>
        <v>10.551090000000002</v>
      </c>
      <c r="R107" s="55">
        <f>F107*Parameters!N$29</f>
        <v>0.20202000000000006</v>
      </c>
      <c r="S107" s="56">
        <f>G107*Parameters!O$27</f>
        <v>0.46747650000000007</v>
      </c>
      <c r="T107" s="57">
        <f>H107*Parameters!P$27</f>
        <v>1.0551090000000003</v>
      </c>
      <c r="U107" s="55">
        <f>C107*Parameters!N$30</f>
        <v>2.0202000000000004</v>
      </c>
      <c r="V107" s="56">
        <f>D107*Parameters!O$30</f>
        <v>4.6747650000000007</v>
      </c>
      <c r="W107" s="57">
        <f>E107*Parameters!P$30</f>
        <v>10.551090000000002</v>
      </c>
      <c r="X107" s="55">
        <f>F107*Parameters!N$30</f>
        <v>0.20202000000000006</v>
      </c>
      <c r="Y107" s="56">
        <f>G107*Parameters!O$30</f>
        <v>0.46747650000000007</v>
      </c>
      <c r="Z107" s="57">
        <f>H107*Parameters!P$30</f>
        <v>1.0551090000000003</v>
      </c>
      <c r="AA107" s="55">
        <f>C107*Parameters!N$31</f>
        <v>2.0202000000000004</v>
      </c>
      <c r="AB107" s="56">
        <f>D107*Parameters!O$31</f>
        <v>4.6747650000000007</v>
      </c>
      <c r="AC107" s="57">
        <f>E107*Parameters!P$31</f>
        <v>10.551090000000002</v>
      </c>
      <c r="AD107" s="55">
        <f>F107*Parameters!N$31</f>
        <v>0.20202000000000006</v>
      </c>
      <c r="AE107" s="56">
        <f>G107*Parameters!O$31</f>
        <v>0.46747650000000007</v>
      </c>
      <c r="AF107" s="57">
        <f>H107*Parameters!P$31</f>
        <v>1.0551090000000003</v>
      </c>
    </row>
    <row r="108" spans="1:32" x14ac:dyDescent="0.2">
      <c r="A108" s="4" t="s">
        <v>169</v>
      </c>
      <c r="B108" s="4" t="s">
        <v>17</v>
      </c>
      <c r="C108" s="55">
        <f>Node_List!Z108*Parameters!D$21</f>
        <v>4.2576000000000009</v>
      </c>
      <c r="D108" s="56">
        <f>Node_List!AA108*Parameters!E$21</f>
        <v>11.887320000000003</v>
      </c>
      <c r="E108" s="57">
        <f>Node_List!AB108*Parameters!F$21</f>
        <v>28.999920000000007</v>
      </c>
      <c r="F108" s="55">
        <f>C108*Parameters!N$24</f>
        <v>0.42576000000000014</v>
      </c>
      <c r="G108" s="56">
        <f>D108*Parameters!O$24</f>
        <v>1.1887320000000003</v>
      </c>
      <c r="H108" s="57">
        <f>E108*Parameters!P$24</f>
        <v>2.899992000000001</v>
      </c>
      <c r="I108" s="55">
        <f>C108*Parameters!N$27</f>
        <v>1.0644000000000002</v>
      </c>
      <c r="J108" s="56">
        <f>D108*Parameters!O$27</f>
        <v>2.9718300000000006</v>
      </c>
      <c r="K108" s="57">
        <f>E108*Parameters!P$27</f>
        <v>7.2499800000000016</v>
      </c>
      <c r="L108" s="55">
        <f>F108*Parameters!N$27</f>
        <v>0.10644000000000003</v>
      </c>
      <c r="M108" s="56">
        <f>G108*Parameters!O$27</f>
        <v>0.29718300000000009</v>
      </c>
      <c r="N108" s="57">
        <f>H108*Parameters!P$27</f>
        <v>0.72499800000000025</v>
      </c>
      <c r="O108" s="55">
        <f>C108*Parameters!N$29</f>
        <v>1.0644000000000002</v>
      </c>
      <c r="P108" s="56">
        <f>D108*Parameters!O$29</f>
        <v>2.9718300000000006</v>
      </c>
      <c r="Q108" s="57">
        <f>E108*Parameters!P$29</f>
        <v>7.2499800000000016</v>
      </c>
      <c r="R108" s="55">
        <f>F108*Parameters!N$29</f>
        <v>0.10644000000000003</v>
      </c>
      <c r="S108" s="56">
        <f>G108*Parameters!O$27</f>
        <v>0.29718300000000009</v>
      </c>
      <c r="T108" s="57">
        <f>H108*Parameters!P$27</f>
        <v>0.72499800000000025</v>
      </c>
      <c r="U108" s="55">
        <f>C108*Parameters!N$30</f>
        <v>1.0644000000000002</v>
      </c>
      <c r="V108" s="56">
        <f>D108*Parameters!O$30</f>
        <v>2.9718300000000006</v>
      </c>
      <c r="W108" s="57">
        <f>E108*Parameters!P$30</f>
        <v>7.2499800000000016</v>
      </c>
      <c r="X108" s="55">
        <f>F108*Parameters!N$30</f>
        <v>0.10644000000000003</v>
      </c>
      <c r="Y108" s="56">
        <f>G108*Parameters!O$30</f>
        <v>0.29718300000000009</v>
      </c>
      <c r="Z108" s="57">
        <f>H108*Parameters!P$30</f>
        <v>0.72499800000000025</v>
      </c>
      <c r="AA108" s="55">
        <f>C108*Parameters!N$31</f>
        <v>1.0644000000000002</v>
      </c>
      <c r="AB108" s="56">
        <f>D108*Parameters!O$31</f>
        <v>2.9718300000000006</v>
      </c>
      <c r="AC108" s="57">
        <f>E108*Parameters!P$31</f>
        <v>7.2499800000000016</v>
      </c>
      <c r="AD108" s="55">
        <f>F108*Parameters!N$31</f>
        <v>0.10644000000000003</v>
      </c>
      <c r="AE108" s="56">
        <f>G108*Parameters!O$31</f>
        <v>0.29718300000000009</v>
      </c>
      <c r="AF108" s="57">
        <f>H108*Parameters!P$31</f>
        <v>0.72499800000000025</v>
      </c>
    </row>
    <row r="109" spans="1:32" x14ac:dyDescent="0.2">
      <c r="A109" s="4" t="s">
        <v>170</v>
      </c>
      <c r="B109" s="4" t="s">
        <v>17</v>
      </c>
      <c r="C109" s="55">
        <f>Node_List!Z109*Parameters!D$21</f>
        <v>16.682880000000001</v>
      </c>
      <c r="D109" s="56">
        <f>Node_List!AA109*Parameters!E$21</f>
        <v>36.876216000000014</v>
      </c>
      <c r="E109" s="57">
        <f>Node_List!AB109*Parameters!F$21</f>
        <v>80.638896000000003</v>
      </c>
      <c r="F109" s="55">
        <f>C109*Parameters!N$24</f>
        <v>1.6682880000000002</v>
      </c>
      <c r="G109" s="56">
        <f>D109*Parameters!O$24</f>
        <v>3.6876216000000017</v>
      </c>
      <c r="H109" s="57">
        <f>E109*Parameters!P$24</f>
        <v>8.0638896000000013</v>
      </c>
      <c r="I109" s="55">
        <f>C109*Parameters!N$27</f>
        <v>4.1707200000000002</v>
      </c>
      <c r="J109" s="56">
        <f>D109*Parameters!O$27</f>
        <v>9.2190540000000034</v>
      </c>
      <c r="K109" s="57">
        <f>E109*Parameters!P$27</f>
        <v>20.159724000000001</v>
      </c>
      <c r="L109" s="55">
        <f>F109*Parameters!N$27</f>
        <v>0.41707200000000005</v>
      </c>
      <c r="M109" s="56">
        <f>G109*Parameters!O$27</f>
        <v>0.92190540000000043</v>
      </c>
      <c r="N109" s="57">
        <f>H109*Parameters!P$27</f>
        <v>2.0159724000000003</v>
      </c>
      <c r="O109" s="55">
        <f>C109*Parameters!N$29</f>
        <v>4.1707200000000002</v>
      </c>
      <c r="P109" s="56">
        <f>D109*Parameters!O$29</f>
        <v>9.2190540000000034</v>
      </c>
      <c r="Q109" s="57">
        <f>E109*Parameters!P$29</f>
        <v>20.159724000000001</v>
      </c>
      <c r="R109" s="55">
        <f>F109*Parameters!N$29</f>
        <v>0.41707200000000005</v>
      </c>
      <c r="S109" s="56">
        <f>G109*Parameters!O$27</f>
        <v>0.92190540000000043</v>
      </c>
      <c r="T109" s="57">
        <f>H109*Parameters!P$27</f>
        <v>2.0159724000000003</v>
      </c>
      <c r="U109" s="55">
        <f>C109*Parameters!N$30</f>
        <v>4.1707200000000002</v>
      </c>
      <c r="V109" s="56">
        <f>D109*Parameters!O$30</f>
        <v>9.2190540000000034</v>
      </c>
      <c r="W109" s="57">
        <f>E109*Parameters!P$30</f>
        <v>20.159724000000001</v>
      </c>
      <c r="X109" s="55">
        <f>F109*Parameters!N$30</f>
        <v>0.41707200000000005</v>
      </c>
      <c r="Y109" s="56">
        <f>G109*Parameters!O$30</f>
        <v>0.92190540000000043</v>
      </c>
      <c r="Z109" s="57">
        <f>H109*Parameters!P$30</f>
        <v>2.0159724000000003</v>
      </c>
      <c r="AA109" s="55">
        <f>C109*Parameters!N$31</f>
        <v>4.1707200000000002</v>
      </c>
      <c r="AB109" s="56">
        <f>D109*Parameters!O$31</f>
        <v>9.2190540000000034</v>
      </c>
      <c r="AC109" s="57">
        <f>E109*Parameters!P$31</f>
        <v>20.159724000000001</v>
      </c>
      <c r="AD109" s="55">
        <f>F109*Parameters!N$31</f>
        <v>0.41707200000000005</v>
      </c>
      <c r="AE109" s="56">
        <f>G109*Parameters!O$31</f>
        <v>0.92190540000000043</v>
      </c>
      <c r="AF109" s="57">
        <f>H109*Parameters!P$31</f>
        <v>2.0159724000000003</v>
      </c>
    </row>
    <row r="110" spans="1:32" x14ac:dyDescent="0.2">
      <c r="A110" s="4" t="s">
        <v>171</v>
      </c>
      <c r="B110" s="4" t="s">
        <v>17</v>
      </c>
      <c r="C110" s="55">
        <f>Node_List!Z110*Parameters!D$21</f>
        <v>13.460232000000003</v>
      </c>
      <c r="D110" s="56">
        <f>Node_List!AA110*Parameters!E$21</f>
        <v>33.144167400000008</v>
      </c>
      <c r="E110" s="57">
        <f>Node_List!AB110*Parameters!F$21</f>
        <v>75.774944399999995</v>
      </c>
      <c r="F110" s="55">
        <f>C110*Parameters!N$24</f>
        <v>1.3460232000000003</v>
      </c>
      <c r="G110" s="56">
        <f>D110*Parameters!O$24</f>
        <v>3.3144167400000009</v>
      </c>
      <c r="H110" s="57">
        <f>E110*Parameters!P$24</f>
        <v>7.5774944399999997</v>
      </c>
      <c r="I110" s="55">
        <f>C110*Parameters!N$27</f>
        <v>3.3650580000000008</v>
      </c>
      <c r="J110" s="56">
        <f>D110*Parameters!O$27</f>
        <v>8.2860418500000019</v>
      </c>
      <c r="K110" s="57">
        <f>E110*Parameters!P$27</f>
        <v>18.943736099999999</v>
      </c>
      <c r="L110" s="55">
        <f>F110*Parameters!N$27</f>
        <v>0.33650580000000008</v>
      </c>
      <c r="M110" s="56">
        <f>G110*Parameters!O$27</f>
        <v>0.82860418500000022</v>
      </c>
      <c r="N110" s="57">
        <f>H110*Parameters!P$27</f>
        <v>1.8943736099999999</v>
      </c>
      <c r="O110" s="55">
        <f>C110*Parameters!N$29</f>
        <v>3.3650580000000008</v>
      </c>
      <c r="P110" s="56">
        <f>D110*Parameters!O$29</f>
        <v>8.2860418500000019</v>
      </c>
      <c r="Q110" s="57">
        <f>E110*Parameters!P$29</f>
        <v>18.943736099999999</v>
      </c>
      <c r="R110" s="55">
        <f>F110*Parameters!N$29</f>
        <v>0.33650580000000008</v>
      </c>
      <c r="S110" s="56">
        <f>G110*Parameters!O$27</f>
        <v>0.82860418500000022</v>
      </c>
      <c r="T110" s="57">
        <f>H110*Parameters!P$27</f>
        <v>1.8943736099999999</v>
      </c>
      <c r="U110" s="55">
        <f>C110*Parameters!N$30</f>
        <v>3.3650580000000008</v>
      </c>
      <c r="V110" s="56">
        <f>D110*Parameters!O$30</f>
        <v>8.2860418500000019</v>
      </c>
      <c r="W110" s="57">
        <f>E110*Parameters!P$30</f>
        <v>18.943736099999999</v>
      </c>
      <c r="X110" s="55">
        <f>F110*Parameters!N$30</f>
        <v>0.33650580000000008</v>
      </c>
      <c r="Y110" s="56">
        <f>G110*Parameters!O$30</f>
        <v>0.82860418500000022</v>
      </c>
      <c r="Z110" s="57">
        <f>H110*Parameters!P$30</f>
        <v>1.8943736099999999</v>
      </c>
      <c r="AA110" s="55">
        <f>C110*Parameters!N$31</f>
        <v>3.3650580000000008</v>
      </c>
      <c r="AB110" s="56">
        <f>D110*Parameters!O$31</f>
        <v>8.2860418500000019</v>
      </c>
      <c r="AC110" s="57">
        <f>E110*Parameters!P$31</f>
        <v>18.943736099999999</v>
      </c>
      <c r="AD110" s="55">
        <f>F110*Parameters!N$31</f>
        <v>0.33650580000000008</v>
      </c>
      <c r="AE110" s="56">
        <f>G110*Parameters!O$31</f>
        <v>0.82860418500000022</v>
      </c>
      <c r="AF110" s="57">
        <f>H110*Parameters!P$31</f>
        <v>1.8943736099999999</v>
      </c>
    </row>
    <row r="111" spans="1:32" x14ac:dyDescent="0.2">
      <c r="A111" s="4" t="s">
        <v>172</v>
      </c>
      <c r="B111" s="4" t="s">
        <v>17</v>
      </c>
      <c r="C111" s="55">
        <f>Node_List!Z111*Parameters!D$21</f>
        <v>4.6010400000000011</v>
      </c>
      <c r="D111" s="56">
        <f>Node_List!AA111*Parameters!E$21</f>
        <v>13.108578000000003</v>
      </c>
      <c r="E111" s="57">
        <f>Node_List!AB111*Parameters!F$21</f>
        <v>31.817268000000002</v>
      </c>
      <c r="F111" s="55">
        <f>C111*Parameters!N$24</f>
        <v>0.46010400000000012</v>
      </c>
      <c r="G111" s="56">
        <f>D111*Parameters!O$24</f>
        <v>1.3108578000000004</v>
      </c>
      <c r="H111" s="57">
        <f>E111*Parameters!P$24</f>
        <v>3.1817268000000003</v>
      </c>
      <c r="I111" s="55">
        <f>C111*Parameters!N$27</f>
        <v>1.1502600000000003</v>
      </c>
      <c r="J111" s="56">
        <f>D111*Parameters!O$27</f>
        <v>3.2771445000000008</v>
      </c>
      <c r="K111" s="57">
        <f>E111*Parameters!P$27</f>
        <v>7.9543170000000005</v>
      </c>
      <c r="L111" s="55">
        <f>F111*Parameters!N$27</f>
        <v>0.11502600000000003</v>
      </c>
      <c r="M111" s="56">
        <f>G111*Parameters!O$27</f>
        <v>0.3277144500000001</v>
      </c>
      <c r="N111" s="57">
        <f>H111*Parameters!P$27</f>
        <v>0.79543170000000007</v>
      </c>
      <c r="O111" s="55">
        <f>C111*Parameters!N$29</f>
        <v>1.1502600000000003</v>
      </c>
      <c r="P111" s="56">
        <f>D111*Parameters!O$29</f>
        <v>3.2771445000000008</v>
      </c>
      <c r="Q111" s="57">
        <f>E111*Parameters!P$29</f>
        <v>7.9543170000000005</v>
      </c>
      <c r="R111" s="55">
        <f>F111*Parameters!N$29</f>
        <v>0.11502600000000003</v>
      </c>
      <c r="S111" s="56">
        <f>G111*Parameters!O$27</f>
        <v>0.3277144500000001</v>
      </c>
      <c r="T111" s="57">
        <f>H111*Parameters!P$27</f>
        <v>0.79543170000000007</v>
      </c>
      <c r="U111" s="55">
        <f>C111*Parameters!N$30</f>
        <v>1.1502600000000003</v>
      </c>
      <c r="V111" s="56">
        <f>D111*Parameters!O$30</f>
        <v>3.2771445000000008</v>
      </c>
      <c r="W111" s="57">
        <f>E111*Parameters!P$30</f>
        <v>7.9543170000000005</v>
      </c>
      <c r="X111" s="55">
        <f>F111*Parameters!N$30</f>
        <v>0.11502600000000003</v>
      </c>
      <c r="Y111" s="56">
        <f>G111*Parameters!O$30</f>
        <v>0.3277144500000001</v>
      </c>
      <c r="Z111" s="57">
        <f>H111*Parameters!P$30</f>
        <v>0.79543170000000007</v>
      </c>
      <c r="AA111" s="55">
        <f>C111*Parameters!N$31</f>
        <v>1.1502600000000003</v>
      </c>
      <c r="AB111" s="56">
        <f>D111*Parameters!O$31</f>
        <v>3.2771445000000008</v>
      </c>
      <c r="AC111" s="57">
        <f>E111*Parameters!P$31</f>
        <v>7.9543170000000005</v>
      </c>
      <c r="AD111" s="55">
        <f>F111*Parameters!N$31</f>
        <v>0.11502600000000003</v>
      </c>
      <c r="AE111" s="56">
        <f>G111*Parameters!O$31</f>
        <v>0.3277144500000001</v>
      </c>
      <c r="AF111" s="57">
        <f>H111*Parameters!P$31</f>
        <v>0.79543170000000007</v>
      </c>
    </row>
    <row r="112" spans="1:32" x14ac:dyDescent="0.2">
      <c r="A112" s="4" t="s">
        <v>173</v>
      </c>
      <c r="B112" s="4" t="s">
        <v>17</v>
      </c>
      <c r="C112" s="55">
        <f>Node_List!Z112*Parameters!D$21</f>
        <v>8.86632</v>
      </c>
      <c r="D112" s="56">
        <f>Node_List!AA112*Parameters!E$21</f>
        <v>19.570974000000003</v>
      </c>
      <c r="E112" s="57">
        <f>Node_List!AB112*Parameters!F$21</f>
        <v>42.791244000000006</v>
      </c>
      <c r="F112" s="55">
        <f>C112*Parameters!N$24</f>
        <v>0.88663200000000009</v>
      </c>
      <c r="G112" s="56">
        <f>D112*Parameters!O$24</f>
        <v>1.9570974000000003</v>
      </c>
      <c r="H112" s="57">
        <f>E112*Parameters!P$24</f>
        <v>4.2791244000000006</v>
      </c>
      <c r="I112" s="55">
        <f>C112*Parameters!N$27</f>
        <v>2.21658</v>
      </c>
      <c r="J112" s="56">
        <f>D112*Parameters!O$27</f>
        <v>4.8927435000000008</v>
      </c>
      <c r="K112" s="57">
        <f>E112*Parameters!P$27</f>
        <v>10.697811000000002</v>
      </c>
      <c r="L112" s="55">
        <f>F112*Parameters!N$27</f>
        <v>0.22165800000000002</v>
      </c>
      <c r="M112" s="56">
        <f>G112*Parameters!O$27</f>
        <v>0.48927435000000008</v>
      </c>
      <c r="N112" s="57">
        <f>H112*Parameters!P$27</f>
        <v>1.0697811000000002</v>
      </c>
      <c r="O112" s="55">
        <f>C112*Parameters!N$29</f>
        <v>2.21658</v>
      </c>
      <c r="P112" s="56">
        <f>D112*Parameters!O$29</f>
        <v>4.8927435000000008</v>
      </c>
      <c r="Q112" s="57">
        <f>E112*Parameters!P$29</f>
        <v>10.697811000000002</v>
      </c>
      <c r="R112" s="55">
        <f>F112*Parameters!N$29</f>
        <v>0.22165800000000002</v>
      </c>
      <c r="S112" s="56">
        <f>G112*Parameters!O$27</f>
        <v>0.48927435000000008</v>
      </c>
      <c r="T112" s="57">
        <f>H112*Parameters!P$27</f>
        <v>1.0697811000000002</v>
      </c>
      <c r="U112" s="55">
        <f>C112*Parameters!N$30</f>
        <v>2.21658</v>
      </c>
      <c r="V112" s="56">
        <f>D112*Parameters!O$30</f>
        <v>4.8927435000000008</v>
      </c>
      <c r="W112" s="57">
        <f>E112*Parameters!P$30</f>
        <v>10.697811000000002</v>
      </c>
      <c r="X112" s="55">
        <f>F112*Parameters!N$30</f>
        <v>0.22165800000000002</v>
      </c>
      <c r="Y112" s="56">
        <f>G112*Parameters!O$30</f>
        <v>0.48927435000000008</v>
      </c>
      <c r="Z112" s="57">
        <f>H112*Parameters!P$30</f>
        <v>1.0697811000000002</v>
      </c>
      <c r="AA112" s="55">
        <f>C112*Parameters!N$31</f>
        <v>2.21658</v>
      </c>
      <c r="AB112" s="56">
        <f>D112*Parameters!O$31</f>
        <v>4.8927435000000008</v>
      </c>
      <c r="AC112" s="57">
        <f>E112*Parameters!P$31</f>
        <v>10.697811000000002</v>
      </c>
      <c r="AD112" s="55">
        <f>F112*Parameters!N$31</f>
        <v>0.22165800000000002</v>
      </c>
      <c r="AE112" s="56">
        <f>G112*Parameters!O$31</f>
        <v>0.48927435000000008</v>
      </c>
      <c r="AF112" s="57">
        <f>H112*Parameters!P$31</f>
        <v>1.0697811000000002</v>
      </c>
    </row>
    <row r="113" spans="1:32" x14ac:dyDescent="0.2">
      <c r="A113" s="4" t="s">
        <v>174</v>
      </c>
      <c r="B113" s="4" t="s">
        <v>17</v>
      </c>
      <c r="C113" s="55">
        <f>Node_List!Z113*Parameters!D$21</f>
        <v>7.1102400000000001</v>
      </c>
      <c r="D113" s="56">
        <f>Node_List!AA113*Parameters!E$21</f>
        <v>15.780768000000004</v>
      </c>
      <c r="E113" s="57">
        <f>Node_List!AB113*Parameters!F$21</f>
        <v>34.521408000000008</v>
      </c>
      <c r="F113" s="55">
        <f>C113*Parameters!N$24</f>
        <v>0.7110240000000001</v>
      </c>
      <c r="G113" s="56">
        <f>D113*Parameters!O$24</f>
        <v>1.5780768000000005</v>
      </c>
      <c r="H113" s="57">
        <f>E113*Parameters!P$24</f>
        <v>3.4521408000000009</v>
      </c>
      <c r="I113" s="55">
        <f>C113*Parameters!N$27</f>
        <v>1.77756</v>
      </c>
      <c r="J113" s="56">
        <f>D113*Parameters!O$27</f>
        <v>3.9451920000000009</v>
      </c>
      <c r="K113" s="57">
        <f>E113*Parameters!P$27</f>
        <v>8.630352000000002</v>
      </c>
      <c r="L113" s="55">
        <f>F113*Parameters!N$27</f>
        <v>0.17775600000000003</v>
      </c>
      <c r="M113" s="56">
        <f>G113*Parameters!O$27</f>
        <v>0.39451920000000013</v>
      </c>
      <c r="N113" s="57">
        <f>H113*Parameters!P$27</f>
        <v>0.86303520000000022</v>
      </c>
      <c r="O113" s="55">
        <f>C113*Parameters!N$29</f>
        <v>1.77756</v>
      </c>
      <c r="P113" s="56">
        <f>D113*Parameters!O$29</f>
        <v>3.9451920000000009</v>
      </c>
      <c r="Q113" s="57">
        <f>E113*Parameters!P$29</f>
        <v>8.630352000000002</v>
      </c>
      <c r="R113" s="55">
        <f>F113*Parameters!N$29</f>
        <v>0.17775600000000003</v>
      </c>
      <c r="S113" s="56">
        <f>G113*Parameters!O$27</f>
        <v>0.39451920000000013</v>
      </c>
      <c r="T113" s="57">
        <f>H113*Parameters!P$27</f>
        <v>0.86303520000000022</v>
      </c>
      <c r="U113" s="55">
        <f>C113*Parameters!N$30</f>
        <v>1.77756</v>
      </c>
      <c r="V113" s="56">
        <f>D113*Parameters!O$30</f>
        <v>3.9451920000000009</v>
      </c>
      <c r="W113" s="57">
        <f>E113*Parameters!P$30</f>
        <v>8.630352000000002</v>
      </c>
      <c r="X113" s="55">
        <f>F113*Parameters!N$30</f>
        <v>0.17775600000000003</v>
      </c>
      <c r="Y113" s="56">
        <f>G113*Parameters!O$30</f>
        <v>0.39451920000000013</v>
      </c>
      <c r="Z113" s="57">
        <f>H113*Parameters!P$30</f>
        <v>0.86303520000000022</v>
      </c>
      <c r="AA113" s="55">
        <f>C113*Parameters!N$31</f>
        <v>1.77756</v>
      </c>
      <c r="AB113" s="56">
        <f>D113*Parameters!O$31</f>
        <v>3.9451920000000009</v>
      </c>
      <c r="AC113" s="57">
        <f>E113*Parameters!P$31</f>
        <v>8.630352000000002</v>
      </c>
      <c r="AD113" s="55">
        <f>F113*Parameters!N$31</f>
        <v>0.17775600000000003</v>
      </c>
      <c r="AE113" s="56">
        <f>G113*Parameters!O$31</f>
        <v>0.39451920000000013</v>
      </c>
      <c r="AF113" s="57">
        <f>H113*Parameters!P$31</f>
        <v>0.86303520000000022</v>
      </c>
    </row>
    <row r="114" spans="1:32" x14ac:dyDescent="0.2">
      <c r="A114" s="4" t="s">
        <v>175</v>
      </c>
      <c r="B114" s="4" t="s">
        <v>18</v>
      </c>
      <c r="C114" s="55">
        <f>Node_List!Z114*Parameters!D$21</f>
        <v>42.102480000000007</v>
      </c>
      <c r="D114" s="56">
        <f>Node_List!AA114*Parameters!E$21</f>
        <v>94.96368600000001</v>
      </c>
      <c r="E114" s="57">
        <f>Node_List!AB114*Parameters!F$21</f>
        <v>210.658716</v>
      </c>
      <c r="F114" s="55">
        <f>C114*Parameters!N$24</f>
        <v>4.2102480000000009</v>
      </c>
      <c r="G114" s="56">
        <f>D114*Parameters!O$24</f>
        <v>9.496368600000002</v>
      </c>
      <c r="H114" s="57">
        <f>E114*Parameters!P$24</f>
        <v>21.065871600000001</v>
      </c>
      <c r="I114" s="55">
        <f>C114*Parameters!N$27</f>
        <v>10.525620000000002</v>
      </c>
      <c r="J114" s="56">
        <f>D114*Parameters!O$27</f>
        <v>23.740921500000002</v>
      </c>
      <c r="K114" s="57">
        <f>E114*Parameters!P$27</f>
        <v>52.664679</v>
      </c>
      <c r="L114" s="55">
        <f>F114*Parameters!N$27</f>
        <v>1.0525620000000002</v>
      </c>
      <c r="M114" s="56">
        <f>G114*Parameters!O$27</f>
        <v>2.3740921500000005</v>
      </c>
      <c r="N114" s="57">
        <f>H114*Parameters!P$27</f>
        <v>5.2664679000000003</v>
      </c>
      <c r="O114" s="55">
        <f>C114*Parameters!N$29</f>
        <v>10.525620000000002</v>
      </c>
      <c r="P114" s="56">
        <f>D114*Parameters!O$29</f>
        <v>23.740921500000002</v>
      </c>
      <c r="Q114" s="57">
        <f>E114*Parameters!P$29</f>
        <v>52.664679</v>
      </c>
      <c r="R114" s="55">
        <f>F114*Parameters!N$29</f>
        <v>1.0525620000000002</v>
      </c>
      <c r="S114" s="56">
        <f>G114*Parameters!O$27</f>
        <v>2.3740921500000005</v>
      </c>
      <c r="T114" s="57">
        <f>H114*Parameters!P$27</f>
        <v>5.2664679000000003</v>
      </c>
      <c r="U114" s="55">
        <f>C114*Parameters!N$30</f>
        <v>10.525620000000002</v>
      </c>
      <c r="V114" s="56">
        <f>D114*Parameters!O$30</f>
        <v>23.740921500000002</v>
      </c>
      <c r="W114" s="57">
        <f>E114*Parameters!P$30</f>
        <v>52.664679</v>
      </c>
      <c r="X114" s="55">
        <f>F114*Parameters!N$30</f>
        <v>1.0525620000000002</v>
      </c>
      <c r="Y114" s="56">
        <f>G114*Parameters!O$30</f>
        <v>2.3740921500000005</v>
      </c>
      <c r="Z114" s="57">
        <f>H114*Parameters!P$30</f>
        <v>5.2664679000000003</v>
      </c>
      <c r="AA114" s="55">
        <f>C114*Parameters!N$31</f>
        <v>10.525620000000002</v>
      </c>
      <c r="AB114" s="56">
        <f>D114*Parameters!O$31</f>
        <v>23.740921500000002</v>
      </c>
      <c r="AC114" s="57">
        <f>E114*Parameters!P$31</f>
        <v>52.664679</v>
      </c>
      <c r="AD114" s="55">
        <f>F114*Parameters!N$31</f>
        <v>1.0525620000000002</v>
      </c>
      <c r="AE114" s="56">
        <f>G114*Parameters!O$31</f>
        <v>2.3740921500000005</v>
      </c>
      <c r="AF114" s="57">
        <f>H114*Parameters!P$31</f>
        <v>5.2664679000000003</v>
      </c>
    </row>
    <row r="115" spans="1:32" x14ac:dyDescent="0.2">
      <c r="A115" s="4" t="s">
        <v>176</v>
      </c>
      <c r="B115" s="4" t="s">
        <v>17</v>
      </c>
      <c r="C115" s="55">
        <f>Node_List!Z115*Parameters!D$21</f>
        <v>20.342640000000003</v>
      </c>
      <c r="D115" s="56">
        <f>Node_List!AA115*Parameters!E$21</f>
        <v>45.59869800000002</v>
      </c>
      <c r="E115" s="57">
        <f>Node_List!AB115*Parameters!F$21</f>
        <v>100.98598800000001</v>
      </c>
      <c r="F115" s="55">
        <f>C115*Parameters!N$24</f>
        <v>2.0342640000000003</v>
      </c>
      <c r="G115" s="56">
        <f>D115*Parameters!O$24</f>
        <v>4.5598698000000022</v>
      </c>
      <c r="H115" s="57">
        <f>E115*Parameters!P$24</f>
        <v>10.098598800000001</v>
      </c>
      <c r="I115" s="55">
        <f>C115*Parameters!N$27</f>
        <v>5.0856600000000007</v>
      </c>
      <c r="J115" s="56">
        <f>D115*Parameters!O$27</f>
        <v>11.399674500000005</v>
      </c>
      <c r="K115" s="57">
        <f>E115*Parameters!P$27</f>
        <v>25.246497000000002</v>
      </c>
      <c r="L115" s="55">
        <f>F115*Parameters!N$27</f>
        <v>0.50856600000000007</v>
      </c>
      <c r="M115" s="56">
        <f>G115*Parameters!O$27</f>
        <v>1.1399674500000005</v>
      </c>
      <c r="N115" s="57">
        <f>H115*Parameters!P$27</f>
        <v>2.5246497000000003</v>
      </c>
      <c r="O115" s="55">
        <f>C115*Parameters!N$29</f>
        <v>5.0856600000000007</v>
      </c>
      <c r="P115" s="56">
        <f>D115*Parameters!O$29</f>
        <v>11.399674500000005</v>
      </c>
      <c r="Q115" s="57">
        <f>E115*Parameters!P$29</f>
        <v>25.246497000000002</v>
      </c>
      <c r="R115" s="55">
        <f>F115*Parameters!N$29</f>
        <v>0.50856600000000007</v>
      </c>
      <c r="S115" s="56">
        <f>G115*Parameters!O$27</f>
        <v>1.1399674500000005</v>
      </c>
      <c r="T115" s="57">
        <f>H115*Parameters!P$27</f>
        <v>2.5246497000000003</v>
      </c>
      <c r="U115" s="55">
        <f>C115*Parameters!N$30</f>
        <v>5.0856600000000007</v>
      </c>
      <c r="V115" s="56">
        <f>D115*Parameters!O$30</f>
        <v>11.399674500000005</v>
      </c>
      <c r="W115" s="57">
        <f>E115*Parameters!P$30</f>
        <v>25.246497000000002</v>
      </c>
      <c r="X115" s="55">
        <f>F115*Parameters!N$30</f>
        <v>0.50856600000000007</v>
      </c>
      <c r="Y115" s="56">
        <f>G115*Parameters!O$30</f>
        <v>1.1399674500000005</v>
      </c>
      <c r="Z115" s="57">
        <f>H115*Parameters!P$30</f>
        <v>2.5246497000000003</v>
      </c>
      <c r="AA115" s="55">
        <f>C115*Parameters!N$31</f>
        <v>5.0856600000000007</v>
      </c>
      <c r="AB115" s="56">
        <f>D115*Parameters!O$31</f>
        <v>11.399674500000005</v>
      </c>
      <c r="AC115" s="57">
        <f>E115*Parameters!P$31</f>
        <v>25.246497000000002</v>
      </c>
      <c r="AD115" s="55">
        <f>F115*Parameters!N$31</f>
        <v>0.50856600000000007</v>
      </c>
      <c r="AE115" s="56">
        <f>G115*Parameters!O$31</f>
        <v>1.1399674500000005</v>
      </c>
      <c r="AF115" s="57">
        <f>H115*Parameters!P$31</f>
        <v>2.5246497000000003</v>
      </c>
    </row>
    <row r="116" spans="1:32" x14ac:dyDescent="0.2">
      <c r="A116" s="4" t="s">
        <v>177</v>
      </c>
      <c r="B116" s="4" t="s">
        <v>17</v>
      </c>
      <c r="C116" s="55">
        <f>Node_List!Z116*Parameters!D$21</f>
        <v>7.4716800000000019</v>
      </c>
      <c r="D116" s="56">
        <f>Node_List!AA116*Parameters!E$21</f>
        <v>17.864376000000004</v>
      </c>
      <c r="E116" s="57">
        <f>Node_List!AB116*Parameters!F$21</f>
        <v>40.535856000000003</v>
      </c>
      <c r="F116" s="55">
        <f>C116*Parameters!N$24</f>
        <v>0.74716800000000028</v>
      </c>
      <c r="G116" s="56">
        <f>D116*Parameters!O$24</f>
        <v>1.7864376000000004</v>
      </c>
      <c r="H116" s="57">
        <f>E116*Parameters!P$24</f>
        <v>4.0535856000000008</v>
      </c>
      <c r="I116" s="55">
        <f>C116*Parameters!N$27</f>
        <v>1.8679200000000005</v>
      </c>
      <c r="J116" s="56">
        <f>D116*Parameters!O$27</f>
        <v>4.4660940000000009</v>
      </c>
      <c r="K116" s="57">
        <f>E116*Parameters!P$27</f>
        <v>10.133964000000001</v>
      </c>
      <c r="L116" s="55">
        <f>F116*Parameters!N$27</f>
        <v>0.18679200000000007</v>
      </c>
      <c r="M116" s="56">
        <f>G116*Parameters!O$27</f>
        <v>0.4466094000000001</v>
      </c>
      <c r="N116" s="57">
        <f>H116*Parameters!P$27</f>
        <v>1.0133964000000002</v>
      </c>
      <c r="O116" s="55">
        <f>C116*Parameters!N$29</f>
        <v>1.8679200000000005</v>
      </c>
      <c r="P116" s="56">
        <f>D116*Parameters!O$29</f>
        <v>4.4660940000000009</v>
      </c>
      <c r="Q116" s="57">
        <f>E116*Parameters!P$29</f>
        <v>10.133964000000001</v>
      </c>
      <c r="R116" s="55">
        <f>F116*Parameters!N$29</f>
        <v>0.18679200000000007</v>
      </c>
      <c r="S116" s="56">
        <f>G116*Parameters!O$27</f>
        <v>0.4466094000000001</v>
      </c>
      <c r="T116" s="57">
        <f>H116*Parameters!P$27</f>
        <v>1.0133964000000002</v>
      </c>
      <c r="U116" s="55">
        <f>C116*Parameters!N$30</f>
        <v>1.8679200000000005</v>
      </c>
      <c r="V116" s="56">
        <f>D116*Parameters!O$30</f>
        <v>4.4660940000000009</v>
      </c>
      <c r="W116" s="57">
        <f>E116*Parameters!P$30</f>
        <v>10.133964000000001</v>
      </c>
      <c r="X116" s="55">
        <f>F116*Parameters!N$30</f>
        <v>0.18679200000000007</v>
      </c>
      <c r="Y116" s="56">
        <f>G116*Parameters!O$30</f>
        <v>0.4466094000000001</v>
      </c>
      <c r="Z116" s="57">
        <f>H116*Parameters!P$30</f>
        <v>1.0133964000000002</v>
      </c>
      <c r="AA116" s="55">
        <f>C116*Parameters!N$31</f>
        <v>1.8679200000000005</v>
      </c>
      <c r="AB116" s="56">
        <f>D116*Parameters!O$31</f>
        <v>4.4660940000000009</v>
      </c>
      <c r="AC116" s="57">
        <f>E116*Parameters!P$31</f>
        <v>10.133964000000001</v>
      </c>
      <c r="AD116" s="55">
        <f>F116*Parameters!N$31</f>
        <v>0.18679200000000007</v>
      </c>
      <c r="AE116" s="56">
        <f>G116*Parameters!O$31</f>
        <v>0.4466094000000001</v>
      </c>
      <c r="AF116" s="57">
        <f>H116*Parameters!P$31</f>
        <v>1.0133964000000002</v>
      </c>
    </row>
    <row r="117" spans="1:32" x14ac:dyDescent="0.2">
      <c r="A117" s="4" t="s">
        <v>178</v>
      </c>
      <c r="B117" s="4" t="s">
        <v>17</v>
      </c>
      <c r="C117" s="55">
        <f>Node_List!Z117*Parameters!D$21</f>
        <v>7.3807200000000011</v>
      </c>
      <c r="D117" s="56">
        <f>Node_List!AA117*Parameters!E$21</f>
        <v>15.930054000000005</v>
      </c>
      <c r="E117" s="57">
        <f>Node_List!AB117*Parameters!F$21</f>
        <v>34.75772400000001</v>
      </c>
      <c r="F117" s="55">
        <f>C117*Parameters!N$24</f>
        <v>0.73807200000000017</v>
      </c>
      <c r="G117" s="56">
        <f>D117*Parameters!O$24</f>
        <v>1.5930054000000007</v>
      </c>
      <c r="H117" s="57">
        <f>E117*Parameters!P$24</f>
        <v>3.4757724000000012</v>
      </c>
      <c r="I117" s="55">
        <f>C117*Parameters!N$27</f>
        <v>1.8451800000000003</v>
      </c>
      <c r="J117" s="56">
        <f>D117*Parameters!O$27</f>
        <v>3.9825135000000014</v>
      </c>
      <c r="K117" s="57">
        <f>E117*Parameters!P$27</f>
        <v>8.6894310000000026</v>
      </c>
      <c r="L117" s="55">
        <f>F117*Parameters!N$27</f>
        <v>0.18451800000000004</v>
      </c>
      <c r="M117" s="56">
        <f>G117*Parameters!O$27</f>
        <v>0.39825135000000017</v>
      </c>
      <c r="N117" s="57">
        <f>H117*Parameters!P$27</f>
        <v>0.8689431000000003</v>
      </c>
      <c r="O117" s="55">
        <f>C117*Parameters!N$29</f>
        <v>1.8451800000000003</v>
      </c>
      <c r="P117" s="56">
        <f>D117*Parameters!O$29</f>
        <v>3.9825135000000014</v>
      </c>
      <c r="Q117" s="57">
        <f>E117*Parameters!P$29</f>
        <v>8.6894310000000026</v>
      </c>
      <c r="R117" s="55">
        <f>F117*Parameters!N$29</f>
        <v>0.18451800000000004</v>
      </c>
      <c r="S117" s="56">
        <f>G117*Parameters!O$27</f>
        <v>0.39825135000000017</v>
      </c>
      <c r="T117" s="57">
        <f>H117*Parameters!P$27</f>
        <v>0.8689431000000003</v>
      </c>
      <c r="U117" s="55">
        <f>C117*Parameters!N$30</f>
        <v>1.8451800000000003</v>
      </c>
      <c r="V117" s="56">
        <f>D117*Parameters!O$30</f>
        <v>3.9825135000000014</v>
      </c>
      <c r="W117" s="57">
        <f>E117*Parameters!P$30</f>
        <v>8.6894310000000026</v>
      </c>
      <c r="X117" s="55">
        <f>F117*Parameters!N$30</f>
        <v>0.18451800000000004</v>
      </c>
      <c r="Y117" s="56">
        <f>G117*Parameters!O$30</f>
        <v>0.39825135000000017</v>
      </c>
      <c r="Z117" s="57">
        <f>H117*Parameters!P$30</f>
        <v>0.8689431000000003</v>
      </c>
      <c r="AA117" s="55">
        <f>C117*Parameters!N$31</f>
        <v>1.8451800000000003</v>
      </c>
      <c r="AB117" s="56">
        <f>D117*Parameters!O$31</f>
        <v>3.9825135000000014</v>
      </c>
      <c r="AC117" s="57">
        <f>E117*Parameters!P$31</f>
        <v>8.6894310000000026</v>
      </c>
      <c r="AD117" s="55">
        <f>F117*Parameters!N$31</f>
        <v>0.18451800000000004</v>
      </c>
      <c r="AE117" s="56">
        <f>G117*Parameters!O$31</f>
        <v>0.39825135000000017</v>
      </c>
      <c r="AF117" s="57">
        <f>H117*Parameters!P$31</f>
        <v>0.8689431000000003</v>
      </c>
    </row>
    <row r="118" spans="1:32" x14ac:dyDescent="0.2">
      <c r="A118" s="4" t="s">
        <v>179</v>
      </c>
      <c r="B118" s="4" t="s">
        <v>16</v>
      </c>
      <c r="C118" s="55">
        <f>Node_List!Z118*Parameters!D$21</f>
        <v>6.3398400000000015</v>
      </c>
      <c r="D118" s="56">
        <f>Node_List!AA118*Parameters!E$21</f>
        <v>20.291988000000003</v>
      </c>
      <c r="E118" s="57">
        <f>Node_List!AB118*Parameters!F$21</f>
        <v>51.742728000000007</v>
      </c>
      <c r="F118" s="55">
        <f>C118*Parameters!N$24</f>
        <v>0.63398400000000021</v>
      </c>
      <c r="G118" s="56">
        <f>D118*Parameters!O$24</f>
        <v>2.0291988000000005</v>
      </c>
      <c r="H118" s="57">
        <f>E118*Parameters!P$24</f>
        <v>5.1742728000000007</v>
      </c>
      <c r="I118" s="55">
        <f>C118*Parameters!N$27</f>
        <v>1.5849600000000004</v>
      </c>
      <c r="J118" s="56">
        <f>D118*Parameters!O$27</f>
        <v>5.0729970000000009</v>
      </c>
      <c r="K118" s="57">
        <f>E118*Parameters!P$27</f>
        <v>12.935682000000002</v>
      </c>
      <c r="L118" s="55">
        <f>F118*Parameters!N$27</f>
        <v>0.15849600000000005</v>
      </c>
      <c r="M118" s="56">
        <f>G118*Parameters!O$27</f>
        <v>0.50729970000000013</v>
      </c>
      <c r="N118" s="57">
        <f>H118*Parameters!P$27</f>
        <v>1.2935682000000002</v>
      </c>
      <c r="O118" s="55">
        <f>C118*Parameters!N$29</f>
        <v>1.5849600000000004</v>
      </c>
      <c r="P118" s="56">
        <f>D118*Parameters!O$29</f>
        <v>5.0729970000000009</v>
      </c>
      <c r="Q118" s="57">
        <f>E118*Parameters!P$29</f>
        <v>12.935682000000002</v>
      </c>
      <c r="R118" s="55">
        <f>F118*Parameters!N$29</f>
        <v>0.15849600000000005</v>
      </c>
      <c r="S118" s="56">
        <f>G118*Parameters!O$27</f>
        <v>0.50729970000000013</v>
      </c>
      <c r="T118" s="57">
        <f>H118*Parameters!P$27</f>
        <v>1.2935682000000002</v>
      </c>
      <c r="U118" s="55">
        <f>C118*Parameters!N$30</f>
        <v>1.5849600000000004</v>
      </c>
      <c r="V118" s="56">
        <f>D118*Parameters!O$30</f>
        <v>5.0729970000000009</v>
      </c>
      <c r="W118" s="57">
        <f>E118*Parameters!P$30</f>
        <v>12.935682000000002</v>
      </c>
      <c r="X118" s="55">
        <f>F118*Parameters!N$30</f>
        <v>0.15849600000000005</v>
      </c>
      <c r="Y118" s="56">
        <f>G118*Parameters!O$30</f>
        <v>0.50729970000000013</v>
      </c>
      <c r="Z118" s="57">
        <f>H118*Parameters!P$30</f>
        <v>1.2935682000000002</v>
      </c>
      <c r="AA118" s="55">
        <f>C118*Parameters!N$31</f>
        <v>1.5849600000000004</v>
      </c>
      <c r="AB118" s="56">
        <f>D118*Parameters!O$31</f>
        <v>5.0729970000000009</v>
      </c>
      <c r="AC118" s="57">
        <f>E118*Parameters!P$31</f>
        <v>12.935682000000002</v>
      </c>
      <c r="AD118" s="55">
        <f>F118*Parameters!N$31</f>
        <v>0.15849600000000005</v>
      </c>
      <c r="AE118" s="56">
        <f>G118*Parameters!O$31</f>
        <v>0.50729970000000013</v>
      </c>
      <c r="AF118" s="57">
        <f>H118*Parameters!P$31</f>
        <v>1.2935682000000002</v>
      </c>
    </row>
    <row r="119" spans="1:32" x14ac:dyDescent="0.2">
      <c r="A119" s="4" t="s">
        <v>180</v>
      </c>
      <c r="B119" s="4" t="s">
        <v>17</v>
      </c>
      <c r="C119" s="55">
        <f>Node_List!Z119*Parameters!D$21</f>
        <v>10.83792</v>
      </c>
      <c r="D119" s="56">
        <f>Node_List!AA119*Parameters!E$21</f>
        <v>24.260844000000009</v>
      </c>
      <c r="E119" s="57">
        <f>Node_List!AB119*Parameters!F$21</f>
        <v>53.113464000000008</v>
      </c>
      <c r="F119" s="55">
        <f>C119*Parameters!N$24</f>
        <v>1.0837920000000001</v>
      </c>
      <c r="G119" s="56">
        <f>D119*Parameters!O$24</f>
        <v>2.426084400000001</v>
      </c>
      <c r="H119" s="57">
        <f>E119*Parameters!P$24</f>
        <v>5.3113464000000015</v>
      </c>
      <c r="I119" s="55">
        <f>C119*Parameters!N$27</f>
        <v>2.7094800000000001</v>
      </c>
      <c r="J119" s="56">
        <f>D119*Parameters!O$27</f>
        <v>6.0652110000000024</v>
      </c>
      <c r="K119" s="57">
        <f>E119*Parameters!P$27</f>
        <v>13.278366000000002</v>
      </c>
      <c r="L119" s="55">
        <f>F119*Parameters!N$27</f>
        <v>0.27094800000000002</v>
      </c>
      <c r="M119" s="56">
        <f>G119*Parameters!O$27</f>
        <v>0.60652110000000026</v>
      </c>
      <c r="N119" s="57">
        <f>H119*Parameters!P$27</f>
        <v>1.3278366000000004</v>
      </c>
      <c r="O119" s="55">
        <f>C119*Parameters!N$29</f>
        <v>2.7094800000000001</v>
      </c>
      <c r="P119" s="56">
        <f>D119*Parameters!O$29</f>
        <v>6.0652110000000024</v>
      </c>
      <c r="Q119" s="57">
        <f>E119*Parameters!P$29</f>
        <v>13.278366000000002</v>
      </c>
      <c r="R119" s="55">
        <f>F119*Parameters!N$29</f>
        <v>0.27094800000000002</v>
      </c>
      <c r="S119" s="56">
        <f>G119*Parameters!O$27</f>
        <v>0.60652110000000026</v>
      </c>
      <c r="T119" s="57">
        <f>H119*Parameters!P$27</f>
        <v>1.3278366000000004</v>
      </c>
      <c r="U119" s="55">
        <f>C119*Parameters!N$30</f>
        <v>2.7094800000000001</v>
      </c>
      <c r="V119" s="56">
        <f>D119*Parameters!O$30</f>
        <v>6.0652110000000024</v>
      </c>
      <c r="W119" s="57">
        <f>E119*Parameters!P$30</f>
        <v>13.278366000000002</v>
      </c>
      <c r="X119" s="55">
        <f>F119*Parameters!N$30</f>
        <v>0.27094800000000002</v>
      </c>
      <c r="Y119" s="56">
        <f>G119*Parameters!O$30</f>
        <v>0.60652110000000026</v>
      </c>
      <c r="Z119" s="57">
        <f>H119*Parameters!P$30</f>
        <v>1.3278366000000004</v>
      </c>
      <c r="AA119" s="55">
        <f>C119*Parameters!N$31</f>
        <v>2.7094800000000001</v>
      </c>
      <c r="AB119" s="56">
        <f>D119*Parameters!O$31</f>
        <v>6.0652110000000024</v>
      </c>
      <c r="AC119" s="57">
        <f>E119*Parameters!P$31</f>
        <v>13.278366000000002</v>
      </c>
      <c r="AD119" s="55">
        <f>F119*Parameters!N$31</f>
        <v>0.27094800000000002</v>
      </c>
      <c r="AE119" s="56">
        <f>G119*Parameters!O$31</f>
        <v>0.60652110000000026</v>
      </c>
      <c r="AF119" s="57">
        <f>H119*Parameters!P$31</f>
        <v>1.3278366000000004</v>
      </c>
    </row>
    <row r="120" spans="1:32" x14ac:dyDescent="0.2">
      <c r="A120" s="4" t="s">
        <v>181</v>
      </c>
      <c r="B120" s="4" t="s">
        <v>17</v>
      </c>
      <c r="C120" s="55">
        <f>Node_List!Z120*Parameters!D$21</f>
        <v>13.598400000000002</v>
      </c>
      <c r="D120" s="56">
        <f>Node_List!AA120*Parameters!E$21</f>
        <v>30.69888000000001</v>
      </c>
      <c r="E120" s="57">
        <f>Node_List!AB120*Parameters!F$21</f>
        <v>67.31328000000002</v>
      </c>
      <c r="F120" s="55">
        <f>C120*Parameters!N$24</f>
        <v>1.3598400000000002</v>
      </c>
      <c r="G120" s="56">
        <f>D120*Parameters!O$24</f>
        <v>3.0698880000000011</v>
      </c>
      <c r="H120" s="57">
        <f>E120*Parameters!P$24</f>
        <v>6.7313280000000022</v>
      </c>
      <c r="I120" s="55">
        <f>C120*Parameters!N$27</f>
        <v>3.3996000000000004</v>
      </c>
      <c r="J120" s="56">
        <f>D120*Parameters!O$27</f>
        <v>7.6747200000000024</v>
      </c>
      <c r="K120" s="57">
        <f>E120*Parameters!P$27</f>
        <v>16.828320000000005</v>
      </c>
      <c r="L120" s="55">
        <f>F120*Parameters!N$27</f>
        <v>0.33996000000000004</v>
      </c>
      <c r="M120" s="56">
        <f>G120*Parameters!O$27</f>
        <v>0.76747200000000027</v>
      </c>
      <c r="N120" s="57">
        <f>H120*Parameters!P$27</f>
        <v>1.6828320000000005</v>
      </c>
      <c r="O120" s="55">
        <f>C120*Parameters!N$29</f>
        <v>3.3996000000000004</v>
      </c>
      <c r="P120" s="56">
        <f>D120*Parameters!O$29</f>
        <v>7.6747200000000024</v>
      </c>
      <c r="Q120" s="57">
        <f>E120*Parameters!P$29</f>
        <v>16.828320000000005</v>
      </c>
      <c r="R120" s="55">
        <f>F120*Parameters!N$29</f>
        <v>0.33996000000000004</v>
      </c>
      <c r="S120" s="56">
        <f>G120*Parameters!O$27</f>
        <v>0.76747200000000027</v>
      </c>
      <c r="T120" s="57">
        <f>H120*Parameters!P$27</f>
        <v>1.6828320000000005</v>
      </c>
      <c r="U120" s="55">
        <f>C120*Parameters!N$30</f>
        <v>3.3996000000000004</v>
      </c>
      <c r="V120" s="56">
        <f>D120*Parameters!O$30</f>
        <v>7.6747200000000024</v>
      </c>
      <c r="W120" s="57">
        <f>E120*Parameters!P$30</f>
        <v>16.828320000000005</v>
      </c>
      <c r="X120" s="55">
        <f>F120*Parameters!N$30</f>
        <v>0.33996000000000004</v>
      </c>
      <c r="Y120" s="56">
        <f>G120*Parameters!O$30</f>
        <v>0.76747200000000027</v>
      </c>
      <c r="Z120" s="57">
        <f>H120*Parameters!P$30</f>
        <v>1.6828320000000005</v>
      </c>
      <c r="AA120" s="55">
        <f>C120*Parameters!N$31</f>
        <v>3.3996000000000004</v>
      </c>
      <c r="AB120" s="56">
        <f>D120*Parameters!O$31</f>
        <v>7.6747200000000024</v>
      </c>
      <c r="AC120" s="57">
        <f>E120*Parameters!P$31</f>
        <v>16.828320000000005</v>
      </c>
      <c r="AD120" s="55">
        <f>F120*Parameters!N$31</f>
        <v>0.33996000000000004</v>
      </c>
      <c r="AE120" s="56">
        <f>G120*Parameters!O$31</f>
        <v>0.76747200000000027</v>
      </c>
      <c r="AF120" s="57">
        <f>H120*Parameters!P$31</f>
        <v>1.6828320000000005</v>
      </c>
    </row>
    <row r="121" spans="1:32" x14ac:dyDescent="0.2">
      <c r="A121" s="4" t="s">
        <v>182</v>
      </c>
      <c r="B121" s="4" t="s">
        <v>17</v>
      </c>
      <c r="C121" s="55">
        <f>Node_List!Z121*Parameters!D$21</f>
        <v>9.8028000000000013</v>
      </c>
      <c r="D121" s="56">
        <f>Node_List!AA121*Parameters!E$21</f>
        <v>22.461210000000005</v>
      </c>
      <c r="E121" s="57">
        <f>Node_List!AB121*Parameters!F$21</f>
        <v>49.276260000000008</v>
      </c>
      <c r="F121" s="55">
        <f>C121*Parameters!N$24</f>
        <v>0.98028000000000015</v>
      </c>
      <c r="G121" s="56">
        <f>D121*Parameters!O$24</f>
        <v>2.2461210000000005</v>
      </c>
      <c r="H121" s="57">
        <f>E121*Parameters!P$24</f>
        <v>4.9276260000000009</v>
      </c>
      <c r="I121" s="55">
        <f>C121*Parameters!N$27</f>
        <v>2.4507000000000003</v>
      </c>
      <c r="J121" s="56">
        <f>D121*Parameters!O$27</f>
        <v>5.6153025000000012</v>
      </c>
      <c r="K121" s="57">
        <f>E121*Parameters!P$27</f>
        <v>12.319065000000002</v>
      </c>
      <c r="L121" s="55">
        <f>F121*Parameters!N$27</f>
        <v>0.24507000000000004</v>
      </c>
      <c r="M121" s="56">
        <f>G121*Parameters!O$27</f>
        <v>0.56153025000000012</v>
      </c>
      <c r="N121" s="57">
        <f>H121*Parameters!P$27</f>
        <v>1.2319065000000002</v>
      </c>
      <c r="O121" s="55">
        <f>C121*Parameters!N$29</f>
        <v>2.4507000000000003</v>
      </c>
      <c r="P121" s="56">
        <f>D121*Parameters!O$29</f>
        <v>5.6153025000000012</v>
      </c>
      <c r="Q121" s="57">
        <f>E121*Parameters!P$29</f>
        <v>12.319065000000002</v>
      </c>
      <c r="R121" s="55">
        <f>F121*Parameters!N$29</f>
        <v>0.24507000000000004</v>
      </c>
      <c r="S121" s="56">
        <f>G121*Parameters!O$27</f>
        <v>0.56153025000000012</v>
      </c>
      <c r="T121" s="57">
        <f>H121*Parameters!P$27</f>
        <v>1.2319065000000002</v>
      </c>
      <c r="U121" s="55">
        <f>C121*Parameters!N$30</f>
        <v>2.4507000000000003</v>
      </c>
      <c r="V121" s="56">
        <f>D121*Parameters!O$30</f>
        <v>5.6153025000000012</v>
      </c>
      <c r="W121" s="57">
        <f>E121*Parameters!P$30</f>
        <v>12.319065000000002</v>
      </c>
      <c r="X121" s="55">
        <f>F121*Parameters!N$30</f>
        <v>0.24507000000000004</v>
      </c>
      <c r="Y121" s="56">
        <f>G121*Parameters!O$30</f>
        <v>0.56153025000000012</v>
      </c>
      <c r="Z121" s="57">
        <f>H121*Parameters!P$30</f>
        <v>1.2319065000000002</v>
      </c>
      <c r="AA121" s="55">
        <f>C121*Parameters!N$31</f>
        <v>2.4507000000000003</v>
      </c>
      <c r="AB121" s="56">
        <f>D121*Parameters!O$31</f>
        <v>5.6153025000000012</v>
      </c>
      <c r="AC121" s="57">
        <f>E121*Parameters!P$31</f>
        <v>12.319065000000002</v>
      </c>
      <c r="AD121" s="55">
        <f>F121*Parameters!N$31</f>
        <v>0.24507000000000004</v>
      </c>
      <c r="AE121" s="56">
        <f>G121*Parameters!O$31</f>
        <v>0.56153025000000012</v>
      </c>
      <c r="AF121" s="57">
        <f>H121*Parameters!P$31</f>
        <v>1.2319065000000002</v>
      </c>
    </row>
    <row r="122" spans="1:32" x14ac:dyDescent="0.2">
      <c r="A122" s="4" t="s">
        <v>183</v>
      </c>
      <c r="B122" s="4" t="s">
        <v>17</v>
      </c>
      <c r="C122" s="55">
        <f>Node_List!Z122*Parameters!D$21</f>
        <v>11.430960000000001</v>
      </c>
      <c r="D122" s="56">
        <f>Node_List!AA122*Parameters!E$21</f>
        <v>25.929822000000005</v>
      </c>
      <c r="E122" s="57">
        <f>Node_List!AB122*Parameters!F$21</f>
        <v>57.981132000000002</v>
      </c>
      <c r="F122" s="55">
        <f>C122*Parameters!N$24</f>
        <v>1.1430960000000001</v>
      </c>
      <c r="G122" s="56">
        <f>D122*Parameters!O$24</f>
        <v>2.5929822000000007</v>
      </c>
      <c r="H122" s="57">
        <f>E122*Parameters!P$24</f>
        <v>5.7981132000000004</v>
      </c>
      <c r="I122" s="55">
        <f>C122*Parameters!N$27</f>
        <v>2.8577400000000002</v>
      </c>
      <c r="J122" s="56">
        <f>D122*Parameters!O$27</f>
        <v>6.4824555000000013</v>
      </c>
      <c r="K122" s="57">
        <f>E122*Parameters!P$27</f>
        <v>14.495283000000001</v>
      </c>
      <c r="L122" s="55">
        <f>F122*Parameters!N$27</f>
        <v>0.28577400000000003</v>
      </c>
      <c r="M122" s="56">
        <f>G122*Parameters!O$27</f>
        <v>0.64824555000000017</v>
      </c>
      <c r="N122" s="57">
        <f>H122*Parameters!P$27</f>
        <v>1.4495283000000001</v>
      </c>
      <c r="O122" s="55">
        <f>C122*Parameters!N$29</f>
        <v>2.8577400000000002</v>
      </c>
      <c r="P122" s="56">
        <f>D122*Parameters!O$29</f>
        <v>6.4824555000000013</v>
      </c>
      <c r="Q122" s="57">
        <f>E122*Parameters!P$29</f>
        <v>14.495283000000001</v>
      </c>
      <c r="R122" s="55">
        <f>F122*Parameters!N$29</f>
        <v>0.28577400000000003</v>
      </c>
      <c r="S122" s="56">
        <f>G122*Parameters!O$27</f>
        <v>0.64824555000000017</v>
      </c>
      <c r="T122" s="57">
        <f>H122*Parameters!P$27</f>
        <v>1.4495283000000001</v>
      </c>
      <c r="U122" s="55">
        <f>C122*Parameters!N$30</f>
        <v>2.8577400000000002</v>
      </c>
      <c r="V122" s="56">
        <f>D122*Parameters!O$30</f>
        <v>6.4824555000000013</v>
      </c>
      <c r="W122" s="57">
        <f>E122*Parameters!P$30</f>
        <v>14.495283000000001</v>
      </c>
      <c r="X122" s="55">
        <f>F122*Parameters!N$30</f>
        <v>0.28577400000000003</v>
      </c>
      <c r="Y122" s="56">
        <f>G122*Parameters!O$30</f>
        <v>0.64824555000000017</v>
      </c>
      <c r="Z122" s="57">
        <f>H122*Parameters!P$30</f>
        <v>1.4495283000000001</v>
      </c>
      <c r="AA122" s="55">
        <f>C122*Parameters!N$31</f>
        <v>2.8577400000000002</v>
      </c>
      <c r="AB122" s="56">
        <f>D122*Parameters!O$31</f>
        <v>6.4824555000000013</v>
      </c>
      <c r="AC122" s="57">
        <f>E122*Parameters!P$31</f>
        <v>14.495283000000001</v>
      </c>
      <c r="AD122" s="55">
        <f>F122*Parameters!N$31</f>
        <v>0.28577400000000003</v>
      </c>
      <c r="AE122" s="56">
        <f>G122*Parameters!O$31</f>
        <v>0.64824555000000017</v>
      </c>
      <c r="AF122" s="57">
        <f>H122*Parameters!P$31</f>
        <v>1.4495283000000001</v>
      </c>
    </row>
    <row r="123" spans="1:32" x14ac:dyDescent="0.2">
      <c r="A123" s="4" t="s">
        <v>184</v>
      </c>
      <c r="B123" s="4" t="s">
        <v>17</v>
      </c>
      <c r="C123" s="55">
        <f>Node_List!Z123*Parameters!D$21</f>
        <v>10.88832</v>
      </c>
      <c r="D123" s="56">
        <f>Node_List!AA123*Parameters!E$21</f>
        <v>25.673124000000012</v>
      </c>
      <c r="E123" s="57">
        <f>Node_List!AB123*Parameters!F$21</f>
        <v>57.663144000000003</v>
      </c>
      <c r="F123" s="55">
        <f>C123*Parameters!N$24</f>
        <v>1.088832</v>
      </c>
      <c r="G123" s="56">
        <f>D123*Parameters!O$24</f>
        <v>2.5673124000000014</v>
      </c>
      <c r="H123" s="57">
        <f>E123*Parameters!P$24</f>
        <v>5.7663144000000006</v>
      </c>
      <c r="I123" s="55">
        <f>C123*Parameters!N$27</f>
        <v>2.7220800000000001</v>
      </c>
      <c r="J123" s="56">
        <f>D123*Parameters!O$27</f>
        <v>6.418281000000003</v>
      </c>
      <c r="K123" s="57">
        <f>E123*Parameters!P$27</f>
        <v>14.415786000000001</v>
      </c>
      <c r="L123" s="55">
        <f>F123*Parameters!N$27</f>
        <v>0.27220800000000001</v>
      </c>
      <c r="M123" s="56">
        <f>G123*Parameters!O$27</f>
        <v>0.64182810000000035</v>
      </c>
      <c r="N123" s="57">
        <f>H123*Parameters!P$27</f>
        <v>1.4415786000000002</v>
      </c>
      <c r="O123" s="55">
        <f>C123*Parameters!N$29</f>
        <v>2.7220800000000001</v>
      </c>
      <c r="P123" s="56">
        <f>D123*Parameters!O$29</f>
        <v>6.418281000000003</v>
      </c>
      <c r="Q123" s="57">
        <f>E123*Parameters!P$29</f>
        <v>14.415786000000001</v>
      </c>
      <c r="R123" s="55">
        <f>F123*Parameters!N$29</f>
        <v>0.27220800000000001</v>
      </c>
      <c r="S123" s="56">
        <f>G123*Parameters!O$27</f>
        <v>0.64182810000000035</v>
      </c>
      <c r="T123" s="57">
        <f>H123*Parameters!P$27</f>
        <v>1.4415786000000002</v>
      </c>
      <c r="U123" s="55">
        <f>C123*Parameters!N$30</f>
        <v>2.7220800000000001</v>
      </c>
      <c r="V123" s="56">
        <f>D123*Parameters!O$30</f>
        <v>6.418281000000003</v>
      </c>
      <c r="W123" s="57">
        <f>E123*Parameters!P$30</f>
        <v>14.415786000000001</v>
      </c>
      <c r="X123" s="55">
        <f>F123*Parameters!N$30</f>
        <v>0.27220800000000001</v>
      </c>
      <c r="Y123" s="56">
        <f>G123*Parameters!O$30</f>
        <v>0.64182810000000035</v>
      </c>
      <c r="Z123" s="57">
        <f>H123*Parameters!P$30</f>
        <v>1.4415786000000002</v>
      </c>
      <c r="AA123" s="55">
        <f>C123*Parameters!N$31</f>
        <v>2.7220800000000001</v>
      </c>
      <c r="AB123" s="56">
        <f>D123*Parameters!O$31</f>
        <v>6.418281000000003</v>
      </c>
      <c r="AC123" s="57">
        <f>E123*Parameters!P$31</f>
        <v>14.415786000000001</v>
      </c>
      <c r="AD123" s="55">
        <f>F123*Parameters!N$31</f>
        <v>0.27220800000000001</v>
      </c>
      <c r="AE123" s="56">
        <f>G123*Parameters!O$31</f>
        <v>0.64182810000000035</v>
      </c>
      <c r="AF123" s="57">
        <f>H123*Parameters!P$31</f>
        <v>1.4415786000000002</v>
      </c>
    </row>
    <row r="124" spans="1:32" x14ac:dyDescent="0.2">
      <c r="A124" s="4" t="s">
        <v>185</v>
      </c>
      <c r="B124" s="4" t="s">
        <v>17</v>
      </c>
      <c r="C124" s="55">
        <f>Node_List!Z124*Parameters!D$21</f>
        <v>9.7574400000000008</v>
      </c>
      <c r="D124" s="56">
        <f>Node_List!AA124*Parameters!E$21</f>
        <v>22.363308000000004</v>
      </c>
      <c r="E124" s="57">
        <f>Node_List!AB124*Parameters!F$21</f>
        <v>50.262648000000006</v>
      </c>
      <c r="F124" s="55">
        <f>C124*Parameters!N$24</f>
        <v>0.97574400000000017</v>
      </c>
      <c r="G124" s="56">
        <f>D124*Parameters!O$24</f>
        <v>2.2363308000000006</v>
      </c>
      <c r="H124" s="57">
        <f>E124*Parameters!P$24</f>
        <v>5.0262648000000008</v>
      </c>
      <c r="I124" s="55">
        <f>C124*Parameters!N$27</f>
        <v>2.4393600000000002</v>
      </c>
      <c r="J124" s="56">
        <f>D124*Parameters!O$27</f>
        <v>5.5908270000000009</v>
      </c>
      <c r="K124" s="57">
        <f>E124*Parameters!P$27</f>
        <v>12.565662000000001</v>
      </c>
      <c r="L124" s="55">
        <f>F124*Parameters!N$27</f>
        <v>0.24393600000000004</v>
      </c>
      <c r="M124" s="56">
        <f>G124*Parameters!O$27</f>
        <v>0.55908270000000015</v>
      </c>
      <c r="N124" s="57">
        <f>H124*Parameters!P$27</f>
        <v>1.2565662000000002</v>
      </c>
      <c r="O124" s="55">
        <f>C124*Parameters!N$29</f>
        <v>2.4393600000000002</v>
      </c>
      <c r="P124" s="56">
        <f>D124*Parameters!O$29</f>
        <v>5.5908270000000009</v>
      </c>
      <c r="Q124" s="57">
        <f>E124*Parameters!P$29</f>
        <v>12.565662000000001</v>
      </c>
      <c r="R124" s="55">
        <f>F124*Parameters!N$29</f>
        <v>0.24393600000000004</v>
      </c>
      <c r="S124" s="56">
        <f>G124*Parameters!O$27</f>
        <v>0.55908270000000015</v>
      </c>
      <c r="T124" s="57">
        <f>H124*Parameters!P$27</f>
        <v>1.2565662000000002</v>
      </c>
      <c r="U124" s="55">
        <f>C124*Parameters!N$30</f>
        <v>2.4393600000000002</v>
      </c>
      <c r="V124" s="56">
        <f>D124*Parameters!O$30</f>
        <v>5.5908270000000009</v>
      </c>
      <c r="W124" s="57">
        <f>E124*Parameters!P$30</f>
        <v>12.565662000000001</v>
      </c>
      <c r="X124" s="55">
        <f>F124*Parameters!N$30</f>
        <v>0.24393600000000004</v>
      </c>
      <c r="Y124" s="56">
        <f>G124*Parameters!O$30</f>
        <v>0.55908270000000015</v>
      </c>
      <c r="Z124" s="57">
        <f>H124*Parameters!P$30</f>
        <v>1.2565662000000002</v>
      </c>
      <c r="AA124" s="55">
        <f>C124*Parameters!N$31</f>
        <v>2.4393600000000002</v>
      </c>
      <c r="AB124" s="56">
        <f>D124*Parameters!O$31</f>
        <v>5.5908270000000009</v>
      </c>
      <c r="AC124" s="57">
        <f>E124*Parameters!P$31</f>
        <v>12.565662000000001</v>
      </c>
      <c r="AD124" s="55">
        <f>F124*Parameters!N$31</f>
        <v>0.24393600000000004</v>
      </c>
      <c r="AE124" s="56">
        <f>G124*Parameters!O$31</f>
        <v>0.55908270000000015</v>
      </c>
      <c r="AF124" s="57">
        <f>H124*Parameters!P$31</f>
        <v>1.2565662000000002</v>
      </c>
    </row>
    <row r="125" spans="1:32" x14ac:dyDescent="0.2">
      <c r="A125" s="4" t="s">
        <v>186</v>
      </c>
      <c r="B125" s="4" t="s">
        <v>16</v>
      </c>
      <c r="C125" s="55">
        <f>Node_List!Z125*Parameters!D$21</f>
        <v>10.119360000000002</v>
      </c>
      <c r="D125" s="56">
        <f>Node_List!AA125*Parameters!E$21</f>
        <v>27.923952000000011</v>
      </c>
      <c r="E125" s="57">
        <f>Node_List!AB125*Parameters!F$21</f>
        <v>66.978912000000008</v>
      </c>
      <c r="F125" s="55">
        <f>C125*Parameters!N$24</f>
        <v>1.0119360000000002</v>
      </c>
      <c r="G125" s="56">
        <f>D125*Parameters!O$24</f>
        <v>2.7923952000000014</v>
      </c>
      <c r="H125" s="57">
        <f>E125*Parameters!P$24</f>
        <v>6.6978912000000008</v>
      </c>
      <c r="I125" s="55">
        <f>C125*Parameters!N$27</f>
        <v>2.5298400000000005</v>
      </c>
      <c r="J125" s="56">
        <f>D125*Parameters!O$27</f>
        <v>6.9809880000000026</v>
      </c>
      <c r="K125" s="57">
        <f>E125*Parameters!P$27</f>
        <v>16.744728000000002</v>
      </c>
      <c r="L125" s="55">
        <f>F125*Parameters!N$27</f>
        <v>0.25298400000000004</v>
      </c>
      <c r="M125" s="56">
        <f>G125*Parameters!O$27</f>
        <v>0.69809880000000035</v>
      </c>
      <c r="N125" s="57">
        <f>H125*Parameters!P$27</f>
        <v>1.6744728000000002</v>
      </c>
      <c r="O125" s="55">
        <f>C125*Parameters!N$29</f>
        <v>2.5298400000000005</v>
      </c>
      <c r="P125" s="56">
        <f>D125*Parameters!O$29</f>
        <v>6.9809880000000026</v>
      </c>
      <c r="Q125" s="57">
        <f>E125*Parameters!P$29</f>
        <v>16.744728000000002</v>
      </c>
      <c r="R125" s="55">
        <f>F125*Parameters!N$29</f>
        <v>0.25298400000000004</v>
      </c>
      <c r="S125" s="56">
        <f>G125*Parameters!O$27</f>
        <v>0.69809880000000035</v>
      </c>
      <c r="T125" s="57">
        <f>H125*Parameters!P$27</f>
        <v>1.6744728000000002</v>
      </c>
      <c r="U125" s="55">
        <f>C125*Parameters!N$30</f>
        <v>2.5298400000000005</v>
      </c>
      <c r="V125" s="56">
        <f>D125*Parameters!O$30</f>
        <v>6.9809880000000026</v>
      </c>
      <c r="W125" s="57">
        <f>E125*Parameters!P$30</f>
        <v>16.744728000000002</v>
      </c>
      <c r="X125" s="55">
        <f>F125*Parameters!N$30</f>
        <v>0.25298400000000004</v>
      </c>
      <c r="Y125" s="56">
        <f>G125*Parameters!O$30</f>
        <v>0.69809880000000035</v>
      </c>
      <c r="Z125" s="57">
        <f>H125*Parameters!P$30</f>
        <v>1.6744728000000002</v>
      </c>
      <c r="AA125" s="55">
        <f>C125*Parameters!N$31</f>
        <v>2.5298400000000005</v>
      </c>
      <c r="AB125" s="56">
        <f>D125*Parameters!O$31</f>
        <v>6.9809880000000026</v>
      </c>
      <c r="AC125" s="57">
        <f>E125*Parameters!P$31</f>
        <v>16.744728000000002</v>
      </c>
      <c r="AD125" s="55">
        <f>F125*Parameters!N$31</f>
        <v>0.25298400000000004</v>
      </c>
      <c r="AE125" s="56">
        <f>G125*Parameters!O$31</f>
        <v>0.69809880000000035</v>
      </c>
      <c r="AF125" s="57">
        <f>H125*Parameters!P$31</f>
        <v>1.6744728000000002</v>
      </c>
    </row>
    <row r="126" spans="1:32" x14ac:dyDescent="0.2">
      <c r="A126" s="4" t="s">
        <v>187</v>
      </c>
      <c r="B126" s="4" t="s">
        <v>17</v>
      </c>
      <c r="C126" s="55">
        <f>Node_List!Z126*Parameters!D$21</f>
        <v>8.7991200000000021</v>
      </c>
      <c r="D126" s="56">
        <f>Node_List!AA126*Parameters!E$21</f>
        <v>25.508934000000007</v>
      </c>
      <c r="E126" s="57">
        <f>Node_List!AB126*Parameters!F$21</f>
        <v>61.799004000000018</v>
      </c>
      <c r="F126" s="55">
        <f>C126*Parameters!N$24</f>
        <v>0.87991200000000025</v>
      </c>
      <c r="G126" s="56">
        <f>D126*Parameters!O$24</f>
        <v>2.550893400000001</v>
      </c>
      <c r="H126" s="57">
        <f>E126*Parameters!P$24</f>
        <v>6.179900400000002</v>
      </c>
      <c r="I126" s="55">
        <f>C126*Parameters!N$27</f>
        <v>2.1997800000000005</v>
      </c>
      <c r="J126" s="56">
        <f>D126*Parameters!O$27</f>
        <v>6.3772335000000018</v>
      </c>
      <c r="K126" s="57">
        <f>E126*Parameters!P$27</f>
        <v>15.449751000000004</v>
      </c>
      <c r="L126" s="55">
        <f>F126*Parameters!N$27</f>
        <v>0.21997800000000006</v>
      </c>
      <c r="M126" s="56">
        <f>G126*Parameters!O$27</f>
        <v>0.63772335000000024</v>
      </c>
      <c r="N126" s="57">
        <f>H126*Parameters!P$27</f>
        <v>1.5449751000000005</v>
      </c>
      <c r="O126" s="55">
        <f>C126*Parameters!N$29</f>
        <v>2.1997800000000005</v>
      </c>
      <c r="P126" s="56">
        <f>D126*Parameters!O$29</f>
        <v>6.3772335000000018</v>
      </c>
      <c r="Q126" s="57">
        <f>E126*Parameters!P$29</f>
        <v>15.449751000000004</v>
      </c>
      <c r="R126" s="55">
        <f>F126*Parameters!N$29</f>
        <v>0.21997800000000006</v>
      </c>
      <c r="S126" s="56">
        <f>G126*Parameters!O$27</f>
        <v>0.63772335000000024</v>
      </c>
      <c r="T126" s="57">
        <f>H126*Parameters!P$27</f>
        <v>1.5449751000000005</v>
      </c>
      <c r="U126" s="55">
        <f>C126*Parameters!N$30</f>
        <v>2.1997800000000005</v>
      </c>
      <c r="V126" s="56">
        <f>D126*Parameters!O$30</f>
        <v>6.3772335000000018</v>
      </c>
      <c r="W126" s="57">
        <f>E126*Parameters!P$30</f>
        <v>15.449751000000004</v>
      </c>
      <c r="X126" s="55">
        <f>F126*Parameters!N$30</f>
        <v>0.21997800000000006</v>
      </c>
      <c r="Y126" s="56">
        <f>G126*Parameters!O$30</f>
        <v>0.63772335000000024</v>
      </c>
      <c r="Z126" s="57">
        <f>H126*Parameters!P$30</f>
        <v>1.5449751000000005</v>
      </c>
      <c r="AA126" s="55">
        <f>C126*Parameters!N$31</f>
        <v>2.1997800000000005</v>
      </c>
      <c r="AB126" s="56">
        <f>D126*Parameters!O$31</f>
        <v>6.3772335000000018</v>
      </c>
      <c r="AC126" s="57">
        <f>E126*Parameters!P$31</f>
        <v>15.449751000000004</v>
      </c>
      <c r="AD126" s="55">
        <f>F126*Parameters!N$31</f>
        <v>0.21997800000000006</v>
      </c>
      <c r="AE126" s="56">
        <f>G126*Parameters!O$31</f>
        <v>0.63772335000000024</v>
      </c>
      <c r="AF126" s="57">
        <f>H126*Parameters!P$31</f>
        <v>1.5449751000000005</v>
      </c>
    </row>
    <row r="127" spans="1:32" x14ac:dyDescent="0.2">
      <c r="A127" s="4" t="s">
        <v>188</v>
      </c>
      <c r="B127" s="4" t="s">
        <v>17</v>
      </c>
      <c r="C127" s="55">
        <f>Node_List!Z127*Parameters!D$21</f>
        <v>12.294720000000002</v>
      </c>
      <c r="D127" s="56">
        <f>Node_List!AA127*Parameters!E$21</f>
        <v>30.446604000000015</v>
      </c>
      <c r="E127" s="57">
        <f>Node_List!AB127*Parameters!F$21</f>
        <v>70.836024000000009</v>
      </c>
      <c r="F127" s="55">
        <f>C127*Parameters!N$24</f>
        <v>1.2294720000000003</v>
      </c>
      <c r="G127" s="56">
        <f>D127*Parameters!O$24</f>
        <v>3.0446604000000015</v>
      </c>
      <c r="H127" s="57">
        <f>E127*Parameters!P$24</f>
        <v>7.0836024000000011</v>
      </c>
      <c r="I127" s="55">
        <f>C127*Parameters!N$27</f>
        <v>3.0736800000000004</v>
      </c>
      <c r="J127" s="56">
        <f>D127*Parameters!O$27</f>
        <v>7.6116510000000037</v>
      </c>
      <c r="K127" s="57">
        <f>E127*Parameters!P$27</f>
        <v>17.709006000000002</v>
      </c>
      <c r="L127" s="55">
        <f>F127*Parameters!N$27</f>
        <v>0.30736800000000009</v>
      </c>
      <c r="M127" s="56">
        <f>G127*Parameters!O$27</f>
        <v>0.76116510000000037</v>
      </c>
      <c r="N127" s="57">
        <f>H127*Parameters!P$27</f>
        <v>1.7709006000000003</v>
      </c>
      <c r="O127" s="55">
        <f>C127*Parameters!N$29</f>
        <v>3.0736800000000004</v>
      </c>
      <c r="P127" s="56">
        <f>D127*Parameters!O$29</f>
        <v>7.6116510000000037</v>
      </c>
      <c r="Q127" s="57">
        <f>E127*Parameters!P$29</f>
        <v>17.709006000000002</v>
      </c>
      <c r="R127" s="55">
        <f>F127*Parameters!N$29</f>
        <v>0.30736800000000009</v>
      </c>
      <c r="S127" s="56">
        <f>G127*Parameters!O$27</f>
        <v>0.76116510000000037</v>
      </c>
      <c r="T127" s="57">
        <f>H127*Parameters!P$27</f>
        <v>1.7709006000000003</v>
      </c>
      <c r="U127" s="55">
        <f>C127*Parameters!N$30</f>
        <v>3.0736800000000004</v>
      </c>
      <c r="V127" s="56">
        <f>D127*Parameters!O$30</f>
        <v>7.6116510000000037</v>
      </c>
      <c r="W127" s="57">
        <f>E127*Parameters!P$30</f>
        <v>17.709006000000002</v>
      </c>
      <c r="X127" s="55">
        <f>F127*Parameters!N$30</f>
        <v>0.30736800000000009</v>
      </c>
      <c r="Y127" s="56">
        <f>G127*Parameters!O$30</f>
        <v>0.76116510000000037</v>
      </c>
      <c r="Z127" s="57">
        <f>H127*Parameters!P$30</f>
        <v>1.7709006000000003</v>
      </c>
      <c r="AA127" s="55">
        <f>C127*Parameters!N$31</f>
        <v>3.0736800000000004</v>
      </c>
      <c r="AB127" s="56">
        <f>D127*Parameters!O$31</f>
        <v>7.6116510000000037</v>
      </c>
      <c r="AC127" s="57">
        <f>E127*Parameters!P$31</f>
        <v>17.709006000000002</v>
      </c>
      <c r="AD127" s="55">
        <f>F127*Parameters!N$31</f>
        <v>0.30736800000000009</v>
      </c>
      <c r="AE127" s="56">
        <f>G127*Parameters!O$31</f>
        <v>0.76116510000000037</v>
      </c>
      <c r="AF127" s="57">
        <f>H127*Parameters!P$31</f>
        <v>1.7709006000000003</v>
      </c>
    </row>
    <row r="128" spans="1:32" x14ac:dyDescent="0.2">
      <c r="A128" s="4" t="s">
        <v>189</v>
      </c>
      <c r="B128" s="4" t="s">
        <v>16</v>
      </c>
      <c r="C128" s="55">
        <f>Node_List!Z128*Parameters!D$21</f>
        <v>12.2928</v>
      </c>
      <c r="D128" s="56">
        <f>Node_List!AA128*Parameters!E$21</f>
        <v>29.229960000000005</v>
      </c>
      <c r="E128" s="57">
        <f>Node_List!AB128*Parameters!F$21</f>
        <v>65.63976000000001</v>
      </c>
      <c r="F128" s="55">
        <f>C128*Parameters!N$24</f>
        <v>1.2292800000000002</v>
      </c>
      <c r="G128" s="56">
        <f>D128*Parameters!O$24</f>
        <v>2.9229960000000008</v>
      </c>
      <c r="H128" s="57">
        <f>E128*Parameters!P$24</f>
        <v>6.5639760000000011</v>
      </c>
      <c r="I128" s="55">
        <f>C128*Parameters!N$27</f>
        <v>3.0731999999999999</v>
      </c>
      <c r="J128" s="56">
        <f>D128*Parameters!O$27</f>
        <v>7.3074900000000014</v>
      </c>
      <c r="K128" s="57">
        <f>E128*Parameters!P$27</f>
        <v>16.409940000000002</v>
      </c>
      <c r="L128" s="55">
        <f>F128*Parameters!N$27</f>
        <v>0.30732000000000004</v>
      </c>
      <c r="M128" s="56">
        <f>G128*Parameters!O$27</f>
        <v>0.7307490000000002</v>
      </c>
      <c r="N128" s="57">
        <f>H128*Parameters!P$27</f>
        <v>1.6409940000000003</v>
      </c>
      <c r="O128" s="55">
        <f>C128*Parameters!N$29</f>
        <v>3.0731999999999999</v>
      </c>
      <c r="P128" s="56">
        <f>D128*Parameters!O$29</f>
        <v>7.3074900000000014</v>
      </c>
      <c r="Q128" s="57">
        <f>E128*Parameters!P$29</f>
        <v>16.409940000000002</v>
      </c>
      <c r="R128" s="55">
        <f>F128*Parameters!N$29</f>
        <v>0.30732000000000004</v>
      </c>
      <c r="S128" s="56">
        <f>G128*Parameters!O$27</f>
        <v>0.7307490000000002</v>
      </c>
      <c r="T128" s="57">
        <f>H128*Parameters!P$27</f>
        <v>1.6409940000000003</v>
      </c>
      <c r="U128" s="55">
        <f>C128*Parameters!N$30</f>
        <v>3.0731999999999999</v>
      </c>
      <c r="V128" s="56">
        <f>D128*Parameters!O$30</f>
        <v>7.3074900000000014</v>
      </c>
      <c r="W128" s="57">
        <f>E128*Parameters!P$30</f>
        <v>16.409940000000002</v>
      </c>
      <c r="X128" s="55">
        <f>F128*Parameters!N$30</f>
        <v>0.30732000000000004</v>
      </c>
      <c r="Y128" s="56">
        <f>G128*Parameters!O$30</f>
        <v>0.7307490000000002</v>
      </c>
      <c r="Z128" s="57">
        <f>H128*Parameters!P$30</f>
        <v>1.6409940000000003</v>
      </c>
      <c r="AA128" s="55">
        <f>C128*Parameters!N$31</f>
        <v>3.0731999999999999</v>
      </c>
      <c r="AB128" s="56">
        <f>D128*Parameters!O$31</f>
        <v>7.3074900000000014</v>
      </c>
      <c r="AC128" s="57">
        <f>E128*Parameters!P$31</f>
        <v>16.409940000000002</v>
      </c>
      <c r="AD128" s="55">
        <f>F128*Parameters!N$31</f>
        <v>0.30732000000000004</v>
      </c>
      <c r="AE128" s="56">
        <f>G128*Parameters!O$31</f>
        <v>0.7307490000000002</v>
      </c>
      <c r="AF128" s="57">
        <f>H128*Parameters!P$31</f>
        <v>1.6409940000000003</v>
      </c>
    </row>
    <row r="129" spans="1:32" x14ac:dyDescent="0.2">
      <c r="A129" s="4" t="s">
        <v>190</v>
      </c>
      <c r="B129" s="4" t="s">
        <v>17</v>
      </c>
      <c r="C129" s="55">
        <f>Node_List!Z129*Parameters!D$21</f>
        <v>8.3498400000000004</v>
      </c>
      <c r="D129" s="56">
        <f>Node_List!AA129*Parameters!E$21</f>
        <v>20.628738000000006</v>
      </c>
      <c r="E129" s="57">
        <f>Node_List!AB129*Parameters!F$21</f>
        <v>47.946228000000012</v>
      </c>
      <c r="F129" s="55">
        <f>C129*Parameters!N$24</f>
        <v>0.83498400000000006</v>
      </c>
      <c r="G129" s="56">
        <f>D129*Parameters!O$24</f>
        <v>2.0628738000000006</v>
      </c>
      <c r="H129" s="57">
        <f>E129*Parameters!P$24</f>
        <v>4.7946228000000017</v>
      </c>
      <c r="I129" s="55">
        <f>C129*Parameters!N$27</f>
        <v>2.0874600000000001</v>
      </c>
      <c r="J129" s="56">
        <f>D129*Parameters!O$27</f>
        <v>5.1571845000000014</v>
      </c>
      <c r="K129" s="57">
        <f>E129*Parameters!P$27</f>
        <v>11.986557000000003</v>
      </c>
      <c r="L129" s="55">
        <f>F129*Parameters!N$27</f>
        <v>0.20874600000000001</v>
      </c>
      <c r="M129" s="56">
        <f>G129*Parameters!O$27</f>
        <v>0.51571845000000016</v>
      </c>
      <c r="N129" s="57">
        <f>H129*Parameters!P$27</f>
        <v>1.1986557000000004</v>
      </c>
      <c r="O129" s="55">
        <f>C129*Parameters!N$29</f>
        <v>2.0874600000000001</v>
      </c>
      <c r="P129" s="56">
        <f>D129*Parameters!O$29</f>
        <v>5.1571845000000014</v>
      </c>
      <c r="Q129" s="57">
        <f>E129*Parameters!P$29</f>
        <v>11.986557000000003</v>
      </c>
      <c r="R129" s="55">
        <f>F129*Parameters!N$29</f>
        <v>0.20874600000000001</v>
      </c>
      <c r="S129" s="56">
        <f>G129*Parameters!O$27</f>
        <v>0.51571845000000016</v>
      </c>
      <c r="T129" s="57">
        <f>H129*Parameters!P$27</f>
        <v>1.1986557000000004</v>
      </c>
      <c r="U129" s="55">
        <f>C129*Parameters!N$30</f>
        <v>2.0874600000000001</v>
      </c>
      <c r="V129" s="56">
        <f>D129*Parameters!O$30</f>
        <v>5.1571845000000014</v>
      </c>
      <c r="W129" s="57">
        <f>E129*Parameters!P$30</f>
        <v>11.986557000000003</v>
      </c>
      <c r="X129" s="55">
        <f>F129*Parameters!N$30</f>
        <v>0.20874600000000001</v>
      </c>
      <c r="Y129" s="56">
        <f>G129*Parameters!O$30</f>
        <v>0.51571845000000016</v>
      </c>
      <c r="Z129" s="57">
        <f>H129*Parameters!P$30</f>
        <v>1.1986557000000004</v>
      </c>
      <c r="AA129" s="55">
        <f>C129*Parameters!N$31</f>
        <v>2.0874600000000001</v>
      </c>
      <c r="AB129" s="56">
        <f>D129*Parameters!O$31</f>
        <v>5.1571845000000014</v>
      </c>
      <c r="AC129" s="57">
        <f>E129*Parameters!P$31</f>
        <v>11.986557000000003</v>
      </c>
      <c r="AD129" s="55">
        <f>F129*Parameters!N$31</f>
        <v>0.20874600000000001</v>
      </c>
      <c r="AE129" s="56">
        <f>G129*Parameters!O$31</f>
        <v>0.51571845000000016</v>
      </c>
      <c r="AF129" s="57">
        <f>H129*Parameters!P$31</f>
        <v>1.1986557000000004</v>
      </c>
    </row>
    <row r="130" spans="1:32" x14ac:dyDescent="0.2">
      <c r="A130" s="4" t="s">
        <v>191</v>
      </c>
      <c r="B130" s="4" t="s">
        <v>17</v>
      </c>
      <c r="C130" s="55">
        <f>Node_List!Z130*Parameters!D$21</f>
        <v>18.555840000000003</v>
      </c>
      <c r="D130" s="56">
        <f>Node_List!AA130*Parameters!E$21</f>
        <v>42.65668800000001</v>
      </c>
      <c r="E130" s="57">
        <f>Node_List!AB130*Parameters!F$21</f>
        <v>94.808928000000023</v>
      </c>
      <c r="F130" s="55">
        <f>C130*Parameters!N$24</f>
        <v>1.8555840000000003</v>
      </c>
      <c r="G130" s="56">
        <f>D130*Parameters!O$24</f>
        <v>4.2656688000000011</v>
      </c>
      <c r="H130" s="57">
        <f>E130*Parameters!P$24</f>
        <v>9.480892800000003</v>
      </c>
      <c r="I130" s="55">
        <f>C130*Parameters!N$27</f>
        <v>4.6389600000000009</v>
      </c>
      <c r="J130" s="56">
        <f>D130*Parameters!O$27</f>
        <v>10.664172000000002</v>
      </c>
      <c r="K130" s="57">
        <f>E130*Parameters!P$27</f>
        <v>23.702232000000006</v>
      </c>
      <c r="L130" s="55">
        <f>F130*Parameters!N$27</f>
        <v>0.46389600000000009</v>
      </c>
      <c r="M130" s="56">
        <f>G130*Parameters!O$27</f>
        <v>1.0664172000000003</v>
      </c>
      <c r="N130" s="57">
        <f>H130*Parameters!P$27</f>
        <v>2.3702232000000008</v>
      </c>
      <c r="O130" s="55">
        <f>C130*Parameters!N$29</f>
        <v>4.6389600000000009</v>
      </c>
      <c r="P130" s="56">
        <f>D130*Parameters!O$29</f>
        <v>10.664172000000002</v>
      </c>
      <c r="Q130" s="57">
        <f>E130*Parameters!P$29</f>
        <v>23.702232000000006</v>
      </c>
      <c r="R130" s="55">
        <f>F130*Parameters!N$29</f>
        <v>0.46389600000000009</v>
      </c>
      <c r="S130" s="56">
        <f>G130*Parameters!O$27</f>
        <v>1.0664172000000003</v>
      </c>
      <c r="T130" s="57">
        <f>H130*Parameters!P$27</f>
        <v>2.3702232000000008</v>
      </c>
      <c r="U130" s="55">
        <f>C130*Parameters!N$30</f>
        <v>4.6389600000000009</v>
      </c>
      <c r="V130" s="56">
        <f>D130*Parameters!O$30</f>
        <v>10.664172000000002</v>
      </c>
      <c r="W130" s="57">
        <f>E130*Parameters!P$30</f>
        <v>23.702232000000006</v>
      </c>
      <c r="X130" s="55">
        <f>F130*Parameters!N$30</f>
        <v>0.46389600000000009</v>
      </c>
      <c r="Y130" s="56">
        <f>G130*Parameters!O$30</f>
        <v>1.0664172000000003</v>
      </c>
      <c r="Z130" s="57">
        <f>H130*Parameters!P$30</f>
        <v>2.3702232000000008</v>
      </c>
      <c r="AA130" s="55">
        <f>C130*Parameters!N$31</f>
        <v>4.6389600000000009</v>
      </c>
      <c r="AB130" s="56">
        <f>D130*Parameters!O$31</f>
        <v>10.664172000000002</v>
      </c>
      <c r="AC130" s="57">
        <f>E130*Parameters!P$31</f>
        <v>23.702232000000006</v>
      </c>
      <c r="AD130" s="55">
        <f>F130*Parameters!N$31</f>
        <v>0.46389600000000009</v>
      </c>
      <c r="AE130" s="56">
        <f>G130*Parameters!O$31</f>
        <v>1.0664172000000003</v>
      </c>
      <c r="AF130" s="57">
        <f>H130*Parameters!P$31</f>
        <v>2.3702232000000008</v>
      </c>
    </row>
    <row r="131" spans="1:32" x14ac:dyDescent="0.2">
      <c r="A131" s="4" t="s">
        <v>192</v>
      </c>
      <c r="B131" s="4" t="s">
        <v>17</v>
      </c>
      <c r="C131" s="55">
        <f>Node_List!Z131*Parameters!D$21</f>
        <v>15.975360000000002</v>
      </c>
      <c r="D131" s="56">
        <f>Node_List!AA131*Parameters!E$21</f>
        <v>38.39065200000001</v>
      </c>
      <c r="E131" s="57">
        <f>Node_List!AB131*Parameters!F$21</f>
        <v>88.169112000000013</v>
      </c>
      <c r="F131" s="55">
        <f>C131*Parameters!N$24</f>
        <v>1.5975360000000003</v>
      </c>
      <c r="G131" s="56">
        <f>D131*Parameters!O$24</f>
        <v>3.8390652000000012</v>
      </c>
      <c r="H131" s="57">
        <f>E131*Parameters!P$24</f>
        <v>8.8169112000000016</v>
      </c>
      <c r="I131" s="55">
        <f>C131*Parameters!N$27</f>
        <v>3.9938400000000005</v>
      </c>
      <c r="J131" s="56">
        <f>D131*Parameters!O$27</f>
        <v>9.5976630000000025</v>
      </c>
      <c r="K131" s="57">
        <f>E131*Parameters!P$27</f>
        <v>22.042278000000003</v>
      </c>
      <c r="L131" s="55">
        <f>F131*Parameters!N$27</f>
        <v>0.39938400000000007</v>
      </c>
      <c r="M131" s="56">
        <f>G131*Parameters!O$27</f>
        <v>0.95976630000000029</v>
      </c>
      <c r="N131" s="57">
        <f>H131*Parameters!P$27</f>
        <v>2.2042278000000004</v>
      </c>
      <c r="O131" s="55">
        <f>C131*Parameters!N$29</f>
        <v>3.9938400000000005</v>
      </c>
      <c r="P131" s="56">
        <f>D131*Parameters!O$29</f>
        <v>9.5976630000000025</v>
      </c>
      <c r="Q131" s="57">
        <f>E131*Parameters!P$29</f>
        <v>22.042278000000003</v>
      </c>
      <c r="R131" s="55">
        <f>F131*Parameters!N$29</f>
        <v>0.39938400000000007</v>
      </c>
      <c r="S131" s="56">
        <f>G131*Parameters!O$27</f>
        <v>0.95976630000000029</v>
      </c>
      <c r="T131" s="57">
        <f>H131*Parameters!P$27</f>
        <v>2.2042278000000004</v>
      </c>
      <c r="U131" s="55">
        <f>C131*Parameters!N$30</f>
        <v>3.9938400000000005</v>
      </c>
      <c r="V131" s="56">
        <f>D131*Parameters!O$30</f>
        <v>9.5976630000000025</v>
      </c>
      <c r="W131" s="57">
        <f>E131*Parameters!P$30</f>
        <v>22.042278000000003</v>
      </c>
      <c r="X131" s="55">
        <f>F131*Parameters!N$30</f>
        <v>0.39938400000000007</v>
      </c>
      <c r="Y131" s="56">
        <f>G131*Parameters!O$30</f>
        <v>0.95976630000000029</v>
      </c>
      <c r="Z131" s="57">
        <f>H131*Parameters!P$30</f>
        <v>2.2042278000000004</v>
      </c>
      <c r="AA131" s="55">
        <f>C131*Parameters!N$31</f>
        <v>3.9938400000000005</v>
      </c>
      <c r="AB131" s="56">
        <f>D131*Parameters!O$31</f>
        <v>9.5976630000000025</v>
      </c>
      <c r="AC131" s="57">
        <f>E131*Parameters!P$31</f>
        <v>22.042278000000003</v>
      </c>
      <c r="AD131" s="55">
        <f>F131*Parameters!N$31</f>
        <v>0.39938400000000007</v>
      </c>
      <c r="AE131" s="56">
        <f>G131*Parameters!O$31</f>
        <v>0.95976630000000029</v>
      </c>
      <c r="AF131" s="57">
        <f>H131*Parameters!P$31</f>
        <v>2.2042278000000004</v>
      </c>
    </row>
    <row r="132" spans="1:32" x14ac:dyDescent="0.2">
      <c r="A132" s="4" t="s">
        <v>193</v>
      </c>
      <c r="B132" s="4" t="s">
        <v>17</v>
      </c>
      <c r="C132" s="55">
        <f>Node_List!Z132*Parameters!D$21</f>
        <v>6.442800000000001</v>
      </c>
      <c r="D132" s="56">
        <f>Node_List!AA132*Parameters!E$21</f>
        <v>14.340210000000006</v>
      </c>
      <c r="E132" s="57">
        <f>Node_List!AB132*Parameters!F$21</f>
        <v>31.378260000000008</v>
      </c>
      <c r="F132" s="55">
        <f>C132*Parameters!N$24</f>
        <v>0.64428000000000019</v>
      </c>
      <c r="G132" s="56">
        <f>D132*Parameters!O$24</f>
        <v>1.4340210000000007</v>
      </c>
      <c r="H132" s="57">
        <f>E132*Parameters!P$24</f>
        <v>3.1378260000000009</v>
      </c>
      <c r="I132" s="55">
        <f>C132*Parameters!N$27</f>
        <v>1.6107000000000002</v>
      </c>
      <c r="J132" s="56">
        <f>D132*Parameters!O$27</f>
        <v>3.5850525000000015</v>
      </c>
      <c r="K132" s="57">
        <f>E132*Parameters!P$27</f>
        <v>7.844565000000002</v>
      </c>
      <c r="L132" s="55">
        <f>F132*Parameters!N$27</f>
        <v>0.16107000000000005</v>
      </c>
      <c r="M132" s="56">
        <f>G132*Parameters!O$27</f>
        <v>0.35850525000000016</v>
      </c>
      <c r="N132" s="57">
        <f>H132*Parameters!P$27</f>
        <v>0.78445650000000022</v>
      </c>
      <c r="O132" s="55">
        <f>C132*Parameters!N$29</f>
        <v>1.6107000000000002</v>
      </c>
      <c r="P132" s="56">
        <f>D132*Parameters!O$29</f>
        <v>3.5850525000000015</v>
      </c>
      <c r="Q132" s="57">
        <f>E132*Parameters!P$29</f>
        <v>7.844565000000002</v>
      </c>
      <c r="R132" s="55">
        <f>F132*Parameters!N$29</f>
        <v>0.16107000000000005</v>
      </c>
      <c r="S132" s="56">
        <f>G132*Parameters!O$27</f>
        <v>0.35850525000000016</v>
      </c>
      <c r="T132" s="57">
        <f>H132*Parameters!P$27</f>
        <v>0.78445650000000022</v>
      </c>
      <c r="U132" s="55">
        <f>C132*Parameters!N$30</f>
        <v>1.6107000000000002</v>
      </c>
      <c r="V132" s="56">
        <f>D132*Parameters!O$30</f>
        <v>3.5850525000000015</v>
      </c>
      <c r="W132" s="57">
        <f>E132*Parameters!P$30</f>
        <v>7.844565000000002</v>
      </c>
      <c r="X132" s="55">
        <f>F132*Parameters!N$30</f>
        <v>0.16107000000000005</v>
      </c>
      <c r="Y132" s="56">
        <f>G132*Parameters!O$30</f>
        <v>0.35850525000000016</v>
      </c>
      <c r="Z132" s="57">
        <f>H132*Parameters!P$30</f>
        <v>0.78445650000000022</v>
      </c>
      <c r="AA132" s="55">
        <f>C132*Parameters!N$31</f>
        <v>1.6107000000000002</v>
      </c>
      <c r="AB132" s="56">
        <f>D132*Parameters!O$31</f>
        <v>3.5850525000000015</v>
      </c>
      <c r="AC132" s="57">
        <f>E132*Parameters!P$31</f>
        <v>7.844565000000002</v>
      </c>
      <c r="AD132" s="55">
        <f>F132*Parameters!N$31</f>
        <v>0.16107000000000005</v>
      </c>
      <c r="AE132" s="56">
        <f>G132*Parameters!O$31</f>
        <v>0.35850525000000016</v>
      </c>
      <c r="AF132" s="57">
        <f>H132*Parameters!P$31</f>
        <v>0.78445650000000022</v>
      </c>
    </row>
    <row r="133" spans="1:32" x14ac:dyDescent="0.2">
      <c r="A133" s="4" t="s">
        <v>194</v>
      </c>
      <c r="B133" s="4" t="s">
        <v>16</v>
      </c>
      <c r="C133" s="55">
        <f>Node_List!Z133*Parameters!D$21</f>
        <v>18.795840000000002</v>
      </c>
      <c r="D133" s="56">
        <f>Node_List!AA133*Parameters!E$21</f>
        <v>45.872688000000011</v>
      </c>
      <c r="E133" s="57">
        <f>Node_List!AB133*Parameters!F$21</f>
        <v>106.08892800000002</v>
      </c>
      <c r="F133" s="55">
        <f>C133*Parameters!N$24</f>
        <v>1.8795840000000004</v>
      </c>
      <c r="G133" s="56">
        <f>D133*Parameters!O$24</f>
        <v>4.5872688000000013</v>
      </c>
      <c r="H133" s="57">
        <f>E133*Parameters!P$24</f>
        <v>10.608892800000003</v>
      </c>
      <c r="I133" s="55">
        <f>C133*Parameters!N$27</f>
        <v>4.6989600000000005</v>
      </c>
      <c r="J133" s="56">
        <f>D133*Parameters!O$27</f>
        <v>11.468172000000003</v>
      </c>
      <c r="K133" s="57">
        <f>E133*Parameters!P$27</f>
        <v>26.522232000000006</v>
      </c>
      <c r="L133" s="55">
        <f>F133*Parameters!N$27</f>
        <v>0.46989600000000009</v>
      </c>
      <c r="M133" s="56">
        <f>G133*Parameters!O$27</f>
        <v>1.1468172000000003</v>
      </c>
      <c r="N133" s="57">
        <f>H133*Parameters!P$27</f>
        <v>2.6522232000000008</v>
      </c>
      <c r="O133" s="55">
        <f>C133*Parameters!N$29</f>
        <v>4.6989600000000005</v>
      </c>
      <c r="P133" s="56">
        <f>D133*Parameters!O$29</f>
        <v>11.468172000000003</v>
      </c>
      <c r="Q133" s="57">
        <f>E133*Parameters!P$29</f>
        <v>26.522232000000006</v>
      </c>
      <c r="R133" s="55">
        <f>F133*Parameters!N$29</f>
        <v>0.46989600000000009</v>
      </c>
      <c r="S133" s="56">
        <f>G133*Parameters!O$27</f>
        <v>1.1468172000000003</v>
      </c>
      <c r="T133" s="57">
        <f>H133*Parameters!P$27</f>
        <v>2.6522232000000008</v>
      </c>
      <c r="U133" s="55">
        <f>C133*Parameters!N$30</f>
        <v>4.6989600000000005</v>
      </c>
      <c r="V133" s="56">
        <f>D133*Parameters!O$30</f>
        <v>11.468172000000003</v>
      </c>
      <c r="W133" s="57">
        <f>E133*Parameters!P$30</f>
        <v>26.522232000000006</v>
      </c>
      <c r="X133" s="55">
        <f>F133*Parameters!N$30</f>
        <v>0.46989600000000009</v>
      </c>
      <c r="Y133" s="56">
        <f>G133*Parameters!O$30</f>
        <v>1.1468172000000003</v>
      </c>
      <c r="Z133" s="57">
        <f>H133*Parameters!P$30</f>
        <v>2.6522232000000008</v>
      </c>
      <c r="AA133" s="55">
        <f>C133*Parameters!N$31</f>
        <v>4.6989600000000005</v>
      </c>
      <c r="AB133" s="56">
        <f>D133*Parameters!O$31</f>
        <v>11.468172000000003</v>
      </c>
      <c r="AC133" s="57">
        <f>E133*Parameters!P$31</f>
        <v>26.522232000000006</v>
      </c>
      <c r="AD133" s="55">
        <f>F133*Parameters!N$31</f>
        <v>0.46989600000000009</v>
      </c>
      <c r="AE133" s="56">
        <f>G133*Parameters!O$31</f>
        <v>1.1468172000000003</v>
      </c>
      <c r="AF133" s="57">
        <f>H133*Parameters!P$31</f>
        <v>2.6522232000000008</v>
      </c>
    </row>
    <row r="134" spans="1:32" x14ac:dyDescent="0.2">
      <c r="A134" s="4" t="s">
        <v>195</v>
      </c>
      <c r="B134" s="4" t="s">
        <v>17</v>
      </c>
      <c r="C134" s="55">
        <f>Node_List!Z134*Parameters!D$21</f>
        <v>8.4828000000000028</v>
      </c>
      <c r="D134" s="56">
        <f>Node_List!AA134*Parameters!E$21</f>
        <v>23.224710000000009</v>
      </c>
      <c r="E134" s="57">
        <f>Node_List!AB134*Parameters!F$21</f>
        <v>55.447260000000007</v>
      </c>
      <c r="F134" s="55">
        <f>C134*Parameters!N$24</f>
        <v>0.84828000000000037</v>
      </c>
      <c r="G134" s="56">
        <f>D134*Parameters!O$24</f>
        <v>2.3224710000000011</v>
      </c>
      <c r="H134" s="57">
        <f>E134*Parameters!P$24</f>
        <v>5.5447260000000007</v>
      </c>
      <c r="I134" s="55">
        <f>C134*Parameters!N$27</f>
        <v>2.1207000000000007</v>
      </c>
      <c r="J134" s="56">
        <f>D134*Parameters!O$27</f>
        <v>5.8061775000000022</v>
      </c>
      <c r="K134" s="57">
        <f>E134*Parameters!P$27</f>
        <v>13.861815000000002</v>
      </c>
      <c r="L134" s="55">
        <f>F134*Parameters!N$27</f>
        <v>0.21207000000000009</v>
      </c>
      <c r="M134" s="56">
        <f>G134*Parameters!O$27</f>
        <v>0.58061775000000027</v>
      </c>
      <c r="N134" s="57">
        <f>H134*Parameters!P$27</f>
        <v>1.3861815000000002</v>
      </c>
      <c r="O134" s="55">
        <f>C134*Parameters!N$29</f>
        <v>2.1207000000000007</v>
      </c>
      <c r="P134" s="56">
        <f>D134*Parameters!O$29</f>
        <v>5.8061775000000022</v>
      </c>
      <c r="Q134" s="57">
        <f>E134*Parameters!P$29</f>
        <v>13.861815000000002</v>
      </c>
      <c r="R134" s="55">
        <f>F134*Parameters!N$29</f>
        <v>0.21207000000000009</v>
      </c>
      <c r="S134" s="56">
        <f>G134*Parameters!O$27</f>
        <v>0.58061775000000027</v>
      </c>
      <c r="T134" s="57">
        <f>H134*Parameters!P$27</f>
        <v>1.3861815000000002</v>
      </c>
      <c r="U134" s="55">
        <f>C134*Parameters!N$30</f>
        <v>2.1207000000000007</v>
      </c>
      <c r="V134" s="56">
        <f>D134*Parameters!O$30</f>
        <v>5.8061775000000022</v>
      </c>
      <c r="W134" s="57">
        <f>E134*Parameters!P$30</f>
        <v>13.861815000000002</v>
      </c>
      <c r="X134" s="55">
        <f>F134*Parameters!N$30</f>
        <v>0.21207000000000009</v>
      </c>
      <c r="Y134" s="56">
        <f>G134*Parameters!O$30</f>
        <v>0.58061775000000027</v>
      </c>
      <c r="Z134" s="57">
        <f>H134*Parameters!P$30</f>
        <v>1.3861815000000002</v>
      </c>
      <c r="AA134" s="55">
        <f>C134*Parameters!N$31</f>
        <v>2.1207000000000007</v>
      </c>
      <c r="AB134" s="56">
        <f>D134*Parameters!O$31</f>
        <v>5.8061775000000022</v>
      </c>
      <c r="AC134" s="57">
        <f>E134*Parameters!P$31</f>
        <v>13.861815000000002</v>
      </c>
      <c r="AD134" s="55">
        <f>F134*Parameters!N$31</f>
        <v>0.21207000000000009</v>
      </c>
      <c r="AE134" s="56">
        <f>G134*Parameters!O$31</f>
        <v>0.58061775000000027</v>
      </c>
      <c r="AF134" s="57">
        <f>H134*Parameters!P$31</f>
        <v>1.3861815000000002</v>
      </c>
    </row>
    <row r="135" spans="1:32" x14ac:dyDescent="0.2">
      <c r="A135" s="4" t="s">
        <v>196</v>
      </c>
      <c r="B135" s="4" t="s">
        <v>17</v>
      </c>
      <c r="C135" s="55">
        <f>Node_List!Z135*Parameters!D$21</f>
        <v>8.6784000000000017</v>
      </c>
      <c r="D135" s="56">
        <f>Node_List!AA135*Parameters!E$21</f>
        <v>19.645380000000003</v>
      </c>
      <c r="E135" s="57">
        <f>Node_List!AB135*Parameters!F$21</f>
        <v>43.106280000000012</v>
      </c>
      <c r="F135" s="55">
        <f>C135*Parameters!N$24</f>
        <v>0.86784000000000017</v>
      </c>
      <c r="G135" s="56">
        <f>D135*Parameters!O$24</f>
        <v>1.9645380000000003</v>
      </c>
      <c r="H135" s="57">
        <f>E135*Parameters!P$24</f>
        <v>4.3106280000000012</v>
      </c>
      <c r="I135" s="55">
        <f>C135*Parameters!N$27</f>
        <v>2.1696000000000004</v>
      </c>
      <c r="J135" s="56">
        <f>D135*Parameters!O$27</f>
        <v>4.9113450000000007</v>
      </c>
      <c r="K135" s="57">
        <f>E135*Parameters!P$27</f>
        <v>10.776570000000003</v>
      </c>
      <c r="L135" s="55">
        <f>F135*Parameters!N$27</f>
        <v>0.21696000000000004</v>
      </c>
      <c r="M135" s="56">
        <f>G135*Parameters!O$27</f>
        <v>0.49113450000000008</v>
      </c>
      <c r="N135" s="57">
        <f>H135*Parameters!P$27</f>
        <v>1.0776570000000003</v>
      </c>
      <c r="O135" s="55">
        <f>C135*Parameters!N$29</f>
        <v>2.1696000000000004</v>
      </c>
      <c r="P135" s="56">
        <f>D135*Parameters!O$29</f>
        <v>4.9113450000000007</v>
      </c>
      <c r="Q135" s="57">
        <f>E135*Parameters!P$29</f>
        <v>10.776570000000003</v>
      </c>
      <c r="R135" s="55">
        <f>F135*Parameters!N$29</f>
        <v>0.21696000000000004</v>
      </c>
      <c r="S135" s="56">
        <f>G135*Parameters!O$27</f>
        <v>0.49113450000000008</v>
      </c>
      <c r="T135" s="57">
        <f>H135*Parameters!P$27</f>
        <v>1.0776570000000003</v>
      </c>
      <c r="U135" s="55">
        <f>C135*Parameters!N$30</f>
        <v>2.1696000000000004</v>
      </c>
      <c r="V135" s="56">
        <f>D135*Parameters!O$30</f>
        <v>4.9113450000000007</v>
      </c>
      <c r="W135" s="57">
        <f>E135*Parameters!P$30</f>
        <v>10.776570000000003</v>
      </c>
      <c r="X135" s="55">
        <f>F135*Parameters!N$30</f>
        <v>0.21696000000000004</v>
      </c>
      <c r="Y135" s="56">
        <f>G135*Parameters!O$30</f>
        <v>0.49113450000000008</v>
      </c>
      <c r="Z135" s="57">
        <f>H135*Parameters!P$30</f>
        <v>1.0776570000000003</v>
      </c>
      <c r="AA135" s="55">
        <f>C135*Parameters!N$31</f>
        <v>2.1696000000000004</v>
      </c>
      <c r="AB135" s="56">
        <f>D135*Parameters!O$31</f>
        <v>4.9113450000000007</v>
      </c>
      <c r="AC135" s="57">
        <f>E135*Parameters!P$31</f>
        <v>10.776570000000003</v>
      </c>
      <c r="AD135" s="55">
        <f>F135*Parameters!N$31</f>
        <v>0.21696000000000004</v>
      </c>
      <c r="AE135" s="56">
        <f>G135*Parameters!O$31</f>
        <v>0.49113450000000008</v>
      </c>
      <c r="AF135" s="57">
        <f>H135*Parameters!P$31</f>
        <v>1.0776570000000003</v>
      </c>
    </row>
    <row r="136" spans="1:32" x14ac:dyDescent="0.2">
      <c r="A136" s="4" t="s">
        <v>197</v>
      </c>
      <c r="B136" s="4" t="s">
        <v>17</v>
      </c>
      <c r="C136" s="55">
        <f>Node_List!Z136*Parameters!D$21</f>
        <v>16.600560000000002</v>
      </c>
      <c r="D136" s="56">
        <f>Node_List!AA136*Parameters!E$21</f>
        <v>39.831042000000004</v>
      </c>
      <c r="E136" s="57">
        <f>Node_List!AB136*Parameters!F$21</f>
        <v>91.438452000000026</v>
      </c>
      <c r="F136" s="55">
        <f>C136*Parameters!N$24</f>
        <v>1.6600560000000002</v>
      </c>
      <c r="G136" s="56">
        <f>D136*Parameters!O$24</f>
        <v>3.9831042000000005</v>
      </c>
      <c r="H136" s="57">
        <f>E136*Parameters!P$24</f>
        <v>9.143845200000003</v>
      </c>
      <c r="I136" s="55">
        <f>C136*Parameters!N$27</f>
        <v>4.1501400000000004</v>
      </c>
      <c r="J136" s="56">
        <f>D136*Parameters!O$27</f>
        <v>9.9577605000000009</v>
      </c>
      <c r="K136" s="57">
        <f>E136*Parameters!P$27</f>
        <v>22.859613000000007</v>
      </c>
      <c r="L136" s="55">
        <f>F136*Parameters!N$27</f>
        <v>0.41501400000000005</v>
      </c>
      <c r="M136" s="56">
        <f>G136*Parameters!O$27</f>
        <v>0.99577605000000013</v>
      </c>
      <c r="N136" s="57">
        <f>H136*Parameters!P$27</f>
        <v>2.2859613000000008</v>
      </c>
      <c r="O136" s="55">
        <f>C136*Parameters!N$29</f>
        <v>4.1501400000000004</v>
      </c>
      <c r="P136" s="56">
        <f>D136*Parameters!O$29</f>
        <v>9.9577605000000009</v>
      </c>
      <c r="Q136" s="57">
        <f>E136*Parameters!P$29</f>
        <v>22.859613000000007</v>
      </c>
      <c r="R136" s="55">
        <f>F136*Parameters!N$29</f>
        <v>0.41501400000000005</v>
      </c>
      <c r="S136" s="56">
        <f>G136*Parameters!O$27</f>
        <v>0.99577605000000013</v>
      </c>
      <c r="T136" s="57">
        <f>H136*Parameters!P$27</f>
        <v>2.2859613000000008</v>
      </c>
      <c r="U136" s="55">
        <f>C136*Parameters!N$30</f>
        <v>4.1501400000000004</v>
      </c>
      <c r="V136" s="56">
        <f>D136*Parameters!O$30</f>
        <v>9.9577605000000009</v>
      </c>
      <c r="W136" s="57">
        <f>E136*Parameters!P$30</f>
        <v>22.859613000000007</v>
      </c>
      <c r="X136" s="55">
        <f>F136*Parameters!N$30</f>
        <v>0.41501400000000005</v>
      </c>
      <c r="Y136" s="56">
        <f>G136*Parameters!O$30</f>
        <v>0.99577605000000013</v>
      </c>
      <c r="Z136" s="57">
        <f>H136*Parameters!P$30</f>
        <v>2.2859613000000008</v>
      </c>
      <c r="AA136" s="55">
        <f>C136*Parameters!N$31</f>
        <v>4.1501400000000004</v>
      </c>
      <c r="AB136" s="56">
        <f>D136*Parameters!O$31</f>
        <v>9.9577605000000009</v>
      </c>
      <c r="AC136" s="57">
        <f>E136*Parameters!P$31</f>
        <v>22.859613000000007</v>
      </c>
      <c r="AD136" s="55">
        <f>F136*Parameters!N$31</f>
        <v>0.41501400000000005</v>
      </c>
      <c r="AE136" s="56">
        <f>G136*Parameters!O$31</f>
        <v>0.99577605000000013</v>
      </c>
      <c r="AF136" s="57">
        <f>H136*Parameters!P$31</f>
        <v>2.2859613000000008</v>
      </c>
    </row>
    <row r="137" spans="1:32" x14ac:dyDescent="0.2">
      <c r="A137" s="4" t="s">
        <v>198</v>
      </c>
      <c r="B137" s="4" t="s">
        <v>17</v>
      </c>
      <c r="C137" s="55">
        <f>Node_List!Z137*Parameters!D$21</f>
        <v>13.962168000000002</v>
      </c>
      <c r="D137" s="56">
        <f>Node_List!AA137*Parameters!E$21</f>
        <v>34.182012600000014</v>
      </c>
      <c r="E137" s="57">
        <f>Node_List!AB137*Parameters!F$21</f>
        <v>79.176135600000038</v>
      </c>
      <c r="F137" s="55">
        <f>C137*Parameters!N$24</f>
        <v>1.3962168000000004</v>
      </c>
      <c r="G137" s="56">
        <f>D137*Parameters!O$24</f>
        <v>3.4182012600000018</v>
      </c>
      <c r="H137" s="57">
        <f>E137*Parameters!P$24</f>
        <v>7.9176135600000039</v>
      </c>
      <c r="I137" s="55">
        <f>C137*Parameters!N$27</f>
        <v>3.4905420000000005</v>
      </c>
      <c r="J137" s="56">
        <f>D137*Parameters!O$27</f>
        <v>8.5455031500000036</v>
      </c>
      <c r="K137" s="57">
        <f>E137*Parameters!P$27</f>
        <v>19.794033900000009</v>
      </c>
      <c r="L137" s="55">
        <f>F137*Parameters!N$27</f>
        <v>0.34905420000000009</v>
      </c>
      <c r="M137" s="56">
        <f>G137*Parameters!O$27</f>
        <v>0.85455031500000045</v>
      </c>
      <c r="N137" s="57">
        <f>H137*Parameters!P$27</f>
        <v>1.979403390000001</v>
      </c>
      <c r="O137" s="55">
        <f>C137*Parameters!N$29</f>
        <v>3.4905420000000005</v>
      </c>
      <c r="P137" s="56">
        <f>D137*Parameters!O$29</f>
        <v>8.5455031500000036</v>
      </c>
      <c r="Q137" s="57">
        <f>E137*Parameters!P$29</f>
        <v>19.794033900000009</v>
      </c>
      <c r="R137" s="55">
        <f>F137*Parameters!N$29</f>
        <v>0.34905420000000009</v>
      </c>
      <c r="S137" s="56">
        <f>G137*Parameters!O$27</f>
        <v>0.85455031500000045</v>
      </c>
      <c r="T137" s="57">
        <f>H137*Parameters!P$27</f>
        <v>1.979403390000001</v>
      </c>
      <c r="U137" s="55">
        <f>C137*Parameters!N$30</f>
        <v>3.4905420000000005</v>
      </c>
      <c r="V137" s="56">
        <f>D137*Parameters!O$30</f>
        <v>8.5455031500000036</v>
      </c>
      <c r="W137" s="57">
        <f>E137*Parameters!P$30</f>
        <v>19.794033900000009</v>
      </c>
      <c r="X137" s="55">
        <f>F137*Parameters!N$30</f>
        <v>0.34905420000000009</v>
      </c>
      <c r="Y137" s="56">
        <f>G137*Parameters!O$30</f>
        <v>0.85455031500000045</v>
      </c>
      <c r="Z137" s="57">
        <f>H137*Parameters!P$30</f>
        <v>1.979403390000001</v>
      </c>
      <c r="AA137" s="55">
        <f>C137*Parameters!N$31</f>
        <v>3.4905420000000005</v>
      </c>
      <c r="AB137" s="56">
        <f>D137*Parameters!O$31</f>
        <v>8.5455031500000036</v>
      </c>
      <c r="AC137" s="57">
        <f>E137*Parameters!P$31</f>
        <v>19.794033900000009</v>
      </c>
      <c r="AD137" s="55">
        <f>F137*Parameters!N$31</f>
        <v>0.34905420000000009</v>
      </c>
      <c r="AE137" s="56">
        <f>G137*Parameters!O$31</f>
        <v>0.85455031500000045</v>
      </c>
      <c r="AF137" s="57">
        <f>H137*Parameters!P$31</f>
        <v>1.979403390000001</v>
      </c>
    </row>
    <row r="138" spans="1:32" x14ac:dyDescent="0.2">
      <c r="A138" s="4" t="s">
        <v>199</v>
      </c>
      <c r="B138" s="4" t="s">
        <v>17</v>
      </c>
      <c r="C138" s="55">
        <f>Node_List!Z138*Parameters!D$21</f>
        <v>6.8805600000000018</v>
      </c>
      <c r="D138" s="56">
        <f>Node_List!AA138*Parameters!E$21</f>
        <v>20.292042000000002</v>
      </c>
      <c r="E138" s="57">
        <f>Node_List!AB138*Parameters!F$21</f>
        <v>49.264451999999999</v>
      </c>
      <c r="F138" s="55">
        <f>C138*Parameters!N$24</f>
        <v>0.68805600000000022</v>
      </c>
      <c r="G138" s="56">
        <f>D138*Parameters!O$24</f>
        <v>2.0292042000000001</v>
      </c>
      <c r="H138" s="57">
        <f>E138*Parameters!P$24</f>
        <v>4.9264451999999999</v>
      </c>
      <c r="I138" s="55">
        <f>C138*Parameters!N$27</f>
        <v>1.7201400000000004</v>
      </c>
      <c r="J138" s="56">
        <f>D138*Parameters!O$27</f>
        <v>5.0730105000000005</v>
      </c>
      <c r="K138" s="57">
        <f>E138*Parameters!P$27</f>
        <v>12.316113</v>
      </c>
      <c r="L138" s="55">
        <f>F138*Parameters!N$27</f>
        <v>0.17201400000000006</v>
      </c>
      <c r="M138" s="56">
        <f>G138*Parameters!O$27</f>
        <v>0.50730105000000003</v>
      </c>
      <c r="N138" s="57">
        <f>H138*Parameters!P$27</f>
        <v>1.2316113</v>
      </c>
      <c r="O138" s="55">
        <f>C138*Parameters!N$29</f>
        <v>1.7201400000000004</v>
      </c>
      <c r="P138" s="56">
        <f>D138*Parameters!O$29</f>
        <v>5.0730105000000005</v>
      </c>
      <c r="Q138" s="57">
        <f>E138*Parameters!P$29</f>
        <v>12.316113</v>
      </c>
      <c r="R138" s="55">
        <f>F138*Parameters!N$29</f>
        <v>0.17201400000000006</v>
      </c>
      <c r="S138" s="56">
        <f>G138*Parameters!O$27</f>
        <v>0.50730105000000003</v>
      </c>
      <c r="T138" s="57">
        <f>H138*Parameters!P$27</f>
        <v>1.2316113</v>
      </c>
      <c r="U138" s="55">
        <f>C138*Parameters!N$30</f>
        <v>1.7201400000000004</v>
      </c>
      <c r="V138" s="56">
        <f>D138*Parameters!O$30</f>
        <v>5.0730105000000005</v>
      </c>
      <c r="W138" s="57">
        <f>E138*Parameters!P$30</f>
        <v>12.316113</v>
      </c>
      <c r="X138" s="55">
        <f>F138*Parameters!N$30</f>
        <v>0.17201400000000006</v>
      </c>
      <c r="Y138" s="56">
        <f>G138*Parameters!O$30</f>
        <v>0.50730105000000003</v>
      </c>
      <c r="Z138" s="57">
        <f>H138*Parameters!P$30</f>
        <v>1.2316113</v>
      </c>
      <c r="AA138" s="55">
        <f>C138*Parameters!N$31</f>
        <v>1.7201400000000004</v>
      </c>
      <c r="AB138" s="56">
        <f>D138*Parameters!O$31</f>
        <v>5.0730105000000005</v>
      </c>
      <c r="AC138" s="57">
        <f>E138*Parameters!P$31</f>
        <v>12.316113</v>
      </c>
      <c r="AD138" s="55">
        <f>F138*Parameters!N$31</f>
        <v>0.17201400000000006</v>
      </c>
      <c r="AE138" s="56">
        <f>G138*Parameters!O$31</f>
        <v>0.50730105000000003</v>
      </c>
      <c r="AF138" s="57">
        <f>H138*Parameters!P$31</f>
        <v>1.2316113</v>
      </c>
    </row>
    <row r="139" spans="1:32" x14ac:dyDescent="0.2">
      <c r="A139" s="4" t="s">
        <v>200</v>
      </c>
      <c r="B139" s="4" t="s">
        <v>17</v>
      </c>
      <c r="C139" s="55">
        <f>Node_List!Z139*Parameters!D$21</f>
        <v>20.94096</v>
      </c>
      <c r="D139" s="56">
        <f>Node_List!AA139*Parameters!E$21</f>
        <v>54.160572000000016</v>
      </c>
      <c r="E139" s="57">
        <f>Node_List!AB139*Parameters!F$21</f>
        <v>127.54063200000003</v>
      </c>
      <c r="F139" s="55">
        <f>C139*Parameters!N$24</f>
        <v>2.094096</v>
      </c>
      <c r="G139" s="56">
        <f>D139*Parameters!O$24</f>
        <v>5.4160572000000018</v>
      </c>
      <c r="H139" s="57">
        <f>E139*Parameters!P$24</f>
        <v>12.754063200000004</v>
      </c>
      <c r="I139" s="55">
        <f>C139*Parameters!N$27</f>
        <v>5.2352400000000001</v>
      </c>
      <c r="J139" s="56">
        <f>D139*Parameters!O$27</f>
        <v>13.540143000000004</v>
      </c>
      <c r="K139" s="57">
        <f>E139*Parameters!P$27</f>
        <v>31.885158000000008</v>
      </c>
      <c r="L139" s="55">
        <f>F139*Parameters!N$27</f>
        <v>0.52352399999999999</v>
      </c>
      <c r="M139" s="56">
        <f>G139*Parameters!O$27</f>
        <v>1.3540143000000004</v>
      </c>
      <c r="N139" s="57">
        <f>H139*Parameters!P$27</f>
        <v>3.1885158000000011</v>
      </c>
      <c r="O139" s="55">
        <f>C139*Parameters!N$29</f>
        <v>5.2352400000000001</v>
      </c>
      <c r="P139" s="56">
        <f>D139*Parameters!O$29</f>
        <v>13.540143000000004</v>
      </c>
      <c r="Q139" s="57">
        <f>E139*Parameters!P$29</f>
        <v>31.885158000000008</v>
      </c>
      <c r="R139" s="55">
        <f>F139*Parameters!N$29</f>
        <v>0.52352399999999999</v>
      </c>
      <c r="S139" s="56">
        <f>G139*Parameters!O$27</f>
        <v>1.3540143000000004</v>
      </c>
      <c r="T139" s="57">
        <f>H139*Parameters!P$27</f>
        <v>3.1885158000000011</v>
      </c>
      <c r="U139" s="55">
        <f>C139*Parameters!N$30</f>
        <v>5.2352400000000001</v>
      </c>
      <c r="V139" s="56">
        <f>D139*Parameters!O$30</f>
        <v>13.540143000000004</v>
      </c>
      <c r="W139" s="57">
        <f>E139*Parameters!P$30</f>
        <v>31.885158000000008</v>
      </c>
      <c r="X139" s="55">
        <f>F139*Parameters!N$30</f>
        <v>0.52352399999999999</v>
      </c>
      <c r="Y139" s="56">
        <f>G139*Parameters!O$30</f>
        <v>1.3540143000000004</v>
      </c>
      <c r="Z139" s="57">
        <f>H139*Parameters!P$30</f>
        <v>3.1885158000000011</v>
      </c>
      <c r="AA139" s="55">
        <f>C139*Parameters!N$31</f>
        <v>5.2352400000000001</v>
      </c>
      <c r="AB139" s="56">
        <f>D139*Parameters!O$31</f>
        <v>13.540143000000004</v>
      </c>
      <c r="AC139" s="57">
        <f>E139*Parameters!P$31</f>
        <v>31.885158000000008</v>
      </c>
      <c r="AD139" s="55">
        <f>F139*Parameters!N$31</f>
        <v>0.52352399999999999</v>
      </c>
      <c r="AE139" s="56">
        <f>G139*Parameters!O$31</f>
        <v>1.3540143000000004</v>
      </c>
      <c r="AF139" s="57">
        <f>H139*Parameters!P$31</f>
        <v>3.1885158000000011</v>
      </c>
    </row>
    <row r="140" spans="1:32" x14ac:dyDescent="0.2">
      <c r="A140" s="4" t="s">
        <v>201</v>
      </c>
      <c r="B140" s="4" t="s">
        <v>17</v>
      </c>
      <c r="C140" s="55">
        <f>Node_List!Z140*Parameters!D$21</f>
        <v>11.000400000000001</v>
      </c>
      <c r="D140" s="56">
        <f>Node_List!AA140*Parameters!E$21</f>
        <v>29.047530000000005</v>
      </c>
      <c r="E140" s="57">
        <f>Node_List!AB140*Parameters!F$21</f>
        <v>68.178180000000012</v>
      </c>
      <c r="F140" s="55">
        <f>C140*Parameters!N$24</f>
        <v>1.1000400000000001</v>
      </c>
      <c r="G140" s="56">
        <f>D140*Parameters!O$24</f>
        <v>2.9047530000000008</v>
      </c>
      <c r="H140" s="57">
        <f>E140*Parameters!P$24</f>
        <v>6.8178180000000017</v>
      </c>
      <c r="I140" s="55">
        <f>C140*Parameters!N$27</f>
        <v>2.7501000000000002</v>
      </c>
      <c r="J140" s="56">
        <f>D140*Parameters!O$27</f>
        <v>7.2618825000000014</v>
      </c>
      <c r="K140" s="57">
        <f>E140*Parameters!P$27</f>
        <v>17.044545000000003</v>
      </c>
      <c r="L140" s="55">
        <f>F140*Parameters!N$27</f>
        <v>0.27501000000000003</v>
      </c>
      <c r="M140" s="56">
        <f>G140*Parameters!O$27</f>
        <v>0.7261882500000002</v>
      </c>
      <c r="N140" s="57">
        <f>H140*Parameters!P$27</f>
        <v>1.7044545000000004</v>
      </c>
      <c r="O140" s="55">
        <f>C140*Parameters!N$29</f>
        <v>2.7501000000000002</v>
      </c>
      <c r="P140" s="56">
        <f>D140*Parameters!O$29</f>
        <v>7.2618825000000014</v>
      </c>
      <c r="Q140" s="57">
        <f>E140*Parameters!P$29</f>
        <v>17.044545000000003</v>
      </c>
      <c r="R140" s="55">
        <f>F140*Parameters!N$29</f>
        <v>0.27501000000000003</v>
      </c>
      <c r="S140" s="56">
        <f>G140*Parameters!O$27</f>
        <v>0.7261882500000002</v>
      </c>
      <c r="T140" s="57">
        <f>H140*Parameters!P$27</f>
        <v>1.7044545000000004</v>
      </c>
      <c r="U140" s="55">
        <f>C140*Parameters!N$30</f>
        <v>2.7501000000000002</v>
      </c>
      <c r="V140" s="56">
        <f>D140*Parameters!O$30</f>
        <v>7.2618825000000014</v>
      </c>
      <c r="W140" s="57">
        <f>E140*Parameters!P$30</f>
        <v>17.044545000000003</v>
      </c>
      <c r="X140" s="55">
        <f>F140*Parameters!N$30</f>
        <v>0.27501000000000003</v>
      </c>
      <c r="Y140" s="56">
        <f>G140*Parameters!O$30</f>
        <v>0.7261882500000002</v>
      </c>
      <c r="Z140" s="57">
        <f>H140*Parameters!P$30</f>
        <v>1.7044545000000004</v>
      </c>
      <c r="AA140" s="55">
        <f>C140*Parameters!N$31</f>
        <v>2.7501000000000002</v>
      </c>
      <c r="AB140" s="56">
        <f>D140*Parameters!O$31</f>
        <v>7.2618825000000014</v>
      </c>
      <c r="AC140" s="57">
        <f>E140*Parameters!P$31</f>
        <v>17.044545000000003</v>
      </c>
      <c r="AD140" s="55">
        <f>F140*Parameters!N$31</f>
        <v>0.27501000000000003</v>
      </c>
      <c r="AE140" s="56">
        <f>G140*Parameters!O$31</f>
        <v>0.7261882500000002</v>
      </c>
      <c r="AF140" s="57">
        <f>H140*Parameters!P$31</f>
        <v>1.7044545000000004</v>
      </c>
    </row>
    <row r="141" spans="1:32" x14ac:dyDescent="0.2">
      <c r="A141" s="4" t="s">
        <v>202</v>
      </c>
      <c r="B141" s="4" t="s">
        <v>16</v>
      </c>
      <c r="C141" s="55">
        <f>Node_List!Z141*Parameters!D$21</f>
        <v>21.847680000000008</v>
      </c>
      <c r="D141" s="56">
        <f>Node_List!AA141*Parameters!E$21</f>
        <v>50.72157600000002</v>
      </c>
      <c r="E141" s="57">
        <f>Node_List!AB141*Parameters!F$21</f>
        <v>113.911056</v>
      </c>
      <c r="F141" s="55">
        <f>C141*Parameters!N$24</f>
        <v>2.1847680000000009</v>
      </c>
      <c r="G141" s="56">
        <f>D141*Parameters!O$24</f>
        <v>5.0721576000000024</v>
      </c>
      <c r="H141" s="57">
        <f>E141*Parameters!P$24</f>
        <v>11.391105600000001</v>
      </c>
      <c r="I141" s="55">
        <f>C141*Parameters!N$27</f>
        <v>5.4619200000000019</v>
      </c>
      <c r="J141" s="56">
        <f>D141*Parameters!O$27</f>
        <v>12.680394000000005</v>
      </c>
      <c r="K141" s="57">
        <f>E141*Parameters!P$27</f>
        <v>28.477764000000001</v>
      </c>
      <c r="L141" s="55">
        <f>F141*Parameters!N$27</f>
        <v>0.54619200000000023</v>
      </c>
      <c r="M141" s="56">
        <f>G141*Parameters!O$27</f>
        <v>1.2680394000000006</v>
      </c>
      <c r="N141" s="57">
        <f>H141*Parameters!P$27</f>
        <v>2.8477764000000003</v>
      </c>
      <c r="O141" s="55">
        <f>C141*Parameters!N$29</f>
        <v>5.4619200000000019</v>
      </c>
      <c r="P141" s="56">
        <f>D141*Parameters!O$29</f>
        <v>12.680394000000005</v>
      </c>
      <c r="Q141" s="57">
        <f>E141*Parameters!P$29</f>
        <v>28.477764000000001</v>
      </c>
      <c r="R141" s="55">
        <f>F141*Parameters!N$29</f>
        <v>0.54619200000000023</v>
      </c>
      <c r="S141" s="56">
        <f>G141*Parameters!O$27</f>
        <v>1.2680394000000006</v>
      </c>
      <c r="T141" s="57">
        <f>H141*Parameters!P$27</f>
        <v>2.8477764000000003</v>
      </c>
      <c r="U141" s="55">
        <f>C141*Parameters!N$30</f>
        <v>5.4619200000000019</v>
      </c>
      <c r="V141" s="56">
        <f>D141*Parameters!O$30</f>
        <v>12.680394000000005</v>
      </c>
      <c r="W141" s="57">
        <f>E141*Parameters!P$30</f>
        <v>28.477764000000001</v>
      </c>
      <c r="X141" s="55">
        <f>F141*Parameters!N$30</f>
        <v>0.54619200000000023</v>
      </c>
      <c r="Y141" s="56">
        <f>G141*Parameters!O$30</f>
        <v>1.2680394000000006</v>
      </c>
      <c r="Z141" s="57">
        <f>H141*Parameters!P$30</f>
        <v>2.8477764000000003</v>
      </c>
      <c r="AA141" s="55">
        <f>C141*Parameters!N$31</f>
        <v>5.4619200000000019</v>
      </c>
      <c r="AB141" s="56">
        <f>D141*Parameters!O$31</f>
        <v>12.680394000000005</v>
      </c>
      <c r="AC141" s="57">
        <f>E141*Parameters!P$31</f>
        <v>28.477764000000001</v>
      </c>
      <c r="AD141" s="55">
        <f>F141*Parameters!N$31</f>
        <v>0.54619200000000023</v>
      </c>
      <c r="AE141" s="56">
        <f>G141*Parameters!O$31</f>
        <v>1.2680394000000006</v>
      </c>
      <c r="AF141" s="57">
        <f>H141*Parameters!P$31</f>
        <v>2.8477764000000003</v>
      </c>
    </row>
    <row r="142" spans="1:32" x14ac:dyDescent="0.2">
      <c r="A142" s="4" t="s">
        <v>203</v>
      </c>
      <c r="B142" s="4" t="s">
        <v>17</v>
      </c>
      <c r="C142" s="55">
        <f>Node_List!Z142*Parameters!D$21</f>
        <v>14.035920000000003</v>
      </c>
      <c r="D142" s="56">
        <f>Node_List!AA142*Parameters!E$21</f>
        <v>32.992194000000005</v>
      </c>
      <c r="E142" s="57">
        <f>Node_List!AB142*Parameters!F$21</f>
        <v>73.848564000000025</v>
      </c>
      <c r="F142" s="55">
        <f>C142*Parameters!N$24</f>
        <v>1.4035920000000004</v>
      </c>
      <c r="G142" s="56">
        <f>D142*Parameters!O$24</f>
        <v>3.2992194000000006</v>
      </c>
      <c r="H142" s="57">
        <f>E142*Parameters!P$24</f>
        <v>7.384856400000003</v>
      </c>
      <c r="I142" s="55">
        <f>C142*Parameters!N$27</f>
        <v>3.5089800000000007</v>
      </c>
      <c r="J142" s="56">
        <f>D142*Parameters!O$27</f>
        <v>8.2480485000000012</v>
      </c>
      <c r="K142" s="57">
        <f>E142*Parameters!P$27</f>
        <v>18.462141000000006</v>
      </c>
      <c r="L142" s="55">
        <f>F142*Parameters!N$27</f>
        <v>0.3508980000000001</v>
      </c>
      <c r="M142" s="56">
        <f>G142*Parameters!O$27</f>
        <v>0.82480485000000014</v>
      </c>
      <c r="N142" s="57">
        <f>H142*Parameters!P$27</f>
        <v>1.8462141000000007</v>
      </c>
      <c r="O142" s="55">
        <f>C142*Parameters!N$29</f>
        <v>3.5089800000000007</v>
      </c>
      <c r="P142" s="56">
        <f>D142*Parameters!O$29</f>
        <v>8.2480485000000012</v>
      </c>
      <c r="Q142" s="57">
        <f>E142*Parameters!P$29</f>
        <v>18.462141000000006</v>
      </c>
      <c r="R142" s="55">
        <f>F142*Parameters!N$29</f>
        <v>0.3508980000000001</v>
      </c>
      <c r="S142" s="56">
        <f>G142*Parameters!O$27</f>
        <v>0.82480485000000014</v>
      </c>
      <c r="T142" s="57">
        <f>H142*Parameters!P$27</f>
        <v>1.8462141000000007</v>
      </c>
      <c r="U142" s="55">
        <f>C142*Parameters!N$30</f>
        <v>3.5089800000000007</v>
      </c>
      <c r="V142" s="56">
        <f>D142*Parameters!O$30</f>
        <v>8.2480485000000012</v>
      </c>
      <c r="W142" s="57">
        <f>E142*Parameters!P$30</f>
        <v>18.462141000000006</v>
      </c>
      <c r="X142" s="55">
        <f>F142*Parameters!N$30</f>
        <v>0.3508980000000001</v>
      </c>
      <c r="Y142" s="56">
        <f>G142*Parameters!O$30</f>
        <v>0.82480485000000014</v>
      </c>
      <c r="Z142" s="57">
        <f>H142*Parameters!P$30</f>
        <v>1.8462141000000007</v>
      </c>
      <c r="AA142" s="55">
        <f>C142*Parameters!N$31</f>
        <v>3.5089800000000007</v>
      </c>
      <c r="AB142" s="56">
        <f>D142*Parameters!O$31</f>
        <v>8.2480485000000012</v>
      </c>
      <c r="AC142" s="57">
        <f>E142*Parameters!P$31</f>
        <v>18.462141000000006</v>
      </c>
      <c r="AD142" s="55">
        <f>F142*Parameters!N$31</f>
        <v>0.3508980000000001</v>
      </c>
      <c r="AE142" s="56">
        <f>G142*Parameters!O$31</f>
        <v>0.82480485000000014</v>
      </c>
      <c r="AF142" s="57">
        <f>H142*Parameters!P$31</f>
        <v>1.8462141000000007</v>
      </c>
    </row>
    <row r="143" spans="1:32" x14ac:dyDescent="0.2">
      <c r="A143" s="4" t="s">
        <v>204</v>
      </c>
      <c r="B143" s="4" t="s">
        <v>17</v>
      </c>
      <c r="C143" s="55">
        <f>Node_List!Z143*Parameters!D$21</f>
        <v>16.770479999999999</v>
      </c>
      <c r="D143" s="56">
        <f>Node_List!AA143*Parameters!E$21</f>
        <v>38.894286000000008</v>
      </c>
      <c r="E143" s="57">
        <f>Node_List!AB143*Parameters!F$21</f>
        <v>86.726316000000011</v>
      </c>
      <c r="F143" s="55">
        <f>C143*Parameters!N$24</f>
        <v>1.6770480000000001</v>
      </c>
      <c r="G143" s="56">
        <f>D143*Parameters!O$24</f>
        <v>3.8894286000000009</v>
      </c>
      <c r="H143" s="57">
        <f>E143*Parameters!P$24</f>
        <v>8.6726316000000008</v>
      </c>
      <c r="I143" s="55">
        <f>C143*Parameters!N$27</f>
        <v>4.1926199999999998</v>
      </c>
      <c r="J143" s="56">
        <f>D143*Parameters!O$27</f>
        <v>9.723571500000002</v>
      </c>
      <c r="K143" s="57">
        <f>E143*Parameters!P$27</f>
        <v>21.681579000000003</v>
      </c>
      <c r="L143" s="55">
        <f>F143*Parameters!N$27</f>
        <v>0.41926200000000002</v>
      </c>
      <c r="M143" s="56">
        <f>G143*Parameters!O$27</f>
        <v>0.97235715000000023</v>
      </c>
      <c r="N143" s="57">
        <f>H143*Parameters!P$27</f>
        <v>2.1681579000000002</v>
      </c>
      <c r="O143" s="55">
        <f>C143*Parameters!N$29</f>
        <v>4.1926199999999998</v>
      </c>
      <c r="P143" s="56">
        <f>D143*Parameters!O$29</f>
        <v>9.723571500000002</v>
      </c>
      <c r="Q143" s="57">
        <f>E143*Parameters!P$29</f>
        <v>21.681579000000003</v>
      </c>
      <c r="R143" s="55">
        <f>F143*Parameters!N$29</f>
        <v>0.41926200000000002</v>
      </c>
      <c r="S143" s="56">
        <f>G143*Parameters!O$27</f>
        <v>0.97235715000000023</v>
      </c>
      <c r="T143" s="57">
        <f>H143*Parameters!P$27</f>
        <v>2.1681579000000002</v>
      </c>
      <c r="U143" s="55">
        <f>C143*Parameters!N$30</f>
        <v>4.1926199999999998</v>
      </c>
      <c r="V143" s="56">
        <f>D143*Parameters!O$30</f>
        <v>9.723571500000002</v>
      </c>
      <c r="W143" s="57">
        <f>E143*Parameters!P$30</f>
        <v>21.681579000000003</v>
      </c>
      <c r="X143" s="55">
        <f>F143*Parameters!N$30</f>
        <v>0.41926200000000002</v>
      </c>
      <c r="Y143" s="56">
        <f>G143*Parameters!O$30</f>
        <v>0.97235715000000023</v>
      </c>
      <c r="Z143" s="57">
        <f>H143*Parameters!P$30</f>
        <v>2.1681579000000002</v>
      </c>
      <c r="AA143" s="55">
        <f>C143*Parameters!N$31</f>
        <v>4.1926199999999998</v>
      </c>
      <c r="AB143" s="56">
        <f>D143*Parameters!O$31</f>
        <v>9.723571500000002</v>
      </c>
      <c r="AC143" s="57">
        <f>E143*Parameters!P$31</f>
        <v>21.681579000000003</v>
      </c>
      <c r="AD143" s="55">
        <f>F143*Parameters!N$31</f>
        <v>0.41926200000000002</v>
      </c>
      <c r="AE143" s="56">
        <f>G143*Parameters!O$31</f>
        <v>0.97235715000000023</v>
      </c>
      <c r="AF143" s="57">
        <f>H143*Parameters!P$31</f>
        <v>2.1681579000000002</v>
      </c>
    </row>
    <row r="144" spans="1:32" x14ac:dyDescent="0.2">
      <c r="A144" s="4" t="s">
        <v>205</v>
      </c>
      <c r="B144" s="4" t="s">
        <v>17</v>
      </c>
      <c r="C144" s="55">
        <f>Node_List!Z144*Parameters!D$21</f>
        <v>9.5337600000000009</v>
      </c>
      <c r="D144" s="56">
        <f>Node_List!AA144*Parameters!E$21</f>
        <v>21.011532000000006</v>
      </c>
      <c r="E144" s="57">
        <f>Node_List!AB144*Parameters!F$21</f>
        <v>45.93439200000001</v>
      </c>
      <c r="F144" s="55">
        <f>C144*Parameters!N$24</f>
        <v>0.95337600000000011</v>
      </c>
      <c r="G144" s="56">
        <f>D144*Parameters!O$24</f>
        <v>2.1011532000000006</v>
      </c>
      <c r="H144" s="57">
        <f>E144*Parameters!P$24</f>
        <v>4.5934392000000015</v>
      </c>
      <c r="I144" s="55">
        <f>C144*Parameters!N$27</f>
        <v>2.3834400000000002</v>
      </c>
      <c r="J144" s="56">
        <f>D144*Parameters!O$27</f>
        <v>5.2528830000000015</v>
      </c>
      <c r="K144" s="57">
        <f>E144*Parameters!P$27</f>
        <v>11.483598000000002</v>
      </c>
      <c r="L144" s="55">
        <f>F144*Parameters!N$27</f>
        <v>0.23834400000000003</v>
      </c>
      <c r="M144" s="56">
        <f>G144*Parameters!O$27</f>
        <v>0.52528830000000015</v>
      </c>
      <c r="N144" s="57">
        <f>H144*Parameters!P$27</f>
        <v>1.1483598000000004</v>
      </c>
      <c r="O144" s="55">
        <f>C144*Parameters!N$29</f>
        <v>2.3834400000000002</v>
      </c>
      <c r="P144" s="56">
        <f>D144*Parameters!O$29</f>
        <v>5.2528830000000015</v>
      </c>
      <c r="Q144" s="57">
        <f>E144*Parameters!P$29</f>
        <v>11.483598000000002</v>
      </c>
      <c r="R144" s="55">
        <f>F144*Parameters!N$29</f>
        <v>0.23834400000000003</v>
      </c>
      <c r="S144" s="56">
        <f>G144*Parameters!O$27</f>
        <v>0.52528830000000015</v>
      </c>
      <c r="T144" s="57">
        <f>H144*Parameters!P$27</f>
        <v>1.1483598000000004</v>
      </c>
      <c r="U144" s="55">
        <f>C144*Parameters!N$30</f>
        <v>2.3834400000000002</v>
      </c>
      <c r="V144" s="56">
        <f>D144*Parameters!O$30</f>
        <v>5.2528830000000015</v>
      </c>
      <c r="W144" s="57">
        <f>E144*Parameters!P$30</f>
        <v>11.483598000000002</v>
      </c>
      <c r="X144" s="55">
        <f>F144*Parameters!N$30</f>
        <v>0.23834400000000003</v>
      </c>
      <c r="Y144" s="56">
        <f>G144*Parameters!O$30</f>
        <v>0.52528830000000015</v>
      </c>
      <c r="Z144" s="57">
        <f>H144*Parameters!P$30</f>
        <v>1.1483598000000004</v>
      </c>
      <c r="AA144" s="55">
        <f>C144*Parameters!N$31</f>
        <v>2.3834400000000002</v>
      </c>
      <c r="AB144" s="56">
        <f>D144*Parameters!O$31</f>
        <v>5.2528830000000015</v>
      </c>
      <c r="AC144" s="57">
        <f>E144*Parameters!P$31</f>
        <v>11.483598000000002</v>
      </c>
      <c r="AD144" s="55">
        <f>F144*Parameters!N$31</f>
        <v>0.23834400000000003</v>
      </c>
      <c r="AE144" s="56">
        <f>G144*Parameters!O$31</f>
        <v>0.52528830000000015</v>
      </c>
      <c r="AF144" s="57">
        <f>H144*Parameters!P$31</f>
        <v>1.1483598000000004</v>
      </c>
    </row>
    <row r="145" spans="1:32" x14ac:dyDescent="0.2">
      <c r="A145" s="4" t="s">
        <v>206</v>
      </c>
      <c r="B145" s="4" t="s">
        <v>17</v>
      </c>
      <c r="C145" s="55">
        <f>Node_List!Z145*Parameters!D$21</f>
        <v>4.4227200000000009</v>
      </c>
      <c r="D145" s="56">
        <f>Node_List!AA145*Parameters!E$21</f>
        <v>10.894704000000003</v>
      </c>
      <c r="E145" s="57">
        <f>Node_List!AB145*Parameters!F$21</f>
        <v>24.102624000000002</v>
      </c>
      <c r="F145" s="55">
        <f>C145*Parameters!N$24</f>
        <v>0.44227200000000011</v>
      </c>
      <c r="G145" s="56">
        <f>D145*Parameters!O$24</f>
        <v>1.0894704000000004</v>
      </c>
      <c r="H145" s="57">
        <f>E145*Parameters!P$24</f>
        <v>2.4102624000000006</v>
      </c>
      <c r="I145" s="55">
        <f>C145*Parameters!N$27</f>
        <v>1.1056800000000002</v>
      </c>
      <c r="J145" s="56">
        <f>D145*Parameters!O$27</f>
        <v>2.7236760000000007</v>
      </c>
      <c r="K145" s="57">
        <f>E145*Parameters!P$27</f>
        <v>6.0256560000000006</v>
      </c>
      <c r="L145" s="55">
        <f>F145*Parameters!N$27</f>
        <v>0.11056800000000003</v>
      </c>
      <c r="M145" s="56">
        <f>G145*Parameters!O$27</f>
        <v>0.2723676000000001</v>
      </c>
      <c r="N145" s="57">
        <f>H145*Parameters!P$27</f>
        <v>0.60256560000000015</v>
      </c>
      <c r="O145" s="55">
        <f>C145*Parameters!N$29</f>
        <v>1.1056800000000002</v>
      </c>
      <c r="P145" s="56">
        <f>D145*Parameters!O$29</f>
        <v>2.7236760000000007</v>
      </c>
      <c r="Q145" s="57">
        <f>E145*Parameters!P$29</f>
        <v>6.0256560000000006</v>
      </c>
      <c r="R145" s="55">
        <f>F145*Parameters!N$29</f>
        <v>0.11056800000000003</v>
      </c>
      <c r="S145" s="56">
        <f>G145*Parameters!O$27</f>
        <v>0.2723676000000001</v>
      </c>
      <c r="T145" s="57">
        <f>H145*Parameters!P$27</f>
        <v>0.60256560000000015</v>
      </c>
      <c r="U145" s="55">
        <f>C145*Parameters!N$30</f>
        <v>1.1056800000000002</v>
      </c>
      <c r="V145" s="56">
        <f>D145*Parameters!O$30</f>
        <v>2.7236760000000007</v>
      </c>
      <c r="W145" s="57">
        <f>E145*Parameters!P$30</f>
        <v>6.0256560000000006</v>
      </c>
      <c r="X145" s="55">
        <f>F145*Parameters!N$30</f>
        <v>0.11056800000000003</v>
      </c>
      <c r="Y145" s="56">
        <f>G145*Parameters!O$30</f>
        <v>0.2723676000000001</v>
      </c>
      <c r="Z145" s="57">
        <f>H145*Parameters!P$30</f>
        <v>0.60256560000000015</v>
      </c>
      <c r="AA145" s="55">
        <f>C145*Parameters!N$31</f>
        <v>1.1056800000000002</v>
      </c>
      <c r="AB145" s="56">
        <f>D145*Parameters!O$31</f>
        <v>2.7236760000000007</v>
      </c>
      <c r="AC145" s="57">
        <f>E145*Parameters!P$31</f>
        <v>6.0256560000000006</v>
      </c>
      <c r="AD145" s="55">
        <f>F145*Parameters!N$31</f>
        <v>0.11056800000000003</v>
      </c>
      <c r="AE145" s="56">
        <f>G145*Parameters!O$31</f>
        <v>0.2723676000000001</v>
      </c>
      <c r="AF145" s="57">
        <f>H145*Parameters!P$31</f>
        <v>0.60256560000000015</v>
      </c>
    </row>
    <row r="146" spans="1:32" x14ac:dyDescent="0.2">
      <c r="A146" s="4" t="s">
        <v>207</v>
      </c>
      <c r="B146" s="4" t="s">
        <v>17</v>
      </c>
      <c r="C146" s="55">
        <f>Node_List!Z146*Parameters!D$21</f>
        <v>38.537040000000005</v>
      </c>
      <c r="D146" s="56">
        <f>Node_List!AA146*Parameters!E$21</f>
        <v>87.611778000000029</v>
      </c>
      <c r="E146" s="57">
        <f>Node_List!AB146*Parameters!F$21</f>
        <v>195.78046800000004</v>
      </c>
      <c r="F146" s="55">
        <f>C146*Parameters!N$24</f>
        <v>3.8537040000000005</v>
      </c>
      <c r="G146" s="56">
        <f>D146*Parameters!O$24</f>
        <v>8.761177800000004</v>
      </c>
      <c r="H146" s="57">
        <f>E146*Parameters!P$24</f>
        <v>19.578046800000006</v>
      </c>
      <c r="I146" s="55">
        <f>C146*Parameters!N$27</f>
        <v>9.6342600000000012</v>
      </c>
      <c r="J146" s="56">
        <f>D146*Parameters!O$27</f>
        <v>21.902944500000007</v>
      </c>
      <c r="K146" s="57">
        <f>E146*Parameters!P$27</f>
        <v>48.94511700000001</v>
      </c>
      <c r="L146" s="55">
        <f>F146*Parameters!N$27</f>
        <v>0.96342600000000012</v>
      </c>
      <c r="M146" s="56">
        <f>G146*Parameters!O$27</f>
        <v>2.190294450000001</v>
      </c>
      <c r="N146" s="57">
        <f>H146*Parameters!P$27</f>
        <v>4.8945117000000016</v>
      </c>
      <c r="O146" s="55">
        <f>C146*Parameters!N$29</f>
        <v>9.6342600000000012</v>
      </c>
      <c r="P146" s="56">
        <f>D146*Parameters!O$29</f>
        <v>21.902944500000007</v>
      </c>
      <c r="Q146" s="57">
        <f>E146*Parameters!P$29</f>
        <v>48.94511700000001</v>
      </c>
      <c r="R146" s="55">
        <f>F146*Parameters!N$29</f>
        <v>0.96342600000000012</v>
      </c>
      <c r="S146" s="56">
        <f>G146*Parameters!O$27</f>
        <v>2.190294450000001</v>
      </c>
      <c r="T146" s="57">
        <f>H146*Parameters!P$27</f>
        <v>4.8945117000000016</v>
      </c>
      <c r="U146" s="55">
        <f>C146*Parameters!N$30</f>
        <v>9.6342600000000012</v>
      </c>
      <c r="V146" s="56">
        <f>D146*Parameters!O$30</f>
        <v>21.902944500000007</v>
      </c>
      <c r="W146" s="57">
        <f>E146*Parameters!P$30</f>
        <v>48.94511700000001</v>
      </c>
      <c r="X146" s="55">
        <f>F146*Parameters!N$30</f>
        <v>0.96342600000000012</v>
      </c>
      <c r="Y146" s="56">
        <f>G146*Parameters!O$30</f>
        <v>2.190294450000001</v>
      </c>
      <c r="Z146" s="57">
        <f>H146*Parameters!P$30</f>
        <v>4.8945117000000016</v>
      </c>
      <c r="AA146" s="55">
        <f>C146*Parameters!N$31</f>
        <v>9.6342600000000012</v>
      </c>
      <c r="AB146" s="56">
        <f>D146*Parameters!O$31</f>
        <v>21.902944500000007</v>
      </c>
      <c r="AC146" s="57">
        <f>E146*Parameters!P$31</f>
        <v>48.94511700000001</v>
      </c>
      <c r="AD146" s="55">
        <f>F146*Parameters!N$31</f>
        <v>0.96342600000000012</v>
      </c>
      <c r="AE146" s="56">
        <f>G146*Parameters!O$31</f>
        <v>2.190294450000001</v>
      </c>
      <c r="AF146" s="57">
        <f>H146*Parameters!P$31</f>
        <v>4.8945117000000016</v>
      </c>
    </row>
    <row r="147" spans="1:32" x14ac:dyDescent="0.2">
      <c r="A147" s="4" t="s">
        <v>208</v>
      </c>
      <c r="B147" s="4" t="s">
        <v>17</v>
      </c>
      <c r="C147" s="55">
        <f>Node_List!Z147*Parameters!D$21</f>
        <v>47.382720000000006</v>
      </c>
      <c r="D147" s="56">
        <f>Node_List!AA147*Parameters!E$21</f>
        <v>110.65970400000002</v>
      </c>
      <c r="E147" s="57">
        <f>Node_List!AB147*Parameters!F$21</f>
        <v>250.53662400000005</v>
      </c>
      <c r="F147" s="55">
        <f>C147*Parameters!N$24</f>
        <v>4.7382720000000011</v>
      </c>
      <c r="G147" s="56">
        <f>D147*Parameters!O$24</f>
        <v>11.065970400000003</v>
      </c>
      <c r="H147" s="57">
        <f>E147*Parameters!P$24</f>
        <v>25.053662400000007</v>
      </c>
      <c r="I147" s="55">
        <f>C147*Parameters!N$27</f>
        <v>11.845680000000002</v>
      </c>
      <c r="J147" s="56">
        <f>D147*Parameters!O$27</f>
        <v>27.664926000000005</v>
      </c>
      <c r="K147" s="57">
        <f>E147*Parameters!P$27</f>
        <v>62.634156000000011</v>
      </c>
      <c r="L147" s="55">
        <f>F147*Parameters!N$27</f>
        <v>1.1845680000000003</v>
      </c>
      <c r="M147" s="56">
        <f>G147*Parameters!O$27</f>
        <v>2.7664926000000007</v>
      </c>
      <c r="N147" s="57">
        <f>H147*Parameters!P$27</f>
        <v>6.2634156000000019</v>
      </c>
      <c r="O147" s="55">
        <f>C147*Parameters!N$29</f>
        <v>11.845680000000002</v>
      </c>
      <c r="P147" s="56">
        <f>D147*Parameters!O$29</f>
        <v>27.664926000000005</v>
      </c>
      <c r="Q147" s="57">
        <f>E147*Parameters!P$29</f>
        <v>62.634156000000011</v>
      </c>
      <c r="R147" s="55">
        <f>F147*Parameters!N$29</f>
        <v>1.1845680000000003</v>
      </c>
      <c r="S147" s="56">
        <f>G147*Parameters!O$27</f>
        <v>2.7664926000000007</v>
      </c>
      <c r="T147" s="57">
        <f>H147*Parameters!P$27</f>
        <v>6.2634156000000019</v>
      </c>
      <c r="U147" s="55">
        <f>C147*Parameters!N$30</f>
        <v>11.845680000000002</v>
      </c>
      <c r="V147" s="56">
        <f>D147*Parameters!O$30</f>
        <v>27.664926000000005</v>
      </c>
      <c r="W147" s="57">
        <f>E147*Parameters!P$30</f>
        <v>62.634156000000011</v>
      </c>
      <c r="X147" s="55">
        <f>F147*Parameters!N$30</f>
        <v>1.1845680000000003</v>
      </c>
      <c r="Y147" s="56">
        <f>G147*Parameters!O$30</f>
        <v>2.7664926000000007</v>
      </c>
      <c r="Z147" s="57">
        <f>H147*Parameters!P$30</f>
        <v>6.2634156000000019</v>
      </c>
      <c r="AA147" s="55">
        <f>C147*Parameters!N$31</f>
        <v>11.845680000000002</v>
      </c>
      <c r="AB147" s="56">
        <f>D147*Parameters!O$31</f>
        <v>27.664926000000005</v>
      </c>
      <c r="AC147" s="57">
        <f>E147*Parameters!P$31</f>
        <v>62.634156000000011</v>
      </c>
      <c r="AD147" s="55">
        <f>F147*Parameters!N$31</f>
        <v>1.1845680000000003</v>
      </c>
      <c r="AE147" s="56">
        <f>G147*Parameters!O$31</f>
        <v>2.7664926000000007</v>
      </c>
      <c r="AF147" s="57">
        <f>H147*Parameters!P$31</f>
        <v>6.2634156000000019</v>
      </c>
    </row>
    <row r="148" spans="1:32" x14ac:dyDescent="0.2">
      <c r="A148" s="4" t="s">
        <v>209</v>
      </c>
      <c r="B148" s="4" t="s">
        <v>17</v>
      </c>
      <c r="C148" s="55">
        <f>Node_List!Z148*Parameters!D$21</f>
        <v>24.093119999999999</v>
      </c>
      <c r="D148" s="56">
        <f>Node_List!AA148*Parameters!E$21</f>
        <v>55.956984000000006</v>
      </c>
      <c r="E148" s="57">
        <f>Node_List!AB148*Parameters!F$21</f>
        <v>125.36030400000003</v>
      </c>
      <c r="F148" s="55">
        <f>C148*Parameters!N$24</f>
        <v>2.4093119999999999</v>
      </c>
      <c r="G148" s="56">
        <f>D148*Parameters!O$24</f>
        <v>5.5956984000000007</v>
      </c>
      <c r="H148" s="57">
        <f>E148*Parameters!P$24</f>
        <v>12.536030400000003</v>
      </c>
      <c r="I148" s="55">
        <f>C148*Parameters!N$27</f>
        <v>6.0232799999999997</v>
      </c>
      <c r="J148" s="56">
        <f>D148*Parameters!O$27</f>
        <v>13.989246000000001</v>
      </c>
      <c r="K148" s="57">
        <f>E148*Parameters!P$27</f>
        <v>31.340076000000007</v>
      </c>
      <c r="L148" s="55">
        <f>F148*Parameters!N$27</f>
        <v>0.60232799999999997</v>
      </c>
      <c r="M148" s="56">
        <f>G148*Parameters!O$27</f>
        <v>1.3989246000000002</v>
      </c>
      <c r="N148" s="57">
        <f>H148*Parameters!P$27</f>
        <v>3.1340076000000008</v>
      </c>
      <c r="O148" s="55">
        <f>C148*Parameters!N$29</f>
        <v>6.0232799999999997</v>
      </c>
      <c r="P148" s="56">
        <f>D148*Parameters!O$29</f>
        <v>13.989246000000001</v>
      </c>
      <c r="Q148" s="57">
        <f>E148*Parameters!P$29</f>
        <v>31.340076000000007</v>
      </c>
      <c r="R148" s="55">
        <f>F148*Parameters!N$29</f>
        <v>0.60232799999999997</v>
      </c>
      <c r="S148" s="56">
        <f>G148*Parameters!O$27</f>
        <v>1.3989246000000002</v>
      </c>
      <c r="T148" s="57">
        <f>H148*Parameters!P$27</f>
        <v>3.1340076000000008</v>
      </c>
      <c r="U148" s="55">
        <f>C148*Parameters!N$30</f>
        <v>6.0232799999999997</v>
      </c>
      <c r="V148" s="56">
        <f>D148*Parameters!O$30</f>
        <v>13.989246000000001</v>
      </c>
      <c r="W148" s="57">
        <f>E148*Parameters!P$30</f>
        <v>31.340076000000007</v>
      </c>
      <c r="X148" s="55">
        <f>F148*Parameters!N$30</f>
        <v>0.60232799999999997</v>
      </c>
      <c r="Y148" s="56">
        <f>G148*Parameters!O$30</f>
        <v>1.3989246000000002</v>
      </c>
      <c r="Z148" s="57">
        <f>H148*Parameters!P$30</f>
        <v>3.1340076000000008</v>
      </c>
      <c r="AA148" s="55">
        <f>C148*Parameters!N$31</f>
        <v>6.0232799999999997</v>
      </c>
      <c r="AB148" s="56">
        <f>D148*Parameters!O$31</f>
        <v>13.989246000000001</v>
      </c>
      <c r="AC148" s="57">
        <f>E148*Parameters!P$31</f>
        <v>31.340076000000007</v>
      </c>
      <c r="AD148" s="55">
        <f>F148*Parameters!N$31</f>
        <v>0.60232799999999997</v>
      </c>
      <c r="AE148" s="56">
        <f>G148*Parameters!O$31</f>
        <v>1.3989246000000002</v>
      </c>
      <c r="AF148" s="57">
        <f>H148*Parameters!P$31</f>
        <v>3.1340076000000008</v>
      </c>
    </row>
    <row r="149" spans="1:32" x14ac:dyDescent="0.2">
      <c r="A149" s="4" t="s">
        <v>210</v>
      </c>
      <c r="B149" s="4" t="s">
        <v>18</v>
      </c>
      <c r="C149" s="55">
        <f>Node_List!Z149*Parameters!D$21</f>
        <v>13.658400000000002</v>
      </c>
      <c r="D149" s="56">
        <f>Node_List!AA149*Parameters!E$21</f>
        <v>31.74288000000001</v>
      </c>
      <c r="E149" s="57">
        <f>Node_List!AB149*Parameters!F$21</f>
        <v>71.033280000000019</v>
      </c>
      <c r="F149" s="55">
        <f>C149*Parameters!N$24</f>
        <v>1.3658400000000004</v>
      </c>
      <c r="G149" s="56">
        <f>D149*Parameters!O$24</f>
        <v>3.1742880000000011</v>
      </c>
      <c r="H149" s="57">
        <f>E149*Parameters!P$24</f>
        <v>7.1033280000000021</v>
      </c>
      <c r="I149" s="55">
        <f>C149*Parameters!N$27</f>
        <v>3.4146000000000005</v>
      </c>
      <c r="J149" s="56">
        <f>D149*Parameters!O$27</f>
        <v>7.9357200000000025</v>
      </c>
      <c r="K149" s="57">
        <f>E149*Parameters!P$27</f>
        <v>17.758320000000005</v>
      </c>
      <c r="L149" s="55">
        <f>F149*Parameters!N$27</f>
        <v>0.3414600000000001</v>
      </c>
      <c r="M149" s="56">
        <f>G149*Parameters!O$27</f>
        <v>0.79357200000000028</v>
      </c>
      <c r="N149" s="57">
        <f>H149*Parameters!P$27</f>
        <v>1.7758320000000005</v>
      </c>
      <c r="O149" s="55">
        <f>C149*Parameters!N$29</f>
        <v>3.4146000000000005</v>
      </c>
      <c r="P149" s="56">
        <f>D149*Parameters!O$29</f>
        <v>7.9357200000000025</v>
      </c>
      <c r="Q149" s="57">
        <f>E149*Parameters!P$29</f>
        <v>17.758320000000005</v>
      </c>
      <c r="R149" s="55">
        <f>F149*Parameters!N$29</f>
        <v>0.3414600000000001</v>
      </c>
      <c r="S149" s="56">
        <f>G149*Parameters!O$27</f>
        <v>0.79357200000000028</v>
      </c>
      <c r="T149" s="57">
        <f>H149*Parameters!P$27</f>
        <v>1.7758320000000005</v>
      </c>
      <c r="U149" s="55">
        <f>C149*Parameters!N$30</f>
        <v>3.4146000000000005</v>
      </c>
      <c r="V149" s="56">
        <f>D149*Parameters!O$30</f>
        <v>7.9357200000000025</v>
      </c>
      <c r="W149" s="57">
        <f>E149*Parameters!P$30</f>
        <v>17.758320000000005</v>
      </c>
      <c r="X149" s="55">
        <f>F149*Parameters!N$30</f>
        <v>0.3414600000000001</v>
      </c>
      <c r="Y149" s="56">
        <f>G149*Parameters!O$30</f>
        <v>0.79357200000000028</v>
      </c>
      <c r="Z149" s="57">
        <f>H149*Parameters!P$30</f>
        <v>1.7758320000000005</v>
      </c>
      <c r="AA149" s="55">
        <f>C149*Parameters!N$31</f>
        <v>3.4146000000000005</v>
      </c>
      <c r="AB149" s="56">
        <f>D149*Parameters!O$31</f>
        <v>7.9357200000000025</v>
      </c>
      <c r="AC149" s="57">
        <f>E149*Parameters!P$31</f>
        <v>17.758320000000005</v>
      </c>
      <c r="AD149" s="55">
        <f>F149*Parameters!N$31</f>
        <v>0.3414600000000001</v>
      </c>
      <c r="AE149" s="56">
        <f>G149*Parameters!O$31</f>
        <v>0.79357200000000028</v>
      </c>
      <c r="AF149" s="57">
        <f>H149*Parameters!P$31</f>
        <v>1.7758320000000005</v>
      </c>
    </row>
    <row r="150" spans="1:32" x14ac:dyDescent="0.2">
      <c r="A150" s="4" t="s">
        <v>211</v>
      </c>
      <c r="B150" s="4" t="s">
        <v>17</v>
      </c>
      <c r="C150" s="55">
        <f>Node_List!Z150*Parameters!D$21</f>
        <v>40.460160000000002</v>
      </c>
      <c r="D150" s="56">
        <f>Node_List!AA150*Parameters!E$21</f>
        <v>103.89751200000002</v>
      </c>
      <c r="E150" s="57">
        <f>Node_List!AB150*Parameters!F$21</f>
        <v>244.96027200000006</v>
      </c>
      <c r="F150" s="55">
        <f>C150*Parameters!N$24</f>
        <v>4.0460160000000007</v>
      </c>
      <c r="G150" s="56">
        <f>D150*Parameters!O$24</f>
        <v>10.389751200000003</v>
      </c>
      <c r="H150" s="57">
        <f>E150*Parameters!P$24</f>
        <v>24.496027200000007</v>
      </c>
      <c r="I150" s="55">
        <f>C150*Parameters!N$27</f>
        <v>10.11504</v>
      </c>
      <c r="J150" s="56">
        <f>D150*Parameters!O$27</f>
        <v>25.974378000000005</v>
      </c>
      <c r="K150" s="57">
        <f>E150*Parameters!P$27</f>
        <v>61.240068000000015</v>
      </c>
      <c r="L150" s="55">
        <f>F150*Parameters!N$27</f>
        <v>1.0115040000000002</v>
      </c>
      <c r="M150" s="56">
        <f>G150*Parameters!O$27</f>
        <v>2.5974378000000007</v>
      </c>
      <c r="N150" s="57">
        <f>H150*Parameters!P$27</f>
        <v>6.1240068000000019</v>
      </c>
      <c r="O150" s="55">
        <f>C150*Parameters!N$29</f>
        <v>10.11504</v>
      </c>
      <c r="P150" s="56">
        <f>D150*Parameters!O$29</f>
        <v>25.974378000000005</v>
      </c>
      <c r="Q150" s="57">
        <f>E150*Parameters!P$29</f>
        <v>61.240068000000015</v>
      </c>
      <c r="R150" s="55">
        <f>F150*Parameters!N$29</f>
        <v>1.0115040000000002</v>
      </c>
      <c r="S150" s="56">
        <f>G150*Parameters!O$27</f>
        <v>2.5974378000000007</v>
      </c>
      <c r="T150" s="57">
        <f>H150*Parameters!P$27</f>
        <v>6.1240068000000019</v>
      </c>
      <c r="U150" s="55">
        <f>C150*Parameters!N$30</f>
        <v>10.11504</v>
      </c>
      <c r="V150" s="56">
        <f>D150*Parameters!O$30</f>
        <v>25.974378000000005</v>
      </c>
      <c r="W150" s="57">
        <f>E150*Parameters!P$30</f>
        <v>61.240068000000015</v>
      </c>
      <c r="X150" s="55">
        <f>F150*Parameters!N$30</f>
        <v>1.0115040000000002</v>
      </c>
      <c r="Y150" s="56">
        <f>G150*Parameters!O$30</f>
        <v>2.5974378000000007</v>
      </c>
      <c r="Z150" s="57">
        <f>H150*Parameters!P$30</f>
        <v>6.1240068000000019</v>
      </c>
      <c r="AA150" s="55">
        <f>C150*Parameters!N$31</f>
        <v>10.11504</v>
      </c>
      <c r="AB150" s="56">
        <f>D150*Parameters!O$31</f>
        <v>25.974378000000005</v>
      </c>
      <c r="AC150" s="57">
        <f>E150*Parameters!P$31</f>
        <v>61.240068000000015</v>
      </c>
      <c r="AD150" s="55">
        <f>F150*Parameters!N$31</f>
        <v>1.0115040000000002</v>
      </c>
      <c r="AE150" s="56">
        <f>G150*Parameters!O$31</f>
        <v>2.5974378000000007</v>
      </c>
      <c r="AF150" s="57">
        <f>H150*Parameters!P$31</f>
        <v>6.1240068000000019</v>
      </c>
    </row>
    <row r="151" spans="1:32" x14ac:dyDescent="0.2">
      <c r="A151" s="4" t="s">
        <v>212</v>
      </c>
      <c r="B151" s="4" t="s">
        <v>17</v>
      </c>
      <c r="C151" s="55">
        <f>Node_List!Z151*Parameters!D$21</f>
        <v>19.113360000000004</v>
      </c>
      <c r="D151" s="56">
        <f>Node_List!AA151*Parameters!E$21</f>
        <v>48.478002000000011</v>
      </c>
      <c r="E151" s="57">
        <f>Node_List!AB151*Parameters!F$21</f>
        <v>113.58421200000001</v>
      </c>
      <c r="F151" s="55">
        <f>C151*Parameters!N$24</f>
        <v>1.9113360000000004</v>
      </c>
      <c r="G151" s="56">
        <f>D151*Parameters!O$24</f>
        <v>4.8478002000000018</v>
      </c>
      <c r="H151" s="57">
        <f>E151*Parameters!P$24</f>
        <v>11.358421200000002</v>
      </c>
      <c r="I151" s="55">
        <f>C151*Parameters!N$27</f>
        <v>4.7783400000000009</v>
      </c>
      <c r="J151" s="56">
        <f>D151*Parameters!O$27</f>
        <v>12.119500500000003</v>
      </c>
      <c r="K151" s="57">
        <f>E151*Parameters!P$27</f>
        <v>28.396053000000002</v>
      </c>
      <c r="L151" s="55">
        <f>F151*Parameters!N$27</f>
        <v>0.47783400000000009</v>
      </c>
      <c r="M151" s="56">
        <f>G151*Parameters!O$27</f>
        <v>1.2119500500000004</v>
      </c>
      <c r="N151" s="57">
        <f>H151*Parameters!P$27</f>
        <v>2.8396053000000006</v>
      </c>
      <c r="O151" s="55">
        <f>C151*Parameters!N$29</f>
        <v>4.7783400000000009</v>
      </c>
      <c r="P151" s="56">
        <f>D151*Parameters!O$29</f>
        <v>12.119500500000003</v>
      </c>
      <c r="Q151" s="57">
        <f>E151*Parameters!P$29</f>
        <v>28.396053000000002</v>
      </c>
      <c r="R151" s="55">
        <f>F151*Parameters!N$29</f>
        <v>0.47783400000000009</v>
      </c>
      <c r="S151" s="56">
        <f>G151*Parameters!O$27</f>
        <v>1.2119500500000004</v>
      </c>
      <c r="T151" s="57">
        <f>H151*Parameters!P$27</f>
        <v>2.8396053000000006</v>
      </c>
      <c r="U151" s="55">
        <f>C151*Parameters!N$30</f>
        <v>4.7783400000000009</v>
      </c>
      <c r="V151" s="56">
        <f>D151*Parameters!O$30</f>
        <v>12.119500500000003</v>
      </c>
      <c r="W151" s="57">
        <f>E151*Parameters!P$30</f>
        <v>28.396053000000002</v>
      </c>
      <c r="X151" s="55">
        <f>F151*Parameters!N$30</f>
        <v>0.47783400000000009</v>
      </c>
      <c r="Y151" s="56">
        <f>G151*Parameters!O$30</f>
        <v>1.2119500500000004</v>
      </c>
      <c r="Z151" s="57">
        <f>H151*Parameters!P$30</f>
        <v>2.8396053000000006</v>
      </c>
      <c r="AA151" s="55">
        <f>C151*Parameters!N$31</f>
        <v>4.7783400000000009</v>
      </c>
      <c r="AB151" s="56">
        <f>D151*Parameters!O$31</f>
        <v>12.119500500000003</v>
      </c>
      <c r="AC151" s="57">
        <f>E151*Parameters!P$31</f>
        <v>28.396053000000002</v>
      </c>
      <c r="AD151" s="55">
        <f>F151*Parameters!N$31</f>
        <v>0.47783400000000009</v>
      </c>
      <c r="AE151" s="56">
        <f>G151*Parameters!O$31</f>
        <v>1.2119500500000004</v>
      </c>
      <c r="AF151" s="57">
        <f>H151*Parameters!P$31</f>
        <v>2.8396053000000006</v>
      </c>
    </row>
    <row r="152" spans="1:32" x14ac:dyDescent="0.2">
      <c r="A152" s="4" t="s">
        <v>213</v>
      </c>
      <c r="B152" s="4" t="s">
        <v>17</v>
      </c>
      <c r="C152" s="55">
        <f>Node_List!Z152*Parameters!D$21</f>
        <v>23.652240000000003</v>
      </c>
      <c r="D152" s="56">
        <f>Node_List!AA152*Parameters!E$21</f>
        <v>67.938918000000015</v>
      </c>
      <c r="E152" s="57">
        <f>Node_List!AB152*Parameters!F$21</f>
        <v>166.94530800000001</v>
      </c>
      <c r="F152" s="55">
        <f>C152*Parameters!N$24</f>
        <v>2.3652240000000004</v>
      </c>
      <c r="G152" s="56">
        <f>D152*Parameters!O$24</f>
        <v>6.7938918000000017</v>
      </c>
      <c r="H152" s="57">
        <f>E152*Parameters!P$24</f>
        <v>16.694530800000003</v>
      </c>
      <c r="I152" s="55">
        <f>C152*Parameters!N$27</f>
        <v>5.9130600000000006</v>
      </c>
      <c r="J152" s="56">
        <f>D152*Parameters!O$27</f>
        <v>16.984729500000004</v>
      </c>
      <c r="K152" s="57">
        <f>E152*Parameters!P$27</f>
        <v>41.736327000000003</v>
      </c>
      <c r="L152" s="55">
        <f>F152*Parameters!N$27</f>
        <v>0.59130600000000011</v>
      </c>
      <c r="M152" s="56">
        <f>G152*Parameters!O$27</f>
        <v>1.6984729500000004</v>
      </c>
      <c r="N152" s="57">
        <f>H152*Parameters!P$27</f>
        <v>4.1736327000000006</v>
      </c>
      <c r="O152" s="55">
        <f>C152*Parameters!N$29</f>
        <v>5.9130600000000006</v>
      </c>
      <c r="P152" s="56">
        <f>D152*Parameters!O$29</f>
        <v>16.984729500000004</v>
      </c>
      <c r="Q152" s="57">
        <f>E152*Parameters!P$29</f>
        <v>41.736327000000003</v>
      </c>
      <c r="R152" s="55">
        <f>F152*Parameters!N$29</f>
        <v>0.59130600000000011</v>
      </c>
      <c r="S152" s="56">
        <f>G152*Parameters!O$27</f>
        <v>1.6984729500000004</v>
      </c>
      <c r="T152" s="57">
        <f>H152*Parameters!P$27</f>
        <v>4.1736327000000006</v>
      </c>
      <c r="U152" s="55">
        <f>C152*Parameters!N$30</f>
        <v>5.9130600000000006</v>
      </c>
      <c r="V152" s="56">
        <f>D152*Parameters!O$30</f>
        <v>16.984729500000004</v>
      </c>
      <c r="W152" s="57">
        <f>E152*Parameters!P$30</f>
        <v>41.736327000000003</v>
      </c>
      <c r="X152" s="55">
        <f>F152*Parameters!N$30</f>
        <v>0.59130600000000011</v>
      </c>
      <c r="Y152" s="56">
        <f>G152*Parameters!O$30</f>
        <v>1.6984729500000004</v>
      </c>
      <c r="Z152" s="57">
        <f>H152*Parameters!P$30</f>
        <v>4.1736327000000006</v>
      </c>
      <c r="AA152" s="55">
        <f>C152*Parameters!N$31</f>
        <v>5.9130600000000006</v>
      </c>
      <c r="AB152" s="56">
        <f>D152*Parameters!O$31</f>
        <v>16.984729500000004</v>
      </c>
      <c r="AC152" s="57">
        <f>E152*Parameters!P$31</f>
        <v>41.736327000000003</v>
      </c>
      <c r="AD152" s="55">
        <f>F152*Parameters!N$31</f>
        <v>0.59130600000000011</v>
      </c>
      <c r="AE152" s="56">
        <f>G152*Parameters!O$31</f>
        <v>1.6984729500000004</v>
      </c>
      <c r="AF152" s="57">
        <f>H152*Parameters!P$31</f>
        <v>4.1736327000000006</v>
      </c>
    </row>
    <row r="153" spans="1:32" x14ac:dyDescent="0.2">
      <c r="A153" s="4" t="s">
        <v>214</v>
      </c>
      <c r="B153" s="4" t="s">
        <v>17</v>
      </c>
      <c r="C153" s="55">
        <f>Node_List!Z153*Parameters!D$21</f>
        <v>20.516400000000004</v>
      </c>
      <c r="D153" s="56">
        <f>Node_List!AA153*Parameters!E$21</f>
        <v>53.335230000000017</v>
      </c>
      <c r="E153" s="57">
        <f>Node_List!AB153*Parameters!F$21</f>
        <v>125.86638000000002</v>
      </c>
      <c r="F153" s="55">
        <f>C153*Parameters!N$24</f>
        <v>2.0516400000000004</v>
      </c>
      <c r="G153" s="56">
        <f>D153*Parameters!O$24</f>
        <v>5.3335230000000022</v>
      </c>
      <c r="H153" s="57">
        <f>E153*Parameters!P$24</f>
        <v>12.586638000000002</v>
      </c>
      <c r="I153" s="55">
        <f>C153*Parameters!N$27</f>
        <v>5.1291000000000011</v>
      </c>
      <c r="J153" s="56">
        <f>D153*Parameters!O$27</f>
        <v>13.333807500000004</v>
      </c>
      <c r="K153" s="57">
        <f>E153*Parameters!P$27</f>
        <v>31.466595000000005</v>
      </c>
      <c r="L153" s="55">
        <f>F153*Parameters!N$27</f>
        <v>0.51291000000000009</v>
      </c>
      <c r="M153" s="56">
        <f>G153*Parameters!O$27</f>
        <v>1.3333807500000006</v>
      </c>
      <c r="N153" s="57">
        <f>H153*Parameters!P$27</f>
        <v>3.1466595000000006</v>
      </c>
      <c r="O153" s="55">
        <f>C153*Parameters!N$29</f>
        <v>5.1291000000000011</v>
      </c>
      <c r="P153" s="56">
        <f>D153*Parameters!O$29</f>
        <v>13.333807500000004</v>
      </c>
      <c r="Q153" s="57">
        <f>E153*Parameters!P$29</f>
        <v>31.466595000000005</v>
      </c>
      <c r="R153" s="55">
        <f>F153*Parameters!N$29</f>
        <v>0.51291000000000009</v>
      </c>
      <c r="S153" s="56">
        <f>G153*Parameters!O$27</f>
        <v>1.3333807500000006</v>
      </c>
      <c r="T153" s="57">
        <f>H153*Parameters!P$27</f>
        <v>3.1466595000000006</v>
      </c>
      <c r="U153" s="55">
        <f>C153*Parameters!N$30</f>
        <v>5.1291000000000011</v>
      </c>
      <c r="V153" s="56">
        <f>D153*Parameters!O$30</f>
        <v>13.333807500000004</v>
      </c>
      <c r="W153" s="57">
        <f>E153*Parameters!P$30</f>
        <v>31.466595000000005</v>
      </c>
      <c r="X153" s="55">
        <f>F153*Parameters!N$30</f>
        <v>0.51291000000000009</v>
      </c>
      <c r="Y153" s="56">
        <f>G153*Parameters!O$30</f>
        <v>1.3333807500000006</v>
      </c>
      <c r="Z153" s="57">
        <f>H153*Parameters!P$30</f>
        <v>3.1466595000000006</v>
      </c>
      <c r="AA153" s="55">
        <f>C153*Parameters!N$31</f>
        <v>5.1291000000000011</v>
      </c>
      <c r="AB153" s="56">
        <f>D153*Parameters!O$31</f>
        <v>13.333807500000004</v>
      </c>
      <c r="AC153" s="57">
        <f>E153*Parameters!P$31</f>
        <v>31.466595000000005</v>
      </c>
      <c r="AD153" s="55">
        <f>F153*Parameters!N$31</f>
        <v>0.51291000000000009</v>
      </c>
      <c r="AE153" s="56">
        <f>G153*Parameters!O$31</f>
        <v>1.3333807500000006</v>
      </c>
      <c r="AF153" s="57">
        <f>H153*Parameters!P$31</f>
        <v>3.1466595000000006</v>
      </c>
    </row>
    <row r="154" spans="1:32" x14ac:dyDescent="0.2">
      <c r="A154" s="4" t="s">
        <v>215</v>
      </c>
      <c r="B154" s="4" t="s">
        <v>17</v>
      </c>
      <c r="C154" s="55">
        <f>Node_List!Z154*Parameters!D$21</f>
        <v>16.655520000000003</v>
      </c>
      <c r="D154" s="56">
        <f>Node_List!AA154*Parameters!E$21</f>
        <v>39.080664000000013</v>
      </c>
      <c r="E154" s="57">
        <f>Node_List!AB154*Parameters!F$21</f>
        <v>88.422384000000022</v>
      </c>
      <c r="F154" s="55">
        <f>C154*Parameters!N$24</f>
        <v>1.6655520000000004</v>
      </c>
      <c r="G154" s="56">
        <f>D154*Parameters!O$24</f>
        <v>3.9080664000000014</v>
      </c>
      <c r="H154" s="57">
        <f>E154*Parameters!P$24</f>
        <v>8.8422384000000029</v>
      </c>
      <c r="I154" s="55">
        <f>C154*Parameters!N$27</f>
        <v>4.1638800000000007</v>
      </c>
      <c r="J154" s="56">
        <f>D154*Parameters!O$27</f>
        <v>9.7701660000000032</v>
      </c>
      <c r="K154" s="57">
        <f>E154*Parameters!P$27</f>
        <v>22.105596000000006</v>
      </c>
      <c r="L154" s="55">
        <f>F154*Parameters!N$27</f>
        <v>0.41638800000000009</v>
      </c>
      <c r="M154" s="56">
        <f>G154*Parameters!O$27</f>
        <v>0.97701660000000035</v>
      </c>
      <c r="N154" s="57">
        <f>H154*Parameters!P$27</f>
        <v>2.2105596000000007</v>
      </c>
      <c r="O154" s="55">
        <f>C154*Parameters!N$29</f>
        <v>4.1638800000000007</v>
      </c>
      <c r="P154" s="56">
        <f>D154*Parameters!O$29</f>
        <v>9.7701660000000032</v>
      </c>
      <c r="Q154" s="57">
        <f>E154*Parameters!P$29</f>
        <v>22.105596000000006</v>
      </c>
      <c r="R154" s="55">
        <f>F154*Parameters!N$29</f>
        <v>0.41638800000000009</v>
      </c>
      <c r="S154" s="56">
        <f>G154*Parameters!O$27</f>
        <v>0.97701660000000035</v>
      </c>
      <c r="T154" s="57">
        <f>H154*Parameters!P$27</f>
        <v>2.2105596000000007</v>
      </c>
      <c r="U154" s="55">
        <f>C154*Parameters!N$30</f>
        <v>4.1638800000000007</v>
      </c>
      <c r="V154" s="56">
        <f>D154*Parameters!O$30</f>
        <v>9.7701660000000032</v>
      </c>
      <c r="W154" s="57">
        <f>E154*Parameters!P$30</f>
        <v>22.105596000000006</v>
      </c>
      <c r="X154" s="55">
        <f>F154*Parameters!N$30</f>
        <v>0.41638800000000009</v>
      </c>
      <c r="Y154" s="56">
        <f>G154*Parameters!O$30</f>
        <v>0.97701660000000035</v>
      </c>
      <c r="Z154" s="57">
        <f>H154*Parameters!P$30</f>
        <v>2.2105596000000007</v>
      </c>
      <c r="AA154" s="55">
        <f>C154*Parameters!N$31</f>
        <v>4.1638800000000007</v>
      </c>
      <c r="AB154" s="56">
        <f>D154*Parameters!O$31</f>
        <v>9.7701660000000032</v>
      </c>
      <c r="AC154" s="57">
        <f>E154*Parameters!P$31</f>
        <v>22.105596000000006</v>
      </c>
      <c r="AD154" s="55">
        <f>F154*Parameters!N$31</f>
        <v>0.41638800000000009</v>
      </c>
      <c r="AE154" s="56">
        <f>G154*Parameters!O$31</f>
        <v>0.97701660000000035</v>
      </c>
      <c r="AF154" s="57">
        <f>H154*Parameters!P$31</f>
        <v>2.2105596000000007</v>
      </c>
    </row>
    <row r="155" spans="1:32" x14ac:dyDescent="0.2">
      <c r="A155" s="4" t="s">
        <v>216</v>
      </c>
      <c r="B155" s="4" t="s">
        <v>17</v>
      </c>
      <c r="C155" s="55">
        <f>Node_List!Z155*Parameters!D$21</f>
        <v>13.216320000000005</v>
      </c>
      <c r="D155" s="56">
        <f>Node_List!AA155*Parameters!E$21</f>
        <v>33.05222400000001</v>
      </c>
      <c r="E155" s="57">
        <f>Node_List!AB155*Parameters!F$21</f>
        <v>76.863744000000025</v>
      </c>
      <c r="F155" s="55">
        <f>C155*Parameters!N$24</f>
        <v>1.3216320000000006</v>
      </c>
      <c r="G155" s="56">
        <f>D155*Parameters!O$24</f>
        <v>3.3052224000000012</v>
      </c>
      <c r="H155" s="57">
        <f>E155*Parameters!P$24</f>
        <v>7.6863744000000027</v>
      </c>
      <c r="I155" s="55">
        <f>C155*Parameters!N$27</f>
        <v>3.3040800000000012</v>
      </c>
      <c r="J155" s="56">
        <f>D155*Parameters!O$27</f>
        <v>8.2630560000000024</v>
      </c>
      <c r="K155" s="57">
        <f>E155*Parameters!P$27</f>
        <v>19.215936000000006</v>
      </c>
      <c r="L155" s="55">
        <f>F155*Parameters!N$27</f>
        <v>0.33040800000000015</v>
      </c>
      <c r="M155" s="56">
        <f>G155*Parameters!O$27</f>
        <v>0.82630560000000031</v>
      </c>
      <c r="N155" s="57">
        <f>H155*Parameters!P$27</f>
        <v>1.9215936000000007</v>
      </c>
      <c r="O155" s="55">
        <f>C155*Parameters!N$29</f>
        <v>3.3040800000000012</v>
      </c>
      <c r="P155" s="56">
        <f>D155*Parameters!O$29</f>
        <v>8.2630560000000024</v>
      </c>
      <c r="Q155" s="57">
        <f>E155*Parameters!P$29</f>
        <v>19.215936000000006</v>
      </c>
      <c r="R155" s="55">
        <f>F155*Parameters!N$29</f>
        <v>0.33040800000000015</v>
      </c>
      <c r="S155" s="56">
        <f>G155*Parameters!O$27</f>
        <v>0.82630560000000031</v>
      </c>
      <c r="T155" s="57">
        <f>H155*Parameters!P$27</f>
        <v>1.9215936000000007</v>
      </c>
      <c r="U155" s="55">
        <f>C155*Parameters!N$30</f>
        <v>3.3040800000000012</v>
      </c>
      <c r="V155" s="56">
        <f>D155*Parameters!O$30</f>
        <v>8.2630560000000024</v>
      </c>
      <c r="W155" s="57">
        <f>E155*Parameters!P$30</f>
        <v>19.215936000000006</v>
      </c>
      <c r="X155" s="55">
        <f>F155*Parameters!N$30</f>
        <v>0.33040800000000015</v>
      </c>
      <c r="Y155" s="56">
        <f>G155*Parameters!O$30</f>
        <v>0.82630560000000031</v>
      </c>
      <c r="Z155" s="57">
        <f>H155*Parameters!P$30</f>
        <v>1.9215936000000007</v>
      </c>
      <c r="AA155" s="55">
        <f>C155*Parameters!N$31</f>
        <v>3.3040800000000012</v>
      </c>
      <c r="AB155" s="56">
        <f>D155*Parameters!O$31</f>
        <v>8.2630560000000024</v>
      </c>
      <c r="AC155" s="57">
        <f>E155*Parameters!P$31</f>
        <v>19.215936000000006</v>
      </c>
      <c r="AD155" s="55">
        <f>F155*Parameters!N$31</f>
        <v>0.33040800000000015</v>
      </c>
      <c r="AE155" s="56">
        <f>G155*Parameters!O$31</f>
        <v>0.82630560000000031</v>
      </c>
      <c r="AF155" s="57">
        <f>H155*Parameters!P$31</f>
        <v>1.9215936000000007</v>
      </c>
    </row>
    <row r="156" spans="1:32" x14ac:dyDescent="0.2">
      <c r="A156" s="4" t="s">
        <v>217</v>
      </c>
      <c r="B156" s="4" t="s">
        <v>18</v>
      </c>
      <c r="C156" s="55">
        <f>Node_List!Z156*Parameters!D$21</f>
        <v>22.295520000000003</v>
      </c>
      <c r="D156" s="56">
        <f>Node_List!AA156*Parameters!E$21</f>
        <v>54.022164000000011</v>
      </c>
      <c r="E156" s="57">
        <f>Node_List!AB156*Parameters!F$21</f>
        <v>123.66938400000001</v>
      </c>
      <c r="F156" s="55">
        <f>C156*Parameters!N$24</f>
        <v>2.2295520000000004</v>
      </c>
      <c r="G156" s="56">
        <f>D156*Parameters!O$24</f>
        <v>5.4022164000000013</v>
      </c>
      <c r="H156" s="57">
        <f>E156*Parameters!P$24</f>
        <v>12.366938400000002</v>
      </c>
      <c r="I156" s="55">
        <f>C156*Parameters!N$27</f>
        <v>5.5738800000000008</v>
      </c>
      <c r="J156" s="56">
        <f>D156*Parameters!O$27</f>
        <v>13.505541000000003</v>
      </c>
      <c r="K156" s="57">
        <f>E156*Parameters!P$27</f>
        <v>30.917346000000002</v>
      </c>
      <c r="L156" s="55">
        <f>F156*Parameters!N$27</f>
        <v>0.55738800000000011</v>
      </c>
      <c r="M156" s="56">
        <f>G156*Parameters!O$27</f>
        <v>1.3505541000000003</v>
      </c>
      <c r="N156" s="57">
        <f>H156*Parameters!P$27</f>
        <v>3.0917346000000006</v>
      </c>
      <c r="O156" s="55">
        <f>C156*Parameters!N$29</f>
        <v>5.5738800000000008</v>
      </c>
      <c r="P156" s="56">
        <f>D156*Parameters!O$29</f>
        <v>13.505541000000003</v>
      </c>
      <c r="Q156" s="57">
        <f>E156*Parameters!P$29</f>
        <v>30.917346000000002</v>
      </c>
      <c r="R156" s="55">
        <f>F156*Parameters!N$29</f>
        <v>0.55738800000000011</v>
      </c>
      <c r="S156" s="56">
        <f>G156*Parameters!O$27</f>
        <v>1.3505541000000003</v>
      </c>
      <c r="T156" s="57">
        <f>H156*Parameters!P$27</f>
        <v>3.0917346000000006</v>
      </c>
      <c r="U156" s="55">
        <f>C156*Parameters!N$30</f>
        <v>5.5738800000000008</v>
      </c>
      <c r="V156" s="56">
        <f>D156*Parameters!O$30</f>
        <v>13.505541000000003</v>
      </c>
      <c r="W156" s="57">
        <f>E156*Parameters!P$30</f>
        <v>30.917346000000002</v>
      </c>
      <c r="X156" s="55">
        <f>F156*Parameters!N$30</f>
        <v>0.55738800000000011</v>
      </c>
      <c r="Y156" s="56">
        <f>G156*Parameters!O$30</f>
        <v>1.3505541000000003</v>
      </c>
      <c r="Z156" s="57">
        <f>H156*Parameters!P$30</f>
        <v>3.0917346000000006</v>
      </c>
      <c r="AA156" s="55">
        <f>C156*Parameters!N$31</f>
        <v>5.5738800000000008</v>
      </c>
      <c r="AB156" s="56">
        <f>D156*Parameters!O$31</f>
        <v>13.505541000000003</v>
      </c>
      <c r="AC156" s="57">
        <f>E156*Parameters!P$31</f>
        <v>30.917346000000002</v>
      </c>
      <c r="AD156" s="55">
        <f>F156*Parameters!N$31</f>
        <v>0.55738800000000011</v>
      </c>
      <c r="AE156" s="56">
        <f>G156*Parameters!O$31</f>
        <v>1.3505541000000003</v>
      </c>
      <c r="AF156" s="57">
        <f>H156*Parameters!P$31</f>
        <v>3.0917346000000006</v>
      </c>
    </row>
    <row r="157" spans="1:32" x14ac:dyDescent="0.2">
      <c r="A157" s="4" t="s">
        <v>218</v>
      </c>
      <c r="B157" s="4" t="s">
        <v>17</v>
      </c>
      <c r="C157" s="55">
        <f>Node_List!Z157*Parameters!D$21</f>
        <v>18.792720000000003</v>
      </c>
      <c r="D157" s="56">
        <f>Node_List!AA157*Parameters!E$21</f>
        <v>45.774954000000015</v>
      </c>
      <c r="E157" s="57">
        <f>Node_List!AB157*Parameters!F$21</f>
        <v>105.74912400000002</v>
      </c>
      <c r="F157" s="55">
        <f>C157*Parameters!N$24</f>
        <v>1.8792720000000003</v>
      </c>
      <c r="G157" s="56">
        <f>D157*Parameters!O$24</f>
        <v>4.5774954000000019</v>
      </c>
      <c r="H157" s="57">
        <f>E157*Parameters!P$24</f>
        <v>10.574912400000002</v>
      </c>
      <c r="I157" s="55">
        <f>C157*Parameters!N$27</f>
        <v>4.6981800000000007</v>
      </c>
      <c r="J157" s="56">
        <f>D157*Parameters!O$27</f>
        <v>11.443738500000004</v>
      </c>
      <c r="K157" s="57">
        <f>E157*Parameters!P$27</f>
        <v>26.437281000000006</v>
      </c>
      <c r="L157" s="55">
        <f>F157*Parameters!N$27</f>
        <v>0.46981800000000007</v>
      </c>
      <c r="M157" s="56">
        <f>G157*Parameters!O$27</f>
        <v>1.1443738500000005</v>
      </c>
      <c r="N157" s="57">
        <f>H157*Parameters!P$27</f>
        <v>2.6437281000000006</v>
      </c>
      <c r="O157" s="55">
        <f>C157*Parameters!N$29</f>
        <v>4.6981800000000007</v>
      </c>
      <c r="P157" s="56">
        <f>D157*Parameters!O$29</f>
        <v>11.443738500000004</v>
      </c>
      <c r="Q157" s="57">
        <f>E157*Parameters!P$29</f>
        <v>26.437281000000006</v>
      </c>
      <c r="R157" s="55">
        <f>F157*Parameters!N$29</f>
        <v>0.46981800000000007</v>
      </c>
      <c r="S157" s="56">
        <f>G157*Parameters!O$27</f>
        <v>1.1443738500000005</v>
      </c>
      <c r="T157" s="57">
        <f>H157*Parameters!P$27</f>
        <v>2.6437281000000006</v>
      </c>
      <c r="U157" s="55">
        <f>C157*Parameters!N$30</f>
        <v>4.6981800000000007</v>
      </c>
      <c r="V157" s="56">
        <f>D157*Parameters!O$30</f>
        <v>11.443738500000004</v>
      </c>
      <c r="W157" s="57">
        <f>E157*Parameters!P$30</f>
        <v>26.437281000000006</v>
      </c>
      <c r="X157" s="55">
        <f>F157*Parameters!N$30</f>
        <v>0.46981800000000007</v>
      </c>
      <c r="Y157" s="56">
        <f>G157*Parameters!O$30</f>
        <v>1.1443738500000005</v>
      </c>
      <c r="Z157" s="57">
        <f>H157*Parameters!P$30</f>
        <v>2.6437281000000006</v>
      </c>
      <c r="AA157" s="55">
        <f>C157*Parameters!N$31</f>
        <v>4.6981800000000007</v>
      </c>
      <c r="AB157" s="56">
        <f>D157*Parameters!O$31</f>
        <v>11.443738500000004</v>
      </c>
      <c r="AC157" s="57">
        <f>E157*Parameters!P$31</f>
        <v>26.437281000000006</v>
      </c>
      <c r="AD157" s="55">
        <f>F157*Parameters!N$31</f>
        <v>0.46981800000000007</v>
      </c>
      <c r="AE157" s="56">
        <f>G157*Parameters!O$31</f>
        <v>1.1443738500000005</v>
      </c>
      <c r="AF157" s="57">
        <f>H157*Parameters!P$31</f>
        <v>2.6437281000000006</v>
      </c>
    </row>
    <row r="158" spans="1:32" x14ac:dyDescent="0.2">
      <c r="A158" s="4" t="s">
        <v>219</v>
      </c>
      <c r="B158" s="4" t="s">
        <v>17</v>
      </c>
      <c r="C158" s="55">
        <f>Node_List!Z158*Parameters!D$21</f>
        <v>9.6376800000000014</v>
      </c>
      <c r="D158" s="56">
        <f>Node_List!AA158*Parameters!E$21</f>
        <v>22.973826000000003</v>
      </c>
      <c r="E158" s="57">
        <f>Node_List!AB158*Parameters!F$21</f>
        <v>51.773556000000006</v>
      </c>
      <c r="F158" s="55">
        <f>C158*Parameters!N$24</f>
        <v>0.96376800000000018</v>
      </c>
      <c r="G158" s="56">
        <f>D158*Parameters!O$24</f>
        <v>2.2973826000000002</v>
      </c>
      <c r="H158" s="57">
        <f>E158*Parameters!P$24</f>
        <v>5.1773556000000012</v>
      </c>
      <c r="I158" s="55">
        <f>C158*Parameters!N$27</f>
        <v>2.4094200000000003</v>
      </c>
      <c r="J158" s="56">
        <f>D158*Parameters!O$27</f>
        <v>5.7434565000000006</v>
      </c>
      <c r="K158" s="57">
        <f>E158*Parameters!P$27</f>
        <v>12.943389000000002</v>
      </c>
      <c r="L158" s="55">
        <f>F158*Parameters!N$27</f>
        <v>0.24094200000000005</v>
      </c>
      <c r="M158" s="56">
        <f>G158*Parameters!O$27</f>
        <v>0.57434565000000004</v>
      </c>
      <c r="N158" s="57">
        <f>H158*Parameters!P$27</f>
        <v>1.2943389000000003</v>
      </c>
      <c r="O158" s="55">
        <f>C158*Parameters!N$29</f>
        <v>2.4094200000000003</v>
      </c>
      <c r="P158" s="56">
        <f>D158*Parameters!O$29</f>
        <v>5.7434565000000006</v>
      </c>
      <c r="Q158" s="57">
        <f>E158*Parameters!P$29</f>
        <v>12.943389000000002</v>
      </c>
      <c r="R158" s="55">
        <f>F158*Parameters!N$29</f>
        <v>0.24094200000000005</v>
      </c>
      <c r="S158" s="56">
        <f>G158*Parameters!O$27</f>
        <v>0.57434565000000004</v>
      </c>
      <c r="T158" s="57">
        <f>H158*Parameters!P$27</f>
        <v>1.2943389000000003</v>
      </c>
      <c r="U158" s="55">
        <f>C158*Parameters!N$30</f>
        <v>2.4094200000000003</v>
      </c>
      <c r="V158" s="56">
        <f>D158*Parameters!O$30</f>
        <v>5.7434565000000006</v>
      </c>
      <c r="W158" s="57">
        <f>E158*Parameters!P$30</f>
        <v>12.943389000000002</v>
      </c>
      <c r="X158" s="55">
        <f>F158*Parameters!N$30</f>
        <v>0.24094200000000005</v>
      </c>
      <c r="Y158" s="56">
        <f>G158*Parameters!O$30</f>
        <v>0.57434565000000004</v>
      </c>
      <c r="Z158" s="57">
        <f>H158*Parameters!P$30</f>
        <v>1.2943389000000003</v>
      </c>
      <c r="AA158" s="55">
        <f>C158*Parameters!N$31</f>
        <v>2.4094200000000003</v>
      </c>
      <c r="AB158" s="56">
        <f>D158*Parameters!O$31</f>
        <v>5.7434565000000006</v>
      </c>
      <c r="AC158" s="57">
        <f>E158*Parameters!P$31</f>
        <v>12.943389000000002</v>
      </c>
      <c r="AD158" s="55">
        <f>F158*Parameters!N$31</f>
        <v>0.24094200000000005</v>
      </c>
      <c r="AE158" s="56">
        <f>G158*Parameters!O$31</f>
        <v>0.57434565000000004</v>
      </c>
      <c r="AF158" s="57">
        <f>H158*Parameters!P$31</f>
        <v>1.2943389000000003</v>
      </c>
    </row>
    <row r="159" spans="1:32" x14ac:dyDescent="0.2">
      <c r="A159" s="4" t="s">
        <v>220</v>
      </c>
      <c r="B159" s="4" t="s">
        <v>17</v>
      </c>
      <c r="C159" s="55">
        <f>Node_List!Z159*Parameters!D$21</f>
        <v>12.663840000000002</v>
      </c>
      <c r="D159" s="56">
        <f>Node_List!AA159*Parameters!E$21</f>
        <v>29.505288000000007</v>
      </c>
      <c r="E159" s="57">
        <f>Node_List!AB159*Parameters!F$21</f>
        <v>66.024528000000004</v>
      </c>
      <c r="F159" s="55">
        <f>C159*Parameters!N$24</f>
        <v>1.2663840000000004</v>
      </c>
      <c r="G159" s="56">
        <f>D159*Parameters!O$24</f>
        <v>2.9505288000000007</v>
      </c>
      <c r="H159" s="57">
        <f>E159*Parameters!P$24</f>
        <v>6.6024528000000009</v>
      </c>
      <c r="I159" s="55">
        <f>C159*Parameters!N$27</f>
        <v>3.1659600000000006</v>
      </c>
      <c r="J159" s="56">
        <f>D159*Parameters!O$27</f>
        <v>7.3763220000000018</v>
      </c>
      <c r="K159" s="57">
        <f>E159*Parameters!P$27</f>
        <v>16.506132000000001</v>
      </c>
      <c r="L159" s="55">
        <f>F159*Parameters!N$27</f>
        <v>0.3165960000000001</v>
      </c>
      <c r="M159" s="56">
        <f>G159*Parameters!O$27</f>
        <v>0.73763220000000018</v>
      </c>
      <c r="N159" s="57">
        <f>H159*Parameters!P$27</f>
        <v>1.6506132000000002</v>
      </c>
      <c r="O159" s="55">
        <f>C159*Parameters!N$29</f>
        <v>3.1659600000000006</v>
      </c>
      <c r="P159" s="56">
        <f>D159*Parameters!O$29</f>
        <v>7.3763220000000018</v>
      </c>
      <c r="Q159" s="57">
        <f>E159*Parameters!P$29</f>
        <v>16.506132000000001</v>
      </c>
      <c r="R159" s="55">
        <f>F159*Parameters!N$29</f>
        <v>0.3165960000000001</v>
      </c>
      <c r="S159" s="56">
        <f>G159*Parameters!O$27</f>
        <v>0.73763220000000018</v>
      </c>
      <c r="T159" s="57">
        <f>H159*Parameters!P$27</f>
        <v>1.6506132000000002</v>
      </c>
      <c r="U159" s="55">
        <f>C159*Parameters!N$30</f>
        <v>3.1659600000000006</v>
      </c>
      <c r="V159" s="56">
        <f>D159*Parameters!O$30</f>
        <v>7.3763220000000018</v>
      </c>
      <c r="W159" s="57">
        <f>E159*Parameters!P$30</f>
        <v>16.506132000000001</v>
      </c>
      <c r="X159" s="55">
        <f>F159*Parameters!N$30</f>
        <v>0.3165960000000001</v>
      </c>
      <c r="Y159" s="56">
        <f>G159*Parameters!O$30</f>
        <v>0.73763220000000018</v>
      </c>
      <c r="Z159" s="57">
        <f>H159*Parameters!P$30</f>
        <v>1.6506132000000002</v>
      </c>
      <c r="AA159" s="55">
        <f>C159*Parameters!N$31</f>
        <v>3.1659600000000006</v>
      </c>
      <c r="AB159" s="56">
        <f>D159*Parameters!O$31</f>
        <v>7.3763220000000018</v>
      </c>
      <c r="AC159" s="57">
        <f>E159*Parameters!P$31</f>
        <v>16.506132000000001</v>
      </c>
      <c r="AD159" s="55">
        <f>F159*Parameters!N$31</f>
        <v>0.3165960000000001</v>
      </c>
      <c r="AE159" s="56">
        <f>G159*Parameters!O$31</f>
        <v>0.73763220000000018</v>
      </c>
      <c r="AF159" s="57">
        <f>H159*Parameters!P$31</f>
        <v>1.6506132000000002</v>
      </c>
    </row>
    <row r="160" spans="1:32" x14ac:dyDescent="0.2">
      <c r="A160" s="4" t="s">
        <v>221</v>
      </c>
      <c r="B160" s="4" t="s">
        <v>17</v>
      </c>
      <c r="C160" s="55">
        <f>Node_List!Z160*Parameters!D$21</f>
        <v>7.7131200000000009</v>
      </c>
      <c r="D160" s="56">
        <f>Node_List!AA160*Parameters!E$21</f>
        <v>19.299984000000002</v>
      </c>
      <c r="E160" s="57">
        <f>Node_List!AB160*Parameters!F$21</f>
        <v>45.110304000000006</v>
      </c>
      <c r="F160" s="55">
        <f>C160*Parameters!N$24</f>
        <v>0.77131200000000011</v>
      </c>
      <c r="G160" s="56">
        <f>D160*Parameters!O$24</f>
        <v>1.9299984000000003</v>
      </c>
      <c r="H160" s="57">
        <f>E160*Parameters!P$24</f>
        <v>4.511030400000001</v>
      </c>
      <c r="I160" s="55">
        <f>C160*Parameters!N$27</f>
        <v>1.9282800000000002</v>
      </c>
      <c r="J160" s="56">
        <f>D160*Parameters!O$27</f>
        <v>4.8249960000000005</v>
      </c>
      <c r="K160" s="57">
        <f>E160*Parameters!P$27</f>
        <v>11.277576000000002</v>
      </c>
      <c r="L160" s="55">
        <f>F160*Parameters!N$27</f>
        <v>0.19282800000000003</v>
      </c>
      <c r="M160" s="56">
        <f>G160*Parameters!O$27</f>
        <v>0.48249960000000008</v>
      </c>
      <c r="N160" s="57">
        <f>H160*Parameters!P$27</f>
        <v>1.1277576000000002</v>
      </c>
      <c r="O160" s="55">
        <f>C160*Parameters!N$29</f>
        <v>1.9282800000000002</v>
      </c>
      <c r="P160" s="56">
        <f>D160*Parameters!O$29</f>
        <v>4.8249960000000005</v>
      </c>
      <c r="Q160" s="57">
        <f>E160*Parameters!P$29</f>
        <v>11.277576000000002</v>
      </c>
      <c r="R160" s="55">
        <f>F160*Parameters!N$29</f>
        <v>0.19282800000000003</v>
      </c>
      <c r="S160" s="56">
        <f>G160*Parameters!O$27</f>
        <v>0.48249960000000008</v>
      </c>
      <c r="T160" s="57">
        <f>H160*Parameters!P$27</f>
        <v>1.1277576000000002</v>
      </c>
      <c r="U160" s="55">
        <f>C160*Parameters!N$30</f>
        <v>1.9282800000000002</v>
      </c>
      <c r="V160" s="56">
        <f>D160*Parameters!O$30</f>
        <v>4.8249960000000005</v>
      </c>
      <c r="W160" s="57">
        <f>E160*Parameters!P$30</f>
        <v>11.277576000000002</v>
      </c>
      <c r="X160" s="55">
        <f>F160*Parameters!N$30</f>
        <v>0.19282800000000003</v>
      </c>
      <c r="Y160" s="56">
        <f>G160*Parameters!O$30</f>
        <v>0.48249960000000008</v>
      </c>
      <c r="Z160" s="57">
        <f>H160*Parameters!P$30</f>
        <v>1.1277576000000002</v>
      </c>
      <c r="AA160" s="55">
        <f>C160*Parameters!N$31</f>
        <v>1.9282800000000002</v>
      </c>
      <c r="AB160" s="56">
        <f>D160*Parameters!O$31</f>
        <v>4.8249960000000005</v>
      </c>
      <c r="AC160" s="57">
        <f>E160*Parameters!P$31</f>
        <v>11.277576000000002</v>
      </c>
      <c r="AD160" s="55">
        <f>F160*Parameters!N$31</f>
        <v>0.19282800000000003</v>
      </c>
      <c r="AE160" s="56">
        <f>G160*Parameters!O$31</f>
        <v>0.48249960000000008</v>
      </c>
      <c r="AF160" s="57">
        <f>H160*Parameters!P$31</f>
        <v>1.1277576000000002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workbookViewId="0">
      <selection sqref="A1:XFD2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</cols>
  <sheetData>
    <row r="1" spans="1:8" ht="24.75" customHeight="1" x14ac:dyDescent="0.2">
      <c r="A1" s="59" t="s">
        <v>7</v>
      </c>
      <c r="B1" s="59" t="s">
        <v>2</v>
      </c>
      <c r="C1" s="52">
        <v>2019</v>
      </c>
      <c r="D1" s="53">
        <v>2022</v>
      </c>
      <c r="E1" s="54">
        <v>2025</v>
      </c>
      <c r="F1" s="52">
        <v>2019</v>
      </c>
      <c r="G1" s="53">
        <v>2022</v>
      </c>
      <c r="H1" s="54">
        <v>2025</v>
      </c>
    </row>
    <row r="2" spans="1:8" x14ac:dyDescent="0.2">
      <c r="A2" s="4" t="s">
        <v>63</v>
      </c>
      <c r="B2" s="4" t="s">
        <v>17</v>
      </c>
      <c r="C2" s="55">
        <f>Peer2Peer!C2+Web!C2+Video!C2</f>
        <v>16.770000000000003</v>
      </c>
      <c r="D2" s="56">
        <f>Peer2Peer!D2+Web!D2+Video!D2</f>
        <v>38.367750000000001</v>
      </c>
      <c r="E2" s="57">
        <f>Peer2Peer!E2+Web!E2+Video!E2</f>
        <v>84.16149999999999</v>
      </c>
      <c r="F2" s="55">
        <f>Peer2Peer!F2+Web!F2+Video!F2</f>
        <v>4.1925000000000008</v>
      </c>
      <c r="G2" s="56">
        <f>Peer2Peer!G2+Web!G2+Video!G2</f>
        <v>9.5919375000000002</v>
      </c>
      <c r="H2" s="57">
        <f>Peer2Peer!H2+Web!H2+Video!H2</f>
        <v>21.040375000000001</v>
      </c>
    </row>
    <row r="3" spans="1:8" x14ac:dyDescent="0.2">
      <c r="A3" s="4" t="s">
        <v>64</v>
      </c>
      <c r="B3" s="4" t="s">
        <v>17</v>
      </c>
      <c r="C3" s="55">
        <f>Peer2Peer!C3+Web!C3+Video!C3</f>
        <v>30.089200000000002</v>
      </c>
      <c r="D3" s="56">
        <f>Peer2Peer!D3+Web!D3+Video!D3</f>
        <v>67.839190000000016</v>
      </c>
      <c r="E3" s="57">
        <f>Peer2Peer!E3+Web!E3+Video!E3</f>
        <v>150.61414000000002</v>
      </c>
      <c r="F3" s="55">
        <f>Peer2Peer!F3+Web!F3+Video!F3</f>
        <v>7.5222999999999995</v>
      </c>
      <c r="G3" s="56">
        <f>Peer2Peer!G3+Web!G3+Video!G3</f>
        <v>16.959797500000004</v>
      </c>
      <c r="H3" s="57">
        <f>Peer2Peer!H3+Web!H3+Video!H3</f>
        <v>37.653535000000005</v>
      </c>
    </row>
    <row r="4" spans="1:8" x14ac:dyDescent="0.2">
      <c r="A4" s="4" t="s">
        <v>65</v>
      </c>
      <c r="B4" s="4" t="s">
        <v>17</v>
      </c>
      <c r="C4" s="55">
        <f>Peer2Peer!C4+Web!C4+Video!C4</f>
        <v>16.334800000000005</v>
      </c>
      <c r="D4" s="56">
        <f>Peer2Peer!D4+Web!D4+Video!D4</f>
        <v>53.46011</v>
      </c>
      <c r="E4" s="57">
        <f>Peer2Peer!E4+Web!E4+Video!E4</f>
        <v>137.15165999999999</v>
      </c>
      <c r="F4" s="55">
        <f>Peer2Peer!F4+Web!F4+Video!F4</f>
        <v>4.0837000000000003</v>
      </c>
      <c r="G4" s="56">
        <f>Peer2Peer!G4+Web!G4+Video!G4</f>
        <v>13.3650275</v>
      </c>
      <c r="H4" s="57">
        <f>Peer2Peer!H4+Web!H4+Video!H4</f>
        <v>34.287914999999998</v>
      </c>
    </row>
    <row r="5" spans="1:8" x14ac:dyDescent="0.2">
      <c r="A5" s="4" t="s">
        <v>66</v>
      </c>
      <c r="B5" s="4" t="s">
        <v>17</v>
      </c>
      <c r="C5" s="55">
        <f>Peer2Peer!C5+Web!C5+Video!C5</f>
        <v>15.225160000000002</v>
      </c>
      <c r="D5" s="56">
        <f>Peer2Peer!D5+Web!D5+Video!D5</f>
        <v>36.557637</v>
      </c>
      <c r="E5" s="57">
        <f>Peer2Peer!E5+Web!E5+Video!E5</f>
        <v>82.615521999999999</v>
      </c>
      <c r="F5" s="55">
        <f>Peer2Peer!F5+Web!F5+Video!F5</f>
        <v>3.8062900000000006</v>
      </c>
      <c r="G5" s="56">
        <f>Peer2Peer!G5+Web!G5+Video!G5</f>
        <v>9.1394092499999999</v>
      </c>
      <c r="H5" s="57">
        <f>Peer2Peer!H5+Web!H5+Video!H5</f>
        <v>20.6538805</v>
      </c>
    </row>
    <row r="6" spans="1:8" x14ac:dyDescent="0.2">
      <c r="A6" s="4" t="s">
        <v>67</v>
      </c>
      <c r="B6" s="4" t="s">
        <v>17</v>
      </c>
      <c r="C6" s="55">
        <f>Peer2Peer!C6+Web!C6+Video!C6</f>
        <v>17.853240000000003</v>
      </c>
      <c r="D6" s="56">
        <f>Peer2Peer!D6+Web!D6+Video!D6</f>
        <v>40.705743000000012</v>
      </c>
      <c r="E6" s="57">
        <f>Peer2Peer!E6+Web!E6+Video!E6</f>
        <v>91.262758000000019</v>
      </c>
      <c r="F6" s="55">
        <f>Peer2Peer!F6+Web!F6+Video!F6</f>
        <v>4.4633100000000008</v>
      </c>
      <c r="G6" s="56">
        <f>Peer2Peer!G6+Web!G6+Video!G6</f>
        <v>10.176435750000001</v>
      </c>
      <c r="H6" s="57">
        <f>Peer2Peer!H6+Web!H6+Video!H6</f>
        <v>22.815689499999998</v>
      </c>
    </row>
    <row r="7" spans="1:8" x14ac:dyDescent="0.2">
      <c r="A7" s="4" t="s">
        <v>68</v>
      </c>
      <c r="B7" s="4" t="s">
        <v>17</v>
      </c>
      <c r="C7" s="55">
        <f>Peer2Peer!C7+Web!C7+Video!C7</f>
        <v>20.539639999999999</v>
      </c>
      <c r="D7" s="56">
        <f>Peer2Peer!D7+Web!D7+Video!D7</f>
        <v>45.779723000000011</v>
      </c>
      <c r="E7" s="57">
        <f>Peer2Peer!E7+Web!E7+Video!E7</f>
        <v>100.18463800000001</v>
      </c>
      <c r="F7" s="55">
        <f>Peer2Peer!F7+Web!F7+Video!F7</f>
        <v>5.1349099999999996</v>
      </c>
      <c r="G7" s="56">
        <f>Peer2Peer!G7+Web!G7+Video!G7</f>
        <v>11.444930750000001</v>
      </c>
      <c r="H7" s="57">
        <f>Peer2Peer!H7+Web!H7+Video!H7</f>
        <v>25.046159500000002</v>
      </c>
    </row>
    <row r="8" spans="1:8" x14ac:dyDescent="0.2">
      <c r="A8" s="4" t="s">
        <v>69</v>
      </c>
      <c r="B8" s="4" t="s">
        <v>17</v>
      </c>
      <c r="C8" s="55">
        <f>Peer2Peer!C8+Web!C8+Video!C8</f>
        <v>26.828920000000004</v>
      </c>
      <c r="D8" s="56">
        <f>Peer2Peer!D8+Web!D8+Video!D8</f>
        <v>58.629919000000001</v>
      </c>
      <c r="E8" s="57">
        <f>Peer2Peer!E8+Web!E8+Video!E8</f>
        <v>128.07341400000001</v>
      </c>
      <c r="F8" s="55">
        <f>Peer2Peer!F8+Web!F8+Video!F8</f>
        <v>6.7072300000000009</v>
      </c>
      <c r="G8" s="56">
        <f>Peer2Peer!G8+Web!G8+Video!G8</f>
        <v>14.65747975</v>
      </c>
      <c r="H8" s="57">
        <f>Peer2Peer!H8+Web!H8+Video!H8</f>
        <v>32.018353500000003</v>
      </c>
    </row>
    <row r="9" spans="1:8" x14ac:dyDescent="0.2">
      <c r="A9" s="4" t="s">
        <v>70</v>
      </c>
      <c r="B9" s="4" t="s">
        <v>17</v>
      </c>
      <c r="C9" s="55">
        <f>Peer2Peer!C9+Web!C9+Video!C9</f>
        <v>24.565560000000005</v>
      </c>
      <c r="D9" s="56">
        <f>Peer2Peer!D9+Web!D9+Video!D9</f>
        <v>65.483167000000009</v>
      </c>
      <c r="E9" s="57">
        <f>Peer2Peer!E9+Web!E9+Video!E9</f>
        <v>155.62170199999997</v>
      </c>
      <c r="F9" s="55">
        <f>Peer2Peer!F9+Web!F9+Video!F9</f>
        <v>6.1413900000000012</v>
      </c>
      <c r="G9" s="56">
        <f>Peer2Peer!G9+Web!G9+Video!G9</f>
        <v>16.370791750000002</v>
      </c>
      <c r="H9" s="57">
        <f>Peer2Peer!H9+Web!H9+Video!H9</f>
        <v>38.905425499999993</v>
      </c>
    </row>
    <row r="10" spans="1:8" x14ac:dyDescent="0.2">
      <c r="A10" s="4" t="s">
        <v>71</v>
      </c>
      <c r="B10" s="4" t="s">
        <v>16</v>
      </c>
      <c r="C10" s="55">
        <f>Peer2Peer!C10+Web!C10+Video!C10</f>
        <v>36.4452</v>
      </c>
      <c r="D10" s="56">
        <f>Peer2Peer!D10+Web!D10+Video!D10</f>
        <v>83.005890000000022</v>
      </c>
      <c r="E10" s="57">
        <f>Peer2Peer!E10+Web!E10+Video!E10</f>
        <v>184.00433999999998</v>
      </c>
      <c r="F10" s="55">
        <f>Peer2Peer!F10+Web!F10+Video!F10</f>
        <v>9.1113</v>
      </c>
      <c r="G10" s="56">
        <f>Peer2Peer!G10+Web!G10+Video!G10</f>
        <v>20.751472500000002</v>
      </c>
      <c r="H10" s="57">
        <f>Peer2Peer!H10+Web!H10+Video!H10</f>
        <v>46.001084999999996</v>
      </c>
    </row>
    <row r="11" spans="1:8" x14ac:dyDescent="0.2">
      <c r="A11" s="4" t="s">
        <v>72</v>
      </c>
      <c r="B11" s="4" t="s">
        <v>17</v>
      </c>
      <c r="C11" s="55">
        <f>Peer2Peer!C11+Web!C11+Video!C11</f>
        <v>18.851599999999998</v>
      </c>
      <c r="D11" s="56">
        <f>Peer2Peer!D11+Web!D11+Video!D11</f>
        <v>42.936370000000011</v>
      </c>
      <c r="E11" s="57">
        <f>Peer2Peer!E11+Web!E11+Video!E11</f>
        <v>94.235219999999998</v>
      </c>
      <c r="F11" s="55">
        <f>Peer2Peer!F11+Web!F11+Video!F11</f>
        <v>4.7128999999999994</v>
      </c>
      <c r="G11" s="56">
        <f>Peer2Peer!G11+Web!G11+Video!G11</f>
        <v>10.734092500000003</v>
      </c>
      <c r="H11" s="57">
        <f>Peer2Peer!H11+Web!H11+Video!H11</f>
        <v>23.558805000000003</v>
      </c>
    </row>
    <row r="12" spans="1:8" x14ac:dyDescent="0.2">
      <c r="A12" s="4" t="s">
        <v>73</v>
      </c>
      <c r="B12" s="4" t="s">
        <v>16</v>
      </c>
      <c r="C12" s="55">
        <f>Peer2Peer!C12+Web!C12+Video!C12</f>
        <v>17.833160000000003</v>
      </c>
      <c r="D12" s="56">
        <f>Peer2Peer!D12+Web!D12+Video!D12</f>
        <v>40.738237000000012</v>
      </c>
      <c r="E12" s="57">
        <f>Peer2Peer!E12+Web!E12+Video!E12</f>
        <v>89.439121999999998</v>
      </c>
      <c r="F12" s="55">
        <f>Peer2Peer!F12+Web!F12+Video!F12</f>
        <v>4.4582900000000008</v>
      </c>
      <c r="G12" s="56">
        <f>Peer2Peer!G12+Web!G12+Video!G12</f>
        <v>10.184559250000003</v>
      </c>
      <c r="H12" s="57">
        <f>Peer2Peer!H12+Web!H12+Video!H12</f>
        <v>22.359780499999999</v>
      </c>
    </row>
    <row r="13" spans="1:8" x14ac:dyDescent="0.2">
      <c r="A13" s="4" t="s">
        <v>74</v>
      </c>
      <c r="B13" s="4" t="s">
        <v>17</v>
      </c>
      <c r="C13" s="55">
        <f>Peer2Peer!C13+Web!C13+Video!C13</f>
        <v>17.488840000000003</v>
      </c>
      <c r="D13" s="56">
        <f>Peer2Peer!D13+Web!D13+Video!D13</f>
        <v>40.64341300000001</v>
      </c>
      <c r="E13" s="57">
        <f>Peer2Peer!E13+Web!E13+Video!E13</f>
        <v>91.275778000000031</v>
      </c>
      <c r="F13" s="55">
        <f>Peer2Peer!F13+Web!F13+Video!F13</f>
        <v>4.3722100000000008</v>
      </c>
      <c r="G13" s="56">
        <f>Peer2Peer!G13+Web!G13+Video!G13</f>
        <v>10.160853250000002</v>
      </c>
      <c r="H13" s="57">
        <f>Peer2Peer!H13+Web!H13+Video!H13</f>
        <v>22.818944500000004</v>
      </c>
    </row>
    <row r="14" spans="1:8" x14ac:dyDescent="0.2">
      <c r="A14" s="4" t="s">
        <v>75</v>
      </c>
      <c r="B14" s="4" t="s">
        <v>17</v>
      </c>
      <c r="C14" s="55">
        <f>Peer2Peer!C14+Web!C14+Video!C14</f>
        <v>13.704040000000003</v>
      </c>
      <c r="D14" s="56">
        <f>Peer2Peer!D14+Web!D14+Video!D14</f>
        <v>36.819552999999999</v>
      </c>
      <c r="E14" s="57">
        <f>Peer2Peer!E14+Web!E14+Video!E14</f>
        <v>87.826617999999996</v>
      </c>
      <c r="F14" s="55">
        <f>Peer2Peer!F14+Web!F14+Video!F14</f>
        <v>3.4260100000000007</v>
      </c>
      <c r="G14" s="56">
        <f>Peer2Peer!G14+Web!G14+Video!G14</f>
        <v>9.2048882499999998</v>
      </c>
      <c r="H14" s="57">
        <f>Peer2Peer!H14+Web!H14+Video!H14</f>
        <v>21.956654499999999</v>
      </c>
    </row>
    <row r="15" spans="1:8" x14ac:dyDescent="0.2">
      <c r="A15" s="4" t="s">
        <v>76</v>
      </c>
      <c r="B15" s="4" t="s">
        <v>16</v>
      </c>
      <c r="C15" s="55">
        <f>Peer2Peer!C15+Web!C15+Video!C15</f>
        <v>8.0791599999999999</v>
      </c>
      <c r="D15" s="56">
        <f>Peer2Peer!D15+Web!D15+Video!D15</f>
        <v>28.451687</v>
      </c>
      <c r="E15" s="57">
        <f>Peer2Peer!E15+Web!E15+Video!E15</f>
        <v>74.524822</v>
      </c>
      <c r="F15" s="55">
        <f>Peer2Peer!F15+Web!F15+Video!F15</f>
        <v>2.01979</v>
      </c>
      <c r="G15" s="56">
        <f>Peer2Peer!G15+Web!G15+Video!G15</f>
        <v>7.1129217499999999</v>
      </c>
      <c r="H15" s="57">
        <f>Peer2Peer!H15+Web!H15+Video!H15</f>
        <v>18.6312055</v>
      </c>
    </row>
    <row r="16" spans="1:8" x14ac:dyDescent="0.2">
      <c r="A16" s="4" t="s">
        <v>77</v>
      </c>
      <c r="B16" s="4" t="s">
        <v>17</v>
      </c>
      <c r="C16" s="55">
        <f>Peer2Peer!C16+Web!C16+Video!C16</f>
        <v>11.578400000000002</v>
      </c>
      <c r="D16" s="56">
        <f>Peer2Peer!D16+Web!D16+Video!D16</f>
        <v>29.983380000000007</v>
      </c>
      <c r="E16" s="57">
        <f>Peer2Peer!E16+Web!E16+Video!E16</f>
        <v>70.358280000000022</v>
      </c>
      <c r="F16" s="55">
        <f>Peer2Peer!F16+Web!F16+Video!F16</f>
        <v>2.8946000000000001</v>
      </c>
      <c r="G16" s="56">
        <f>Peer2Peer!G16+Web!G16+Video!G16</f>
        <v>7.495845000000001</v>
      </c>
      <c r="H16" s="57">
        <f>Peer2Peer!H16+Web!H16+Video!H16</f>
        <v>17.589570000000002</v>
      </c>
    </row>
    <row r="17" spans="1:8" x14ac:dyDescent="0.2">
      <c r="A17" s="4" t="s">
        <v>78</v>
      </c>
      <c r="B17" s="4" t="s">
        <v>17</v>
      </c>
      <c r="C17" s="55">
        <f>Peer2Peer!C17+Web!C17+Video!C17</f>
        <v>17.467240000000004</v>
      </c>
      <c r="D17" s="56">
        <f>Peer2Peer!D17+Web!D17+Video!D17</f>
        <v>39.796793000000008</v>
      </c>
      <c r="E17" s="57">
        <f>Peer2Peer!E17+Web!E17+Video!E17</f>
        <v>89.174058000000016</v>
      </c>
      <c r="F17" s="55">
        <f>Peer2Peer!F17+Web!F17+Video!F17</f>
        <v>4.366810000000001</v>
      </c>
      <c r="G17" s="56">
        <f>Peer2Peer!G17+Web!G17+Video!G17</f>
        <v>9.949198250000002</v>
      </c>
      <c r="H17" s="57">
        <f>Peer2Peer!H17+Web!H17+Video!H17</f>
        <v>22.293514500000001</v>
      </c>
    </row>
    <row r="18" spans="1:8" x14ac:dyDescent="0.2">
      <c r="A18" s="4" t="s">
        <v>79</v>
      </c>
      <c r="B18" s="4" t="s">
        <v>17</v>
      </c>
      <c r="C18" s="55">
        <f>Peer2Peer!C18+Web!C18+Video!C18</f>
        <v>15.294040000000003</v>
      </c>
      <c r="D18" s="56">
        <f>Peer2Peer!D18+Web!D18+Video!D18</f>
        <v>38.078803000000008</v>
      </c>
      <c r="E18" s="57">
        <f>Peer2Peer!E18+Web!E18+Video!E18</f>
        <v>88.127118000000024</v>
      </c>
      <c r="F18" s="55">
        <f>Peer2Peer!F18+Web!F18+Video!F18</f>
        <v>3.8235100000000006</v>
      </c>
      <c r="G18" s="56">
        <f>Peer2Peer!G18+Web!G18+Video!G18</f>
        <v>9.5197007500000002</v>
      </c>
      <c r="H18" s="57">
        <f>Peer2Peer!H18+Web!H18+Video!H18</f>
        <v>22.031779500000006</v>
      </c>
    </row>
    <row r="19" spans="1:8" x14ac:dyDescent="0.2">
      <c r="A19" s="4" t="s">
        <v>80</v>
      </c>
      <c r="B19" s="4" t="s">
        <v>17</v>
      </c>
      <c r="C19" s="55">
        <f>Peer2Peer!C19+Web!C19+Video!C19</f>
        <v>4.4039999999999999</v>
      </c>
      <c r="D19" s="56">
        <f>Peer2Peer!D19+Web!D19+Video!D19</f>
        <v>12.477800000000002</v>
      </c>
      <c r="E19" s="57">
        <f>Peer2Peer!E19+Web!E19+Video!E19</f>
        <v>29.926800000000004</v>
      </c>
      <c r="F19" s="55">
        <f>Peer2Peer!F19+Web!F19+Video!F19</f>
        <v>1.101</v>
      </c>
      <c r="G19" s="56">
        <f>Peer2Peer!G19+Web!G19+Video!G19</f>
        <v>3.1194500000000005</v>
      </c>
      <c r="H19" s="57">
        <f>Peer2Peer!H19+Web!H19+Video!H19</f>
        <v>7.4817000000000009</v>
      </c>
    </row>
    <row r="20" spans="1:8" x14ac:dyDescent="0.2">
      <c r="A20" s="4" t="s">
        <v>81</v>
      </c>
      <c r="B20" s="4" t="s">
        <v>17</v>
      </c>
      <c r="C20" s="55">
        <f>Peer2Peer!C20+Web!C20+Video!C20</f>
        <v>19.215560000000004</v>
      </c>
      <c r="D20" s="56">
        <f>Peer2Peer!D20+Web!D20+Video!D20</f>
        <v>43.721917000000005</v>
      </c>
      <c r="E20" s="57">
        <f>Peer2Peer!E20+Web!E20+Video!E20</f>
        <v>97.949202000000014</v>
      </c>
      <c r="F20" s="55">
        <f>Peer2Peer!F20+Web!F20+Video!F20</f>
        <v>4.8038900000000009</v>
      </c>
      <c r="G20" s="56">
        <f>Peer2Peer!G20+Web!G20+Video!G20</f>
        <v>10.930479250000003</v>
      </c>
      <c r="H20" s="57">
        <f>Peer2Peer!H20+Web!H20+Video!H20</f>
        <v>24.4873005</v>
      </c>
    </row>
    <row r="21" spans="1:8" x14ac:dyDescent="0.2">
      <c r="A21" s="4" t="s">
        <v>82</v>
      </c>
      <c r="B21" s="4" t="s">
        <v>17</v>
      </c>
      <c r="C21" s="55">
        <f>Peer2Peer!C21+Web!C21+Video!C21</f>
        <v>8.3140000000000001</v>
      </c>
      <c r="D21" s="56">
        <f>Peer2Peer!D21+Web!D21+Video!D21</f>
        <v>23.013550000000002</v>
      </c>
      <c r="E21" s="57">
        <f>Peer2Peer!E21+Web!E21+Video!E21</f>
        <v>55.256300000000003</v>
      </c>
      <c r="F21" s="55">
        <f>Peer2Peer!F21+Web!F21+Video!F21</f>
        <v>2.0785</v>
      </c>
      <c r="G21" s="56">
        <f>Peer2Peer!G21+Web!G21+Video!G21</f>
        <v>5.7533875000000014</v>
      </c>
      <c r="H21" s="57">
        <f>Peer2Peer!H21+Web!H21+Video!H21</f>
        <v>13.814075000000001</v>
      </c>
    </row>
    <row r="22" spans="1:8" x14ac:dyDescent="0.2">
      <c r="A22" s="4" t="s">
        <v>83</v>
      </c>
      <c r="B22" s="4" t="s">
        <v>17</v>
      </c>
      <c r="C22" s="55">
        <f>Peer2Peer!C22+Web!C22+Video!C22</f>
        <v>10.805599999999998</v>
      </c>
      <c r="D22" s="56">
        <f>Peer2Peer!D22+Web!D22+Video!D22</f>
        <v>25.570420000000006</v>
      </c>
      <c r="E22" s="57">
        <f>Peer2Peer!E22+Web!E22+Video!E22</f>
        <v>56.344520000000003</v>
      </c>
      <c r="F22" s="55">
        <f>Peer2Peer!F22+Web!F22+Video!F22</f>
        <v>2.7013999999999996</v>
      </c>
      <c r="G22" s="56">
        <f>Peer2Peer!G22+Web!G22+Video!G22</f>
        <v>6.3926050000000005</v>
      </c>
      <c r="H22" s="57">
        <f>Peer2Peer!H22+Web!H22+Video!H22</f>
        <v>14.086129999999999</v>
      </c>
    </row>
    <row r="23" spans="1:8" x14ac:dyDescent="0.2">
      <c r="A23" s="4" t="s">
        <v>84</v>
      </c>
      <c r="B23" s="4" t="s">
        <v>17</v>
      </c>
      <c r="C23" s="55">
        <f>Peer2Peer!C23+Web!C23+Video!C23</f>
        <v>13.322400000000002</v>
      </c>
      <c r="D23" s="56">
        <f>Peer2Peer!D23+Web!D23+Video!D23</f>
        <v>35.499180000000003</v>
      </c>
      <c r="E23" s="57">
        <f>Peer2Peer!E23+Web!E23+Video!E23</f>
        <v>85.113079999999997</v>
      </c>
      <c r="F23" s="55">
        <f>Peer2Peer!F23+Web!F23+Video!F23</f>
        <v>3.3306</v>
      </c>
      <c r="G23" s="56">
        <f>Peer2Peer!G23+Web!G23+Video!G23</f>
        <v>8.8747950000000007</v>
      </c>
      <c r="H23" s="57">
        <f>Peer2Peer!H23+Web!H23+Video!H23</f>
        <v>21.278269999999999</v>
      </c>
    </row>
    <row r="24" spans="1:8" x14ac:dyDescent="0.2">
      <c r="A24" s="4" t="s">
        <v>85</v>
      </c>
      <c r="B24" s="4" t="s">
        <v>17</v>
      </c>
      <c r="C24" s="55">
        <f>Peer2Peer!C24+Web!C24+Video!C24</f>
        <v>5.3379600000000007</v>
      </c>
      <c r="D24" s="56">
        <f>Peer2Peer!D24+Web!D24+Video!D24</f>
        <v>17.466097000000005</v>
      </c>
      <c r="E24" s="57">
        <f>Peer2Peer!E24+Web!E24+Video!E24</f>
        <v>43.512281999999999</v>
      </c>
      <c r="F24" s="55">
        <f>Peer2Peer!F24+Web!F24+Video!F24</f>
        <v>1.33449</v>
      </c>
      <c r="G24" s="56">
        <f>Peer2Peer!G24+Web!G24+Video!G24</f>
        <v>4.3665242500000012</v>
      </c>
      <c r="H24" s="57">
        <f>Peer2Peer!H24+Web!H24+Video!H24</f>
        <v>10.8780705</v>
      </c>
    </row>
    <row r="25" spans="1:8" x14ac:dyDescent="0.2">
      <c r="A25" s="4" t="s">
        <v>86</v>
      </c>
      <c r="B25" s="4" t="s">
        <v>17</v>
      </c>
      <c r="C25" s="55">
        <f>Peer2Peer!C25+Web!C25+Video!C25</f>
        <v>38.335240000000013</v>
      </c>
      <c r="D25" s="56">
        <f>Peer2Peer!D25+Web!D25+Video!D25</f>
        <v>83.464393000000001</v>
      </c>
      <c r="E25" s="57">
        <f>Peer2Peer!E25+Web!E25+Video!E25</f>
        <v>182.259658</v>
      </c>
      <c r="F25" s="55">
        <f>Peer2Peer!F25+Web!F25+Video!F25</f>
        <v>9.5838100000000033</v>
      </c>
      <c r="G25" s="56">
        <f>Peer2Peer!G25+Web!G25+Video!G25</f>
        <v>20.86609825</v>
      </c>
      <c r="H25" s="57">
        <f>Peer2Peer!H25+Web!H25+Video!H25</f>
        <v>45.5649145</v>
      </c>
    </row>
    <row r="26" spans="1:8" x14ac:dyDescent="0.2">
      <c r="A26" s="4" t="s">
        <v>87</v>
      </c>
      <c r="B26" s="4" t="s">
        <v>17</v>
      </c>
      <c r="C26" s="55">
        <f>Peer2Peer!C26+Web!C26+Video!C26</f>
        <v>23.715240000000009</v>
      </c>
      <c r="D26" s="56">
        <f>Peer2Peer!D26+Web!D26+Video!D26</f>
        <v>56.330393000000008</v>
      </c>
      <c r="E26" s="57">
        <f>Peer2Peer!E26+Web!E26+Video!E26</f>
        <v>128.05565800000002</v>
      </c>
      <c r="F26" s="55">
        <f>Peer2Peer!F26+Web!F26+Video!F26</f>
        <v>5.9288100000000012</v>
      </c>
      <c r="G26" s="56">
        <f>Peer2Peer!G26+Web!G26+Video!G26</f>
        <v>14.08259825</v>
      </c>
      <c r="H26" s="57">
        <f>Peer2Peer!H26+Web!H26+Video!H26</f>
        <v>32.013914500000006</v>
      </c>
    </row>
    <row r="27" spans="1:8" x14ac:dyDescent="0.2">
      <c r="A27" s="4" t="s">
        <v>88</v>
      </c>
      <c r="B27" s="4" t="s">
        <v>17</v>
      </c>
      <c r="C27" s="55">
        <f>Peer2Peer!C27+Web!C27+Video!C27</f>
        <v>4.3204000000000002</v>
      </c>
      <c r="D27" s="56">
        <f>Peer2Peer!D27+Web!D27+Video!D27</f>
        <v>13.821530000000003</v>
      </c>
      <c r="E27" s="57">
        <f>Peer2Peer!E27+Web!E27+Video!E27</f>
        <v>33.262180000000008</v>
      </c>
      <c r="F27" s="55">
        <f>Peer2Peer!F27+Web!F27+Video!F27</f>
        <v>1.0801000000000001</v>
      </c>
      <c r="G27" s="56">
        <f>Peer2Peer!G27+Web!G27+Video!G27</f>
        <v>3.4553825000000007</v>
      </c>
      <c r="H27" s="57">
        <f>Peer2Peer!H27+Web!H27+Video!H27</f>
        <v>8.3155450000000002</v>
      </c>
    </row>
    <row r="28" spans="1:8" x14ac:dyDescent="0.2">
      <c r="A28" s="4" t="s">
        <v>89</v>
      </c>
      <c r="B28" s="4" t="s">
        <v>17</v>
      </c>
      <c r="C28" s="55">
        <f>Peer2Peer!C28+Web!C28+Video!C28</f>
        <v>28.898360000000004</v>
      </c>
      <c r="D28" s="56">
        <f>Peer2Peer!D28+Web!D28+Video!D28</f>
        <v>66.565627000000021</v>
      </c>
      <c r="E28" s="57">
        <f>Peer2Peer!E28+Web!E28+Video!E28</f>
        <v>149.922462</v>
      </c>
      <c r="F28" s="55">
        <f>Peer2Peer!F28+Web!F28+Video!F28</f>
        <v>7.2245900000000001</v>
      </c>
      <c r="G28" s="56">
        <f>Peer2Peer!G28+Web!G28+Video!G28</f>
        <v>16.641406750000002</v>
      </c>
      <c r="H28" s="57">
        <f>Peer2Peer!H28+Web!H28+Video!H28</f>
        <v>37.480615499999999</v>
      </c>
    </row>
    <row r="29" spans="1:8" x14ac:dyDescent="0.2">
      <c r="A29" s="4" t="s">
        <v>90</v>
      </c>
      <c r="B29" s="4" t="s">
        <v>17</v>
      </c>
      <c r="C29" s="55">
        <f>Peer2Peer!C29+Web!C29+Video!C29</f>
        <v>34.873559999999998</v>
      </c>
      <c r="D29" s="56">
        <f>Peer2Peer!D29+Web!D29+Video!D29</f>
        <v>81.786267000000009</v>
      </c>
      <c r="E29" s="57">
        <f>Peer2Peer!E29+Web!E29+Video!E29</f>
        <v>185.79030200000005</v>
      </c>
      <c r="F29" s="55">
        <f>Peer2Peer!F29+Web!F29+Video!F29</f>
        <v>8.7183899999999994</v>
      </c>
      <c r="G29" s="56">
        <f>Peer2Peer!G29+Web!G29+Video!G29</f>
        <v>20.446566750000002</v>
      </c>
      <c r="H29" s="57">
        <f>Peer2Peer!H29+Web!H29+Video!H29</f>
        <v>46.447575500000006</v>
      </c>
    </row>
    <row r="30" spans="1:8" x14ac:dyDescent="0.2">
      <c r="A30" s="4" t="s">
        <v>91</v>
      </c>
      <c r="B30" s="4" t="s">
        <v>17</v>
      </c>
      <c r="C30" s="55">
        <f>Peer2Peer!C30+Web!C30+Video!C30</f>
        <v>8.8272399999999998</v>
      </c>
      <c r="D30" s="56">
        <f>Peer2Peer!D30+Web!D30+Video!D30</f>
        <v>24.348793000000001</v>
      </c>
      <c r="E30" s="57">
        <f>Peer2Peer!E30+Web!E30+Video!E30</f>
        <v>58.486058000000014</v>
      </c>
      <c r="F30" s="55">
        <f>Peer2Peer!F30+Web!F30+Video!F30</f>
        <v>2.2068099999999999</v>
      </c>
      <c r="G30" s="56">
        <f>Peer2Peer!G30+Web!G30+Video!G30</f>
        <v>6.0871982500000001</v>
      </c>
      <c r="H30" s="57">
        <f>Peer2Peer!H30+Web!H30+Video!H30</f>
        <v>14.621514500000002</v>
      </c>
    </row>
    <row r="31" spans="1:8" x14ac:dyDescent="0.2">
      <c r="A31" s="4" t="s">
        <v>92</v>
      </c>
      <c r="B31" s="4" t="s">
        <v>17</v>
      </c>
      <c r="C31" s="55">
        <f>Peer2Peer!C31+Web!C31+Video!C31</f>
        <v>30.364400000000003</v>
      </c>
      <c r="D31" s="56">
        <f>Peer2Peer!D31+Web!D31+Video!D31</f>
        <v>67.784830000000028</v>
      </c>
      <c r="E31" s="57">
        <f>Peer2Peer!E31+Web!E31+Video!E31</f>
        <v>150.45198000000005</v>
      </c>
      <c r="F31" s="55">
        <f>Peer2Peer!F31+Web!F31+Video!F31</f>
        <v>7.5911000000000008</v>
      </c>
      <c r="G31" s="56">
        <f>Peer2Peer!G31+Web!G31+Video!G31</f>
        <v>16.946207500000003</v>
      </c>
      <c r="H31" s="57">
        <f>Peer2Peer!H31+Web!H31+Video!H31</f>
        <v>37.612995000000005</v>
      </c>
    </row>
    <row r="32" spans="1:8" x14ac:dyDescent="0.2">
      <c r="A32" s="4" t="s">
        <v>93</v>
      </c>
      <c r="B32" s="4" t="s">
        <v>17</v>
      </c>
      <c r="C32" s="55">
        <f>Peer2Peer!C32+Web!C32+Video!C32</f>
        <v>33.013640000000009</v>
      </c>
      <c r="D32" s="56">
        <f>Peer2Peer!D32+Web!D32+Video!D32</f>
        <v>72.702772999999993</v>
      </c>
      <c r="E32" s="57">
        <f>Peer2Peer!E32+Web!E32+Video!E32</f>
        <v>158.92793800000004</v>
      </c>
      <c r="F32" s="55">
        <f>Peer2Peer!F32+Web!F32+Video!F32</f>
        <v>8.2534100000000006</v>
      </c>
      <c r="G32" s="56">
        <f>Peer2Peer!G32+Web!G32+Video!G32</f>
        <v>18.175693249999998</v>
      </c>
      <c r="H32" s="57">
        <f>Peer2Peer!H32+Web!H32+Video!H32</f>
        <v>39.731984500000003</v>
      </c>
    </row>
    <row r="33" spans="1:8" x14ac:dyDescent="0.2">
      <c r="A33" s="4" t="s">
        <v>94</v>
      </c>
      <c r="B33" s="4" t="s">
        <v>17</v>
      </c>
      <c r="C33" s="55">
        <f>Peer2Peer!C33+Web!C33+Video!C33</f>
        <v>28.579159999999998</v>
      </c>
      <c r="D33" s="56">
        <f>Peer2Peer!D33+Web!D33+Video!D33</f>
        <v>63.131687000000014</v>
      </c>
      <c r="E33" s="57">
        <f>Peer2Peer!E33+Web!E33+Video!E33</f>
        <v>138.04482200000001</v>
      </c>
      <c r="F33" s="55">
        <f>Peer2Peer!F33+Web!F33+Video!F33</f>
        <v>7.1447899999999995</v>
      </c>
      <c r="G33" s="56">
        <f>Peer2Peer!G33+Web!G33+Video!G33</f>
        <v>15.782921750000003</v>
      </c>
      <c r="H33" s="57">
        <f>Peer2Peer!H33+Web!H33+Video!H33</f>
        <v>34.511205500000003</v>
      </c>
    </row>
    <row r="34" spans="1:8" x14ac:dyDescent="0.2">
      <c r="A34" s="4" t="s">
        <v>95</v>
      </c>
      <c r="B34" s="4" t="s">
        <v>17</v>
      </c>
      <c r="C34" s="55">
        <f>Peer2Peer!C34+Web!C34+Video!C34</f>
        <v>25.5428</v>
      </c>
      <c r="D34" s="56">
        <f>Peer2Peer!D34+Web!D34+Video!D34</f>
        <v>63.32321000000001</v>
      </c>
      <c r="E34" s="57">
        <f>Peer2Peer!E34+Web!E34+Video!E34</f>
        <v>146.12026000000003</v>
      </c>
      <c r="F34" s="55">
        <f>Peer2Peer!F34+Web!F34+Video!F34</f>
        <v>6.3857000000000008</v>
      </c>
      <c r="G34" s="56">
        <f>Peer2Peer!G34+Web!G34+Video!G34</f>
        <v>15.830802500000001</v>
      </c>
      <c r="H34" s="57">
        <f>Peer2Peer!H34+Web!H34+Video!H34</f>
        <v>36.530065</v>
      </c>
    </row>
    <row r="35" spans="1:8" x14ac:dyDescent="0.2">
      <c r="A35" s="4" t="s">
        <v>96</v>
      </c>
      <c r="B35" s="4" t="s">
        <v>17</v>
      </c>
      <c r="C35" s="55">
        <f>Peer2Peer!C35+Web!C35+Video!C35</f>
        <v>46.475600000000007</v>
      </c>
      <c r="D35" s="56">
        <f>Peer2Peer!D35+Web!D35+Video!D35</f>
        <v>104.73067000000003</v>
      </c>
      <c r="E35" s="57">
        <f>Peer2Peer!E35+Web!E35+Video!E35</f>
        <v>233.51102</v>
      </c>
      <c r="F35" s="55">
        <f>Peer2Peer!F35+Web!F35+Video!F35</f>
        <v>11.6189</v>
      </c>
      <c r="G35" s="56">
        <f>Peer2Peer!G35+Web!G35+Video!G35</f>
        <v>26.182667500000004</v>
      </c>
      <c r="H35" s="57">
        <f>Peer2Peer!H35+Web!H35+Video!H35</f>
        <v>58.377755000000001</v>
      </c>
    </row>
    <row r="36" spans="1:8" x14ac:dyDescent="0.2">
      <c r="A36" s="4" t="s">
        <v>97</v>
      </c>
      <c r="B36" s="4" t="s">
        <v>17</v>
      </c>
      <c r="C36" s="55">
        <f>Peer2Peer!C36+Web!C36+Video!C36</f>
        <v>29.875599999999999</v>
      </c>
      <c r="D36" s="56">
        <f>Peer2Peer!D36+Web!D36+Video!D36</f>
        <v>65.205669999999998</v>
      </c>
      <c r="E36" s="57">
        <f>Peer2Peer!E36+Web!E36+Video!E36</f>
        <v>142.42102000000003</v>
      </c>
      <c r="F36" s="55">
        <f>Peer2Peer!F36+Web!F36+Video!F36</f>
        <v>7.4688999999999997</v>
      </c>
      <c r="G36" s="56">
        <f>Peer2Peer!G36+Web!G36+Video!G36</f>
        <v>16.301417499999999</v>
      </c>
      <c r="H36" s="57">
        <f>Peer2Peer!H36+Web!H36+Video!H36</f>
        <v>35.605255</v>
      </c>
    </row>
    <row r="37" spans="1:8" x14ac:dyDescent="0.2">
      <c r="A37" s="4" t="s">
        <v>98</v>
      </c>
      <c r="B37" s="4" t="s">
        <v>17</v>
      </c>
      <c r="C37" s="55">
        <f>Peer2Peer!C37+Web!C37+Video!C37</f>
        <v>16.14724</v>
      </c>
      <c r="D37" s="56">
        <f>Peer2Peer!D37+Web!D37+Video!D37</f>
        <v>39.120293000000004</v>
      </c>
      <c r="E37" s="57">
        <f>Peer2Peer!E37+Web!E37+Video!E37</f>
        <v>90.145058000000006</v>
      </c>
      <c r="F37" s="55">
        <f>Peer2Peer!F37+Web!F37+Video!F37</f>
        <v>4.03681</v>
      </c>
      <c r="G37" s="56">
        <f>Peer2Peer!G37+Web!G37+Video!G37</f>
        <v>9.7800732499999992</v>
      </c>
      <c r="H37" s="57">
        <f>Peer2Peer!H37+Web!H37+Video!H37</f>
        <v>22.536264500000001</v>
      </c>
    </row>
    <row r="38" spans="1:8" x14ac:dyDescent="0.2">
      <c r="A38" s="4" t="s">
        <v>99</v>
      </c>
      <c r="B38" s="4" t="s">
        <v>17</v>
      </c>
      <c r="C38" s="55">
        <f>Peer2Peer!C38+Web!C38+Video!C38</f>
        <v>13.702800000000003</v>
      </c>
      <c r="D38" s="56">
        <f>Peer2Peer!D38+Web!D38+Video!D38</f>
        <v>31.747710000000001</v>
      </c>
      <c r="E38" s="57">
        <f>Peer2Peer!E38+Web!E38+Video!E38</f>
        <v>69.71726000000001</v>
      </c>
      <c r="F38" s="55">
        <f>Peer2Peer!F38+Web!F38+Video!F38</f>
        <v>3.4257000000000009</v>
      </c>
      <c r="G38" s="56">
        <f>Peer2Peer!G38+Web!G38+Video!G38</f>
        <v>7.9369275000000004</v>
      </c>
      <c r="H38" s="57">
        <f>Peer2Peer!H38+Web!H38+Video!H38</f>
        <v>17.429315000000003</v>
      </c>
    </row>
    <row r="39" spans="1:8" x14ac:dyDescent="0.2">
      <c r="A39" s="4" t="s">
        <v>100</v>
      </c>
      <c r="B39" s="4" t="s">
        <v>17</v>
      </c>
      <c r="C39" s="55">
        <f>Peer2Peer!C39+Web!C39+Video!C39</f>
        <v>12.150400000000001</v>
      </c>
      <c r="D39" s="56">
        <f>Peer2Peer!D39+Web!D39+Video!D39</f>
        <v>28.321280000000002</v>
      </c>
      <c r="E39" s="57">
        <f>Peer2Peer!E39+Web!E39+Video!E39</f>
        <v>64.135680000000008</v>
      </c>
      <c r="F39" s="55">
        <f>Peer2Peer!F39+Web!F39+Video!F39</f>
        <v>3.0376000000000003</v>
      </c>
      <c r="G39" s="56">
        <f>Peer2Peer!G39+Web!G39+Video!G39</f>
        <v>7.0803200000000004</v>
      </c>
      <c r="H39" s="57">
        <f>Peer2Peer!H39+Web!H39+Video!H39</f>
        <v>16.033919999999998</v>
      </c>
    </row>
    <row r="40" spans="1:8" x14ac:dyDescent="0.2">
      <c r="A40" s="4" t="s">
        <v>101</v>
      </c>
      <c r="B40" s="4" t="s">
        <v>17</v>
      </c>
      <c r="C40" s="55">
        <f>Peer2Peer!C40+Web!C40+Video!C40</f>
        <v>6.5856000000000012</v>
      </c>
      <c r="D40" s="56">
        <f>Peer2Peer!D40+Web!D40+Video!D40</f>
        <v>16.386420000000001</v>
      </c>
      <c r="E40" s="57">
        <f>Peer2Peer!E40+Web!E40+Video!E40</f>
        <v>38.200520000000012</v>
      </c>
      <c r="F40" s="55">
        <f>Peer2Peer!F40+Web!F40+Video!F40</f>
        <v>1.6464000000000001</v>
      </c>
      <c r="G40" s="56">
        <f>Peer2Peer!G40+Web!G40+Video!G40</f>
        <v>4.0966050000000003</v>
      </c>
      <c r="H40" s="57">
        <f>Peer2Peer!H40+Web!H40+Video!H40</f>
        <v>9.5501300000000011</v>
      </c>
    </row>
    <row r="41" spans="1:8" x14ac:dyDescent="0.2">
      <c r="A41" s="4" t="s">
        <v>102</v>
      </c>
      <c r="B41" s="4" t="s">
        <v>17</v>
      </c>
      <c r="C41" s="55">
        <f>Peer2Peer!C41+Web!C41+Video!C41</f>
        <v>14.840000000000002</v>
      </c>
      <c r="D41" s="56">
        <f>Peer2Peer!D41+Web!D41+Video!D41</f>
        <v>36.222999999999999</v>
      </c>
      <c r="E41" s="57">
        <f>Peer2Peer!E41+Web!E41+Video!E41</f>
        <v>83.718000000000018</v>
      </c>
      <c r="F41" s="55">
        <f>Peer2Peer!F41+Web!F41+Video!F41</f>
        <v>3.71</v>
      </c>
      <c r="G41" s="56">
        <f>Peer2Peer!G41+Web!G41+Video!G41</f>
        <v>9.0557499999999997</v>
      </c>
      <c r="H41" s="57">
        <f>Peer2Peer!H41+Web!H41+Video!H41</f>
        <v>20.929500000000001</v>
      </c>
    </row>
    <row r="42" spans="1:8" x14ac:dyDescent="0.2">
      <c r="A42" s="4" t="s">
        <v>103</v>
      </c>
      <c r="B42" s="4" t="s">
        <v>17</v>
      </c>
      <c r="C42" s="55">
        <f>Peer2Peer!C42+Web!C42+Video!C42</f>
        <v>10.4788</v>
      </c>
      <c r="D42" s="56">
        <f>Peer2Peer!D42+Web!D42+Video!D42</f>
        <v>23.340910000000001</v>
      </c>
      <c r="E42" s="57">
        <f>Peer2Peer!E42+Web!E42+Video!E42</f>
        <v>51.076459999999997</v>
      </c>
      <c r="F42" s="55">
        <f>Peer2Peer!F42+Web!F42+Video!F42</f>
        <v>2.6196999999999999</v>
      </c>
      <c r="G42" s="56">
        <f>Peer2Peer!G42+Web!G42+Video!G42</f>
        <v>5.8352275000000002</v>
      </c>
      <c r="H42" s="57">
        <f>Peer2Peer!H42+Web!H42+Video!H42</f>
        <v>12.769114999999999</v>
      </c>
    </row>
    <row r="43" spans="1:8" x14ac:dyDescent="0.2">
      <c r="A43" s="4" t="s">
        <v>104</v>
      </c>
      <c r="B43" s="4" t="s">
        <v>17</v>
      </c>
      <c r="C43" s="55">
        <f>Peer2Peer!C43+Web!C43+Video!C43</f>
        <v>19.773599999999998</v>
      </c>
      <c r="D43" s="56">
        <f>Peer2Peer!D43+Web!D43+Video!D43</f>
        <v>55.940520000000006</v>
      </c>
      <c r="E43" s="57">
        <f>Peer2Peer!E43+Web!E43+Video!E43</f>
        <v>135.05511999999999</v>
      </c>
      <c r="F43" s="55">
        <f>Peer2Peer!F43+Web!F43+Video!F43</f>
        <v>4.9433999999999996</v>
      </c>
      <c r="G43" s="56">
        <f>Peer2Peer!G43+Web!G43+Video!G43</f>
        <v>13.985130000000002</v>
      </c>
      <c r="H43" s="57">
        <f>Peer2Peer!H43+Web!H43+Video!H43</f>
        <v>33.763779999999997</v>
      </c>
    </row>
    <row r="44" spans="1:8" x14ac:dyDescent="0.2">
      <c r="A44" s="4" t="s">
        <v>105</v>
      </c>
      <c r="B44" s="4" t="s">
        <v>17</v>
      </c>
      <c r="C44" s="55">
        <f>Peer2Peer!C44+Web!C44+Video!C44</f>
        <v>21.651600000000002</v>
      </c>
      <c r="D44" s="56">
        <f>Peer2Peer!D44+Web!D44+Video!D44</f>
        <v>48.903870000000012</v>
      </c>
      <c r="E44" s="57">
        <f>Peer2Peer!E44+Web!E44+Video!E44</f>
        <v>109.15021999999999</v>
      </c>
      <c r="F44" s="55">
        <f>Peer2Peer!F44+Web!F44+Video!F44</f>
        <v>5.4129000000000005</v>
      </c>
      <c r="G44" s="56">
        <f>Peer2Peer!G44+Web!G44+Video!G44</f>
        <v>12.225967500000001</v>
      </c>
      <c r="H44" s="57">
        <f>Peer2Peer!H44+Web!H44+Video!H44</f>
        <v>27.287555000000001</v>
      </c>
    </row>
    <row r="45" spans="1:8" x14ac:dyDescent="0.2">
      <c r="A45" s="4" t="s">
        <v>106</v>
      </c>
      <c r="B45" s="4" t="s">
        <v>17</v>
      </c>
      <c r="C45" s="55">
        <f>Peer2Peer!C45+Web!C45+Video!C45</f>
        <v>13.424800000000001</v>
      </c>
      <c r="D45" s="56">
        <f>Peer2Peer!D45+Web!D45+Video!D45</f>
        <v>31.071859999999997</v>
      </c>
      <c r="E45" s="57">
        <f>Peer2Peer!E45+Web!E45+Video!E45</f>
        <v>70.137159999999994</v>
      </c>
      <c r="F45" s="55">
        <f>Peer2Peer!F45+Web!F45+Video!F45</f>
        <v>3.3561999999999999</v>
      </c>
      <c r="G45" s="56">
        <f>Peer2Peer!G45+Web!G45+Video!G45</f>
        <v>7.7679649999999985</v>
      </c>
      <c r="H45" s="57">
        <f>Peer2Peer!H45+Web!H45+Video!H45</f>
        <v>17.534289999999999</v>
      </c>
    </row>
    <row r="46" spans="1:8" x14ac:dyDescent="0.2">
      <c r="A46" s="4" t="s">
        <v>107</v>
      </c>
      <c r="B46" s="4" t="s">
        <v>17</v>
      </c>
      <c r="C46" s="55">
        <f>Peer2Peer!C46+Web!C46+Video!C46</f>
        <v>18.8032</v>
      </c>
      <c r="D46" s="56">
        <f>Peer2Peer!D46+Web!D46+Video!D46</f>
        <v>45.080240000000011</v>
      </c>
      <c r="E46" s="57">
        <f>Peer2Peer!E46+Web!E46+Video!E46</f>
        <v>101.46544</v>
      </c>
      <c r="F46" s="55">
        <f>Peer2Peer!F46+Web!F46+Video!F46</f>
        <v>4.7008000000000001</v>
      </c>
      <c r="G46" s="56">
        <f>Peer2Peer!G46+Web!G46+Video!G46</f>
        <v>11.270060000000001</v>
      </c>
      <c r="H46" s="57">
        <f>Peer2Peer!H46+Web!H46+Video!H46</f>
        <v>25.36636</v>
      </c>
    </row>
    <row r="47" spans="1:8" x14ac:dyDescent="0.2">
      <c r="A47" s="4" t="s">
        <v>108</v>
      </c>
      <c r="B47" s="4" t="s">
        <v>17</v>
      </c>
      <c r="C47" s="55">
        <f>Peer2Peer!C47+Web!C47+Video!C47</f>
        <v>11.791200000000003</v>
      </c>
      <c r="D47" s="56">
        <f>Peer2Peer!D47+Web!D47+Video!D47</f>
        <v>27.621840000000006</v>
      </c>
      <c r="E47" s="57">
        <f>Peer2Peer!E47+Web!E47+Video!E47</f>
        <v>60.715040000000002</v>
      </c>
      <c r="F47" s="55">
        <f>Peer2Peer!F47+Web!F47+Video!F47</f>
        <v>2.9478000000000004</v>
      </c>
      <c r="G47" s="56">
        <f>Peer2Peer!G47+Web!G47+Video!G47</f>
        <v>6.9054600000000015</v>
      </c>
      <c r="H47" s="57">
        <f>Peer2Peer!H47+Web!H47+Video!H47</f>
        <v>15.17876</v>
      </c>
    </row>
    <row r="48" spans="1:8" x14ac:dyDescent="0.2">
      <c r="A48" s="4" t="s">
        <v>109</v>
      </c>
      <c r="B48" s="4" t="s">
        <v>17</v>
      </c>
      <c r="C48" s="55">
        <f>Peer2Peer!C48+Web!C48+Video!C48</f>
        <v>31.271600000000003</v>
      </c>
      <c r="D48" s="56">
        <f>Peer2Peer!D48+Web!D48+Video!D48</f>
        <v>68.942869999999999</v>
      </c>
      <c r="E48" s="57">
        <f>Peer2Peer!E48+Web!E48+Video!E48</f>
        <v>150.72422000000003</v>
      </c>
      <c r="F48" s="55">
        <f>Peer2Peer!F48+Web!F48+Video!F48</f>
        <v>7.8178999999999998</v>
      </c>
      <c r="G48" s="56">
        <f>Peer2Peer!G48+Web!G48+Video!G48</f>
        <v>17.2357175</v>
      </c>
      <c r="H48" s="57">
        <f>Peer2Peer!H48+Web!H48+Video!H48</f>
        <v>37.681055000000001</v>
      </c>
    </row>
    <row r="49" spans="1:8" x14ac:dyDescent="0.2">
      <c r="A49" s="4" t="s">
        <v>110</v>
      </c>
      <c r="B49" s="4" t="s">
        <v>17</v>
      </c>
      <c r="C49" s="55">
        <f>Peer2Peer!C49+Web!C49+Video!C49</f>
        <v>9.0747999999999998</v>
      </c>
      <c r="D49" s="56">
        <f>Peer2Peer!D49+Web!D49+Video!D49</f>
        <v>21.110610000000001</v>
      </c>
      <c r="E49" s="57">
        <f>Peer2Peer!E49+Web!E49+Video!E49</f>
        <v>46.464660000000009</v>
      </c>
      <c r="F49" s="55">
        <f>Peer2Peer!F49+Web!F49+Video!F49</f>
        <v>2.2686999999999999</v>
      </c>
      <c r="G49" s="56">
        <f>Peer2Peer!G49+Web!G49+Video!G49</f>
        <v>5.2776525000000003</v>
      </c>
      <c r="H49" s="57">
        <f>Peer2Peer!H49+Web!H49+Video!H49</f>
        <v>11.616165000000001</v>
      </c>
    </row>
    <row r="50" spans="1:8" x14ac:dyDescent="0.2">
      <c r="A50" s="4" t="s">
        <v>111</v>
      </c>
      <c r="B50" s="4" t="s">
        <v>17</v>
      </c>
      <c r="C50" s="55">
        <f>Peer2Peer!C50+Web!C50+Video!C50</f>
        <v>36.898800000000001</v>
      </c>
      <c r="D50" s="56">
        <f>Peer2Peer!D50+Web!D50+Video!D50</f>
        <v>87.184910000000031</v>
      </c>
      <c r="E50" s="57">
        <f>Peer2Peer!E50+Web!E50+Video!E50</f>
        <v>198.14046000000002</v>
      </c>
      <c r="F50" s="55">
        <f>Peer2Peer!F50+Web!F50+Video!F50</f>
        <v>9.2247000000000003</v>
      </c>
      <c r="G50" s="56">
        <f>Peer2Peer!G50+Web!G50+Video!G50</f>
        <v>21.796227500000004</v>
      </c>
      <c r="H50" s="57">
        <f>Peer2Peer!H50+Web!H50+Video!H50</f>
        <v>49.535114999999998</v>
      </c>
    </row>
    <row r="51" spans="1:8" x14ac:dyDescent="0.2">
      <c r="A51" s="4" t="s">
        <v>112</v>
      </c>
      <c r="B51" s="4" t="s">
        <v>17</v>
      </c>
      <c r="C51" s="55">
        <f>Peer2Peer!C51+Web!C51+Video!C51</f>
        <v>34.222799999999992</v>
      </c>
      <c r="D51" s="56">
        <f>Peer2Peer!D51+Web!D51+Video!D51</f>
        <v>76.036710000000014</v>
      </c>
      <c r="E51" s="57">
        <f>Peer2Peer!E51+Web!E51+Video!E51</f>
        <v>168.35125999999997</v>
      </c>
      <c r="F51" s="55">
        <f>Peer2Peer!F51+Web!F51+Video!F51</f>
        <v>8.5556999999999981</v>
      </c>
      <c r="G51" s="56">
        <f>Peer2Peer!G51+Web!G51+Video!G51</f>
        <v>19.009177500000003</v>
      </c>
      <c r="H51" s="57">
        <f>Peer2Peer!H51+Web!H51+Video!H51</f>
        <v>42.087814999999992</v>
      </c>
    </row>
    <row r="52" spans="1:8" x14ac:dyDescent="0.2">
      <c r="A52" s="4" t="s">
        <v>113</v>
      </c>
      <c r="B52" s="4" t="s">
        <v>17</v>
      </c>
      <c r="C52" s="55">
        <f>Peer2Peer!C52+Web!C52+Video!C52</f>
        <v>23.547600000000003</v>
      </c>
      <c r="D52" s="56">
        <f>Peer2Peer!D52+Web!D52+Video!D52</f>
        <v>57.341070000000016</v>
      </c>
      <c r="E52" s="57">
        <f>Peer2Peer!E52+Web!E52+Video!E52</f>
        <v>132.45341999999999</v>
      </c>
      <c r="F52" s="55">
        <f>Peer2Peer!F52+Web!F52+Video!F52</f>
        <v>5.8868999999999998</v>
      </c>
      <c r="G52" s="56">
        <f>Peer2Peer!G52+Web!G52+Video!G52</f>
        <v>14.335267500000002</v>
      </c>
      <c r="H52" s="57">
        <f>Peer2Peer!H52+Web!H52+Video!H52</f>
        <v>33.113354999999999</v>
      </c>
    </row>
    <row r="53" spans="1:8" x14ac:dyDescent="0.2">
      <c r="A53" s="4" t="s">
        <v>114</v>
      </c>
      <c r="B53" s="4" t="s">
        <v>17</v>
      </c>
      <c r="C53" s="55">
        <f>Peer2Peer!C53+Web!C53+Video!C53</f>
        <v>17.966800000000003</v>
      </c>
      <c r="D53" s="56">
        <f>Peer2Peer!D53+Web!D53+Video!D53</f>
        <v>47.620010000000008</v>
      </c>
      <c r="E53" s="57">
        <f>Peer2Peer!E53+Web!E53+Video!E53</f>
        <v>113.90106000000003</v>
      </c>
      <c r="F53" s="55">
        <f>Peer2Peer!F53+Web!F53+Video!F53</f>
        <v>4.4917000000000007</v>
      </c>
      <c r="G53" s="56">
        <f>Peer2Peer!G53+Web!G53+Video!G53</f>
        <v>11.905002500000002</v>
      </c>
      <c r="H53" s="57">
        <f>Peer2Peer!H53+Web!H53+Video!H53</f>
        <v>28.475265</v>
      </c>
    </row>
    <row r="54" spans="1:8" x14ac:dyDescent="0.2">
      <c r="A54" s="4" t="s">
        <v>115</v>
      </c>
      <c r="B54" s="4" t="s">
        <v>17</v>
      </c>
      <c r="C54" s="55">
        <f>Peer2Peer!C54+Web!C54+Video!C54</f>
        <v>31.717200000000005</v>
      </c>
      <c r="D54" s="56">
        <f>Peer2Peer!D54+Web!D54+Video!D54</f>
        <v>70.628790000000023</v>
      </c>
      <c r="E54" s="57">
        <f>Peer2Peer!E54+Web!E54+Video!E54</f>
        <v>156.55174000000002</v>
      </c>
      <c r="F54" s="55">
        <f>Peer2Peer!F54+Web!F54+Video!F54</f>
        <v>7.9293000000000005</v>
      </c>
      <c r="G54" s="56">
        <f>Peer2Peer!G54+Web!G54+Video!G54</f>
        <v>17.657197500000002</v>
      </c>
      <c r="H54" s="57">
        <f>Peer2Peer!H54+Web!H54+Video!H54</f>
        <v>39.137934999999999</v>
      </c>
    </row>
    <row r="55" spans="1:8" x14ac:dyDescent="0.2">
      <c r="A55" s="4" t="s">
        <v>116</v>
      </c>
      <c r="B55" s="4" t="s">
        <v>17</v>
      </c>
      <c r="C55" s="55">
        <f>Peer2Peer!C55+Web!C55+Video!C55</f>
        <v>45.622000000000014</v>
      </c>
      <c r="D55" s="56">
        <f>Peer2Peer!D55+Web!D55+Video!D55</f>
        <v>99.19165000000001</v>
      </c>
      <c r="E55" s="57">
        <f>Peer2Peer!E55+Web!E55+Video!E55</f>
        <v>216.57490000000004</v>
      </c>
      <c r="F55" s="55">
        <f>Peer2Peer!F55+Web!F55+Video!F55</f>
        <v>11.405500000000002</v>
      </c>
      <c r="G55" s="56">
        <f>Peer2Peer!G55+Web!G55+Video!G55</f>
        <v>24.797912500000006</v>
      </c>
      <c r="H55" s="57">
        <f>Peer2Peer!H55+Web!H55+Video!H55</f>
        <v>54.143725000000003</v>
      </c>
    </row>
    <row r="56" spans="1:8" x14ac:dyDescent="0.2">
      <c r="A56" s="4" t="s">
        <v>117</v>
      </c>
      <c r="B56" s="4" t="s">
        <v>17</v>
      </c>
      <c r="C56" s="55">
        <f>Peer2Peer!C56+Web!C56+Video!C56</f>
        <v>23.984400000000001</v>
      </c>
      <c r="D56" s="56">
        <f>Peer2Peer!D56+Web!D56+Video!D56</f>
        <v>53.93883000000001</v>
      </c>
      <c r="E56" s="57">
        <f>Peer2Peer!E56+Web!E56+Video!E56</f>
        <v>120.13598000000002</v>
      </c>
      <c r="F56" s="55">
        <f>Peer2Peer!F56+Web!F56+Video!F56</f>
        <v>5.9961000000000002</v>
      </c>
      <c r="G56" s="56">
        <f>Peer2Peer!G56+Web!G56+Video!G56</f>
        <v>13.484707500000003</v>
      </c>
      <c r="H56" s="57">
        <f>Peer2Peer!H56+Web!H56+Video!H56</f>
        <v>30.033995000000004</v>
      </c>
    </row>
    <row r="57" spans="1:8" x14ac:dyDescent="0.2">
      <c r="A57" s="4" t="s">
        <v>118</v>
      </c>
      <c r="B57" s="4" t="s">
        <v>17</v>
      </c>
      <c r="C57" s="55">
        <f>Peer2Peer!C57+Web!C57+Video!C57</f>
        <v>12.434000000000001</v>
      </c>
      <c r="D57" s="56">
        <f>Peer2Peer!D57+Web!D57+Video!D57</f>
        <v>30.457550000000001</v>
      </c>
      <c r="E57" s="57">
        <f>Peer2Peer!E57+Web!E57+Video!E57</f>
        <v>69.200299999999999</v>
      </c>
      <c r="F57" s="55">
        <f>Peer2Peer!F57+Web!F57+Video!F57</f>
        <v>3.1085000000000007</v>
      </c>
      <c r="G57" s="56">
        <f>Peer2Peer!G57+Web!G57+Video!G57</f>
        <v>7.6143875000000003</v>
      </c>
      <c r="H57" s="57">
        <f>Peer2Peer!H57+Web!H57+Video!H57</f>
        <v>17.300075</v>
      </c>
    </row>
    <row r="58" spans="1:8" x14ac:dyDescent="0.2">
      <c r="A58" s="4" t="s">
        <v>119</v>
      </c>
      <c r="B58" s="4" t="s">
        <v>17</v>
      </c>
      <c r="C58" s="55">
        <f>Peer2Peer!C58+Web!C58+Video!C58</f>
        <v>11.715600000000002</v>
      </c>
      <c r="D58" s="56">
        <f>Peer2Peer!D58+Web!D58+Video!D58</f>
        <v>27.458670000000009</v>
      </c>
      <c r="E58" s="57">
        <f>Peer2Peer!E58+Web!E58+Video!E58</f>
        <v>60.359020000000008</v>
      </c>
      <c r="F58" s="55">
        <f>Peer2Peer!F58+Web!F58+Video!F58</f>
        <v>2.9289000000000005</v>
      </c>
      <c r="G58" s="56">
        <f>Peer2Peer!G58+Web!G58+Video!G58</f>
        <v>6.8646675000000013</v>
      </c>
      <c r="H58" s="57">
        <f>Peer2Peer!H58+Web!H58+Video!H58</f>
        <v>15.089755000000002</v>
      </c>
    </row>
    <row r="59" spans="1:8" x14ac:dyDescent="0.2">
      <c r="A59" s="4" t="s">
        <v>120</v>
      </c>
      <c r="B59" s="4" t="s">
        <v>17</v>
      </c>
      <c r="C59" s="55">
        <f>Peer2Peer!C59+Web!C59+Video!C59</f>
        <v>35.303200000000004</v>
      </c>
      <c r="D59" s="56">
        <f>Peer2Peer!D59+Web!D59+Video!D59</f>
        <v>82.86524</v>
      </c>
      <c r="E59" s="57">
        <f>Peer2Peer!E59+Web!E59+Video!E59</f>
        <v>188.35543999999999</v>
      </c>
      <c r="F59" s="55">
        <f>Peer2Peer!F59+Web!F59+Video!F59</f>
        <v>8.825800000000001</v>
      </c>
      <c r="G59" s="56">
        <f>Peer2Peer!G59+Web!G59+Video!G59</f>
        <v>20.71631</v>
      </c>
      <c r="H59" s="57">
        <f>Peer2Peer!H59+Web!H59+Video!H59</f>
        <v>47.08885999999999</v>
      </c>
    </row>
    <row r="60" spans="1:8" x14ac:dyDescent="0.2">
      <c r="A60" s="4" t="s">
        <v>121</v>
      </c>
      <c r="B60" s="4" t="s">
        <v>17</v>
      </c>
      <c r="C60" s="55">
        <f>Peer2Peer!C60+Web!C60+Video!C60</f>
        <v>26.536400000000004</v>
      </c>
      <c r="D60" s="56">
        <f>Peer2Peer!D60+Web!D60+Video!D60</f>
        <v>64.667730000000006</v>
      </c>
      <c r="E60" s="57">
        <f>Peer2Peer!E60+Web!E60+Video!E60</f>
        <v>148.79937999999999</v>
      </c>
      <c r="F60" s="55">
        <f>Peer2Peer!F60+Web!F60+Video!F60</f>
        <v>6.634100000000001</v>
      </c>
      <c r="G60" s="56">
        <f>Peer2Peer!G60+Web!G60+Video!G60</f>
        <v>16.166932500000001</v>
      </c>
      <c r="H60" s="57">
        <f>Peer2Peer!H60+Web!H60+Video!H60</f>
        <v>37.199844999999996</v>
      </c>
    </row>
    <row r="61" spans="1:8" x14ac:dyDescent="0.2">
      <c r="A61" s="4" t="s">
        <v>122</v>
      </c>
      <c r="B61" s="4" t="s">
        <v>17</v>
      </c>
      <c r="C61" s="55">
        <f>Peer2Peer!C61+Web!C61+Video!C61</f>
        <v>18.73</v>
      </c>
      <c r="D61" s="56">
        <f>Peer2Peer!D61+Web!D61+Video!D61</f>
        <v>41.149749999999997</v>
      </c>
      <c r="E61" s="57">
        <f>Peer2Peer!E61+Web!E61+Video!E61</f>
        <v>89.933500000000009</v>
      </c>
      <c r="F61" s="55">
        <f>Peer2Peer!F61+Web!F61+Video!F61</f>
        <v>4.6825000000000001</v>
      </c>
      <c r="G61" s="56">
        <f>Peer2Peer!G61+Web!G61+Video!G61</f>
        <v>10.287437499999999</v>
      </c>
      <c r="H61" s="57">
        <f>Peer2Peer!H61+Web!H61+Video!H61</f>
        <v>22.483375000000002</v>
      </c>
    </row>
    <row r="62" spans="1:8" x14ac:dyDescent="0.2">
      <c r="A62" s="4" t="s">
        <v>123</v>
      </c>
      <c r="B62" s="4" t="s">
        <v>17</v>
      </c>
      <c r="C62" s="55">
        <f>Peer2Peer!C62+Web!C62+Video!C62</f>
        <v>18.822000000000003</v>
      </c>
      <c r="D62" s="56">
        <f>Peer2Peer!D62+Web!D62+Video!D62</f>
        <v>42.79665</v>
      </c>
      <c r="E62" s="57">
        <f>Peer2Peer!E62+Web!E62+Video!E62</f>
        <v>95.824899999999985</v>
      </c>
      <c r="F62" s="55">
        <f>Peer2Peer!F62+Web!F62+Video!F62</f>
        <v>4.7055000000000007</v>
      </c>
      <c r="G62" s="56">
        <f>Peer2Peer!G62+Web!G62+Video!G62</f>
        <v>10.6991625</v>
      </c>
      <c r="H62" s="57">
        <f>Peer2Peer!H62+Web!H62+Video!H62</f>
        <v>23.956224999999996</v>
      </c>
    </row>
    <row r="63" spans="1:8" x14ac:dyDescent="0.2">
      <c r="A63" s="4" t="s">
        <v>124</v>
      </c>
      <c r="B63" s="4" t="s">
        <v>17</v>
      </c>
      <c r="C63" s="55">
        <f>Peer2Peer!C63+Web!C63+Video!C63</f>
        <v>12.990000000000002</v>
      </c>
      <c r="D63" s="56">
        <f>Peer2Peer!D63+Web!D63+Video!D63</f>
        <v>31.009250000000005</v>
      </c>
      <c r="E63" s="57">
        <f>Peer2Peer!E63+Web!E63+Video!E63</f>
        <v>70.360500000000002</v>
      </c>
      <c r="F63" s="55">
        <f>Peer2Peer!F63+Web!F63+Video!F63</f>
        <v>3.2475000000000001</v>
      </c>
      <c r="G63" s="56">
        <f>Peer2Peer!G63+Web!G63+Video!G63</f>
        <v>7.7523125000000013</v>
      </c>
      <c r="H63" s="57">
        <f>Peer2Peer!H63+Web!H63+Video!H63</f>
        <v>17.590125</v>
      </c>
    </row>
    <row r="64" spans="1:8" x14ac:dyDescent="0.2">
      <c r="A64" s="4" t="s">
        <v>125</v>
      </c>
      <c r="B64" s="4" t="s">
        <v>17</v>
      </c>
      <c r="C64" s="55">
        <f>Peer2Peer!C64+Web!C64+Video!C64</f>
        <v>33.323600000000013</v>
      </c>
      <c r="D64" s="56">
        <f>Peer2Peer!D64+Web!D64+Video!D64</f>
        <v>73.371769999999998</v>
      </c>
      <c r="E64" s="57">
        <f>Peer2Peer!E64+Web!E64+Video!E64</f>
        <v>160.38762000000003</v>
      </c>
      <c r="F64" s="55">
        <f>Peer2Peer!F64+Web!F64+Video!F64</f>
        <v>8.3309000000000033</v>
      </c>
      <c r="G64" s="56">
        <f>Peer2Peer!G64+Web!G64+Video!G64</f>
        <v>18.342942499999999</v>
      </c>
      <c r="H64" s="57">
        <f>Peer2Peer!H64+Web!H64+Video!H64</f>
        <v>40.096905000000007</v>
      </c>
    </row>
    <row r="65" spans="1:8" x14ac:dyDescent="0.2">
      <c r="A65" s="4" t="s">
        <v>126</v>
      </c>
      <c r="B65" s="4" t="s">
        <v>17</v>
      </c>
      <c r="C65" s="55">
        <f>Peer2Peer!C65+Web!C65+Video!C65</f>
        <v>11.346800000000002</v>
      </c>
      <c r="D65" s="56">
        <f>Peer2Peer!D65+Web!D65+Video!D65</f>
        <v>36.228510000000007</v>
      </c>
      <c r="E65" s="57">
        <f>Peer2Peer!E65+Web!E65+Video!E65</f>
        <v>91.642059999999987</v>
      </c>
      <c r="F65" s="55">
        <f>Peer2Peer!F65+Web!F65+Video!F65</f>
        <v>2.8367</v>
      </c>
      <c r="G65" s="56">
        <f>Peer2Peer!G65+Web!G65+Video!G65</f>
        <v>9.0571275</v>
      </c>
      <c r="H65" s="57">
        <f>Peer2Peer!H65+Web!H65+Video!H65</f>
        <v>22.910514999999997</v>
      </c>
    </row>
    <row r="66" spans="1:8" x14ac:dyDescent="0.2">
      <c r="A66" s="4" t="s">
        <v>127</v>
      </c>
      <c r="B66" s="4" t="s">
        <v>17</v>
      </c>
      <c r="C66" s="55">
        <f>Peer2Peer!C66+Web!C66+Video!C66</f>
        <v>20.576800000000006</v>
      </c>
      <c r="D66" s="56">
        <f>Peer2Peer!D66+Web!D66+Video!D66</f>
        <v>45.135760000000005</v>
      </c>
      <c r="E66" s="57">
        <f>Peer2Peer!E66+Web!E66+Video!E66</f>
        <v>98.630560000000031</v>
      </c>
      <c r="F66" s="55">
        <f>Peer2Peer!F66+Web!F66+Video!F66</f>
        <v>5.1442000000000005</v>
      </c>
      <c r="G66" s="56">
        <f>Peer2Peer!G66+Web!G66+Video!G66</f>
        <v>11.283939999999999</v>
      </c>
      <c r="H66" s="57">
        <f>Peer2Peer!H66+Web!H66+Video!H66</f>
        <v>24.657640000000004</v>
      </c>
    </row>
    <row r="67" spans="1:8" x14ac:dyDescent="0.2">
      <c r="A67" s="4" t="s">
        <v>128</v>
      </c>
      <c r="B67" s="4" t="s">
        <v>17</v>
      </c>
      <c r="C67" s="55">
        <f>Peer2Peer!C67+Web!C67+Video!C67</f>
        <v>7.1631999999999998</v>
      </c>
      <c r="D67" s="56">
        <f>Peer2Peer!D67+Web!D67+Video!D67</f>
        <v>16.184740000000001</v>
      </c>
      <c r="E67" s="57">
        <f>Peer2Peer!E67+Web!E67+Video!E67</f>
        <v>35.462440000000001</v>
      </c>
      <c r="F67" s="55">
        <f>Peer2Peer!F67+Web!F67+Video!F67</f>
        <v>1.7907999999999999</v>
      </c>
      <c r="G67" s="56">
        <f>Peer2Peer!G67+Web!G67+Video!G67</f>
        <v>4.0461850000000004</v>
      </c>
      <c r="H67" s="57">
        <f>Peer2Peer!H67+Web!H67+Video!H67</f>
        <v>8.8656100000000002</v>
      </c>
    </row>
    <row r="68" spans="1:8" x14ac:dyDescent="0.2">
      <c r="A68" s="4" t="s">
        <v>129</v>
      </c>
      <c r="B68" s="4" t="s">
        <v>17</v>
      </c>
      <c r="C68" s="55">
        <f>Peer2Peer!C68+Web!C68+Video!C68</f>
        <v>14.575200000000002</v>
      </c>
      <c r="D68" s="56">
        <f>Peer2Peer!D68+Web!D68+Video!D68</f>
        <v>36.60314000000001</v>
      </c>
      <c r="E68" s="57">
        <f>Peer2Peer!E68+Web!E68+Video!E68</f>
        <v>85.012840000000011</v>
      </c>
      <c r="F68" s="55">
        <f>Peer2Peer!F68+Web!F68+Video!F68</f>
        <v>3.6438000000000006</v>
      </c>
      <c r="G68" s="56">
        <f>Peer2Peer!G68+Web!G68+Video!G68</f>
        <v>9.1507850000000008</v>
      </c>
      <c r="H68" s="57">
        <f>Peer2Peer!H68+Web!H68+Video!H68</f>
        <v>21.253210000000003</v>
      </c>
    </row>
    <row r="69" spans="1:8" x14ac:dyDescent="0.2">
      <c r="A69" s="4" t="s">
        <v>130</v>
      </c>
      <c r="B69" s="4" t="s">
        <v>17</v>
      </c>
      <c r="C69" s="55">
        <f>Peer2Peer!C69+Web!C69+Video!C69</f>
        <v>25.410000000000004</v>
      </c>
      <c r="D69" s="56">
        <f>Peer2Peer!D69+Web!D69+Video!D69</f>
        <v>59.415750000000003</v>
      </c>
      <c r="E69" s="57">
        <f>Peer2Peer!E69+Web!E69+Video!E69</f>
        <v>132.84950000000001</v>
      </c>
      <c r="F69" s="55">
        <f>Peer2Peer!F69+Web!F69+Video!F69</f>
        <v>6.3525</v>
      </c>
      <c r="G69" s="56">
        <f>Peer2Peer!G69+Web!G69+Video!G69</f>
        <v>14.853937499999999</v>
      </c>
      <c r="H69" s="57">
        <f>Peer2Peer!H69+Web!H69+Video!H69</f>
        <v>33.212375000000002</v>
      </c>
    </row>
    <row r="70" spans="1:8" x14ac:dyDescent="0.2">
      <c r="A70" s="4" t="s">
        <v>131</v>
      </c>
      <c r="B70" s="4" t="s">
        <v>17</v>
      </c>
      <c r="C70" s="55">
        <f>Peer2Peer!C70+Web!C70+Video!C70</f>
        <v>16.746000000000002</v>
      </c>
      <c r="D70" s="56">
        <f>Peer2Peer!D70+Web!D70+Video!D70</f>
        <v>40.488450000000014</v>
      </c>
      <c r="E70" s="57">
        <f>Peer2Peer!E70+Web!E70+Video!E70</f>
        <v>93.235700000000008</v>
      </c>
      <c r="F70" s="55">
        <f>Peer2Peer!F70+Web!F70+Video!F70</f>
        <v>4.1865000000000006</v>
      </c>
      <c r="G70" s="56">
        <f>Peer2Peer!G70+Web!G70+Video!G70</f>
        <v>10.122112500000002</v>
      </c>
      <c r="H70" s="57">
        <f>Peer2Peer!H70+Web!H70+Video!H70</f>
        <v>23.308924999999999</v>
      </c>
    </row>
    <row r="71" spans="1:8" x14ac:dyDescent="0.2">
      <c r="A71" s="4" t="s">
        <v>132</v>
      </c>
      <c r="B71" s="4" t="s">
        <v>17</v>
      </c>
      <c r="C71" s="55">
        <f>Peer2Peer!C71+Web!C71+Video!C71</f>
        <v>34.9788</v>
      </c>
      <c r="D71" s="56">
        <f>Peer2Peer!D71+Web!D71+Video!D71</f>
        <v>77.668410000000023</v>
      </c>
      <c r="E71" s="57">
        <f>Peer2Peer!E71+Web!E71+Video!E71</f>
        <v>171.91145999999998</v>
      </c>
      <c r="F71" s="55">
        <f>Peer2Peer!F71+Web!F71+Video!F71</f>
        <v>8.7447000000000017</v>
      </c>
      <c r="G71" s="56">
        <f>Peer2Peer!G71+Web!G71+Video!G71</f>
        <v>19.417102500000002</v>
      </c>
      <c r="H71" s="57">
        <f>Peer2Peer!H71+Web!H71+Video!H71</f>
        <v>42.977864999999994</v>
      </c>
    </row>
    <row r="72" spans="1:8" x14ac:dyDescent="0.2">
      <c r="A72" s="4" t="s">
        <v>133</v>
      </c>
      <c r="B72" s="4" t="s">
        <v>17</v>
      </c>
      <c r="C72" s="55">
        <f>Peer2Peer!C72+Web!C72+Video!C72</f>
        <v>27.324400000000004</v>
      </c>
      <c r="D72" s="56">
        <f>Peer2Peer!D72+Web!D72+Video!D72</f>
        <v>63.471830000000018</v>
      </c>
      <c r="E72" s="57">
        <f>Peer2Peer!E72+Web!E72+Video!E72</f>
        <v>141.59397999999999</v>
      </c>
      <c r="F72" s="55">
        <f>Peer2Peer!F72+Web!F72+Video!F72</f>
        <v>6.8311000000000011</v>
      </c>
      <c r="G72" s="56">
        <f>Peer2Peer!G72+Web!G72+Video!G72</f>
        <v>15.867957500000005</v>
      </c>
      <c r="H72" s="57">
        <f>Peer2Peer!H72+Web!H72+Video!H72</f>
        <v>35.398494999999997</v>
      </c>
    </row>
    <row r="73" spans="1:8" x14ac:dyDescent="0.2">
      <c r="A73" s="4" t="s">
        <v>134</v>
      </c>
      <c r="B73" s="4" t="s">
        <v>17</v>
      </c>
      <c r="C73" s="55">
        <f>Peer2Peer!C73+Web!C73+Video!C73</f>
        <v>23.177199999999999</v>
      </c>
      <c r="D73" s="56">
        <f>Peer2Peer!D73+Web!D73+Video!D73</f>
        <v>53.720790000000015</v>
      </c>
      <c r="E73" s="57">
        <f>Peer2Peer!E73+Web!E73+Video!E73</f>
        <v>120.06374000000002</v>
      </c>
      <c r="F73" s="55">
        <f>Peer2Peer!F73+Web!F73+Video!F73</f>
        <v>5.7942999999999998</v>
      </c>
      <c r="G73" s="56">
        <f>Peer2Peer!G73+Web!G73+Video!G73</f>
        <v>13.430197500000002</v>
      </c>
      <c r="H73" s="57">
        <f>Peer2Peer!H73+Web!H73+Video!H73</f>
        <v>30.015935000000006</v>
      </c>
    </row>
    <row r="74" spans="1:8" x14ac:dyDescent="0.2">
      <c r="A74" s="4" t="s">
        <v>135</v>
      </c>
      <c r="B74" s="4" t="s">
        <v>17</v>
      </c>
      <c r="C74" s="55">
        <f>Peer2Peer!C74+Web!C74+Video!C74</f>
        <v>26.989599999999999</v>
      </c>
      <c r="D74" s="56">
        <f>Peer2Peer!D74+Web!D74+Video!D74</f>
        <v>61.149220000000007</v>
      </c>
      <c r="E74" s="57">
        <f>Peer2Peer!E74+Web!E74+Video!E74</f>
        <v>136.01731999999998</v>
      </c>
      <c r="F74" s="55">
        <f>Peer2Peer!F74+Web!F74+Video!F74</f>
        <v>6.7473999999999998</v>
      </c>
      <c r="G74" s="56">
        <f>Peer2Peer!G74+Web!G74+Video!G74</f>
        <v>15.287305</v>
      </c>
      <c r="H74" s="57">
        <f>Peer2Peer!H74+Web!H74+Video!H74</f>
        <v>34.004329999999996</v>
      </c>
    </row>
    <row r="75" spans="1:8" x14ac:dyDescent="0.2">
      <c r="A75" s="4" t="s">
        <v>136</v>
      </c>
      <c r="B75" s="4" t="s">
        <v>17</v>
      </c>
      <c r="C75" s="55">
        <f>Peer2Peer!C75+Web!C75+Video!C75</f>
        <v>9.4476000000000013</v>
      </c>
      <c r="D75" s="56">
        <f>Peer2Peer!D75+Web!D75+Video!D75</f>
        <v>22.563570000000006</v>
      </c>
      <c r="E75" s="57">
        <f>Peer2Peer!E75+Web!E75+Video!E75</f>
        <v>49.678420000000003</v>
      </c>
      <c r="F75" s="55">
        <f>Peer2Peer!F75+Web!F75+Video!F75</f>
        <v>2.3619000000000003</v>
      </c>
      <c r="G75" s="56">
        <f>Peer2Peer!G75+Web!G75+Video!G75</f>
        <v>5.6408925000000014</v>
      </c>
      <c r="H75" s="57">
        <f>Peer2Peer!H75+Web!H75+Video!H75</f>
        <v>12.419605000000002</v>
      </c>
    </row>
    <row r="76" spans="1:8" x14ac:dyDescent="0.2">
      <c r="A76" s="4" t="s">
        <v>137</v>
      </c>
      <c r="B76" s="4" t="s">
        <v>17</v>
      </c>
      <c r="C76" s="55">
        <f>Peer2Peer!C76+Web!C76+Video!C76</f>
        <v>9.8984000000000023</v>
      </c>
      <c r="D76" s="56">
        <f>Peer2Peer!D76+Web!D76+Video!D76</f>
        <v>23.612380000000002</v>
      </c>
      <c r="E76" s="57">
        <f>Peer2Peer!E76+Web!E76+Video!E76</f>
        <v>54.072280000000006</v>
      </c>
      <c r="F76" s="55">
        <f>Peer2Peer!F76+Web!F76+Video!F76</f>
        <v>2.4746000000000001</v>
      </c>
      <c r="G76" s="56">
        <f>Peer2Peer!G76+Web!G76+Video!G76</f>
        <v>5.9030949999999986</v>
      </c>
      <c r="H76" s="57">
        <f>Peer2Peer!H76+Web!H76+Video!H76</f>
        <v>13.51807</v>
      </c>
    </row>
    <row r="77" spans="1:8" x14ac:dyDescent="0.2">
      <c r="A77" s="4" t="s">
        <v>138</v>
      </c>
      <c r="B77" s="4" t="s">
        <v>17</v>
      </c>
      <c r="C77" s="55">
        <f>Peer2Peer!C77+Web!C77+Video!C77</f>
        <v>17.9176</v>
      </c>
      <c r="D77" s="56">
        <f>Peer2Peer!D77+Web!D77+Video!D77</f>
        <v>40.768820000000005</v>
      </c>
      <c r="E77" s="57">
        <f>Peer2Peer!E77+Web!E77+Video!E77</f>
        <v>91.294919999999991</v>
      </c>
      <c r="F77" s="55">
        <f>Peer2Peer!F77+Web!F77+Video!F77</f>
        <v>4.4794</v>
      </c>
      <c r="G77" s="56">
        <f>Peer2Peer!G77+Web!G77+Video!G77</f>
        <v>10.192205000000001</v>
      </c>
      <c r="H77" s="57">
        <f>Peer2Peer!H77+Web!H77+Video!H77</f>
        <v>22.823729999999998</v>
      </c>
    </row>
    <row r="78" spans="1:8" x14ac:dyDescent="0.2">
      <c r="A78" s="4" t="s">
        <v>139</v>
      </c>
      <c r="B78" s="4" t="s">
        <v>16</v>
      </c>
      <c r="C78" s="55">
        <f>Peer2Peer!C78+Web!C78+Video!C78</f>
        <v>7.1308000000000007</v>
      </c>
      <c r="D78" s="56">
        <f>Peer2Peer!D78+Web!D78+Video!D78</f>
        <v>16.114810000000002</v>
      </c>
      <c r="E78" s="57">
        <f>Peer2Peer!E78+Web!E78+Video!E78</f>
        <v>35.309860000000008</v>
      </c>
      <c r="F78" s="55">
        <f>Peer2Peer!F78+Web!F78+Video!F78</f>
        <v>1.7827000000000002</v>
      </c>
      <c r="G78" s="56">
        <f>Peer2Peer!G78+Web!G78+Video!G78</f>
        <v>4.0287025000000014</v>
      </c>
      <c r="H78" s="57">
        <f>Peer2Peer!H78+Web!H78+Video!H78</f>
        <v>8.8274650000000019</v>
      </c>
    </row>
    <row r="79" spans="1:8" x14ac:dyDescent="0.2">
      <c r="A79" s="4" t="s">
        <v>140</v>
      </c>
      <c r="B79" s="4" t="s">
        <v>16</v>
      </c>
      <c r="C79" s="55">
        <f>Peer2Peer!C79+Web!C79+Video!C79</f>
        <v>17.504800000000003</v>
      </c>
      <c r="D79" s="56">
        <f>Peer2Peer!D79+Web!D79+Video!D79</f>
        <v>42.050359999999998</v>
      </c>
      <c r="E79" s="57">
        <f>Peer2Peer!E79+Web!E79+Video!E79</f>
        <v>96.538160000000005</v>
      </c>
      <c r="F79" s="55">
        <f>Peer2Peer!F79+Web!F79+Video!F79</f>
        <v>4.3761999999999999</v>
      </c>
      <c r="G79" s="56">
        <f>Peer2Peer!G79+Web!G79+Video!G79</f>
        <v>10.512589999999999</v>
      </c>
      <c r="H79" s="57">
        <f>Peer2Peer!H79+Web!H79+Video!H79</f>
        <v>24.134539999999998</v>
      </c>
    </row>
    <row r="80" spans="1:8" x14ac:dyDescent="0.2">
      <c r="A80" s="4" t="s">
        <v>141</v>
      </c>
      <c r="B80" s="4" t="s">
        <v>17</v>
      </c>
      <c r="C80" s="55">
        <f>Peer2Peer!C80+Web!C80+Video!C80</f>
        <v>12.822800000000001</v>
      </c>
      <c r="D80" s="56">
        <f>Peer2Peer!D80+Web!D80+Video!D80</f>
        <v>30.496710000000004</v>
      </c>
      <c r="E80" s="57">
        <f>Peer2Peer!E80+Web!E80+Video!E80</f>
        <v>69.031260000000003</v>
      </c>
      <c r="F80" s="55">
        <f>Peer2Peer!F80+Web!F80+Video!F80</f>
        <v>3.2057000000000002</v>
      </c>
      <c r="G80" s="56">
        <f>Peer2Peer!G80+Web!G80+Video!G80</f>
        <v>7.6241775000000001</v>
      </c>
      <c r="H80" s="57">
        <f>Peer2Peer!H80+Web!H80+Video!H80</f>
        <v>17.257815000000001</v>
      </c>
    </row>
    <row r="81" spans="1:8" x14ac:dyDescent="0.2">
      <c r="A81" s="4" t="s">
        <v>142</v>
      </c>
      <c r="B81" s="4" t="s">
        <v>17</v>
      </c>
      <c r="C81" s="55">
        <f>Peer2Peer!C81+Web!C81+Video!C81</f>
        <v>24.194800000000001</v>
      </c>
      <c r="D81" s="56">
        <f>Peer2Peer!D81+Web!D81+Video!D81</f>
        <v>53.744610000000009</v>
      </c>
      <c r="E81" s="57">
        <f>Peer2Peer!E81+Web!E81+Video!E81</f>
        <v>117.66866000000002</v>
      </c>
      <c r="F81" s="55">
        <f>Peer2Peer!F81+Web!F81+Video!F81</f>
        <v>6.0487000000000002</v>
      </c>
      <c r="G81" s="56">
        <f>Peer2Peer!G81+Web!G81+Video!G81</f>
        <v>13.4361525</v>
      </c>
      <c r="H81" s="57">
        <f>Peer2Peer!H81+Web!H81+Video!H81</f>
        <v>29.417165000000004</v>
      </c>
    </row>
    <row r="82" spans="1:8" x14ac:dyDescent="0.2">
      <c r="A82" s="4" t="s">
        <v>143</v>
      </c>
      <c r="B82" s="4" t="s">
        <v>17</v>
      </c>
      <c r="C82" s="55">
        <f>Peer2Peer!C82+Web!C82+Video!C82</f>
        <v>9.3963999999999999</v>
      </c>
      <c r="D82" s="56">
        <f>Peer2Peer!D82+Web!D82+Video!D82</f>
        <v>22.377230000000001</v>
      </c>
      <c r="E82" s="57">
        <f>Peer2Peer!E82+Web!E82+Video!E82</f>
        <v>51.166380000000004</v>
      </c>
      <c r="F82" s="55">
        <f>Peer2Peer!F82+Web!F82+Video!F82</f>
        <v>2.3491</v>
      </c>
      <c r="G82" s="56">
        <f>Peer2Peer!G82+Web!G82+Video!G82</f>
        <v>5.5943074999999993</v>
      </c>
      <c r="H82" s="57">
        <f>Peer2Peer!H82+Web!H82+Video!H82</f>
        <v>12.791594999999999</v>
      </c>
    </row>
    <row r="83" spans="1:8" x14ac:dyDescent="0.2">
      <c r="A83" s="4" t="s">
        <v>144</v>
      </c>
      <c r="B83" s="4" t="s">
        <v>17</v>
      </c>
      <c r="C83" s="55">
        <f>Peer2Peer!C83+Web!C83+Video!C83</f>
        <v>14.947600000000001</v>
      </c>
      <c r="D83" s="56">
        <f>Peer2Peer!D83+Web!D83+Video!D83</f>
        <v>34.358570000000007</v>
      </c>
      <c r="E83" s="57">
        <f>Peer2Peer!E83+Web!E83+Video!E83</f>
        <v>77.308420000000012</v>
      </c>
      <c r="F83" s="55">
        <f>Peer2Peer!F83+Web!F83+Video!F83</f>
        <v>3.7368999999999999</v>
      </c>
      <c r="G83" s="56">
        <f>Peer2Peer!G83+Web!G83+Video!G83</f>
        <v>8.5896425000000018</v>
      </c>
      <c r="H83" s="57">
        <f>Peer2Peer!H83+Web!H83+Video!H83</f>
        <v>19.327105</v>
      </c>
    </row>
    <row r="84" spans="1:8" x14ac:dyDescent="0.2">
      <c r="A84" s="4" t="s">
        <v>145</v>
      </c>
      <c r="B84" s="4" t="s">
        <v>17</v>
      </c>
      <c r="C84" s="55">
        <f>Peer2Peer!C84+Web!C84+Video!C84</f>
        <v>24.019600000000001</v>
      </c>
      <c r="D84" s="56">
        <f>Peer2Peer!D84+Web!D84+Video!D84</f>
        <v>56.338970000000003</v>
      </c>
      <c r="E84" s="57">
        <f>Peer2Peer!E84+Web!E84+Video!E84</f>
        <v>126.03082000000002</v>
      </c>
      <c r="F84" s="55">
        <f>Peer2Peer!F84+Web!F84+Video!F84</f>
        <v>6.0048999999999992</v>
      </c>
      <c r="G84" s="56">
        <f>Peer2Peer!G84+Web!G84+Video!G84</f>
        <v>14.084742500000001</v>
      </c>
      <c r="H84" s="57">
        <f>Peer2Peer!H84+Web!H84+Video!H84</f>
        <v>31.507705000000001</v>
      </c>
    </row>
    <row r="85" spans="1:8" x14ac:dyDescent="0.2">
      <c r="A85" s="4" t="s">
        <v>146</v>
      </c>
      <c r="B85" s="4" t="s">
        <v>18</v>
      </c>
      <c r="C85" s="55">
        <f>Peer2Peer!C85+Web!C85+Video!C85</f>
        <v>23.179600000000004</v>
      </c>
      <c r="D85" s="56">
        <f>Peer2Peer!D85+Web!D85+Video!D85</f>
        <v>68.805970000000016</v>
      </c>
      <c r="E85" s="57">
        <f>Peer2Peer!E85+Web!E85+Video!E85</f>
        <v>170.57281999999998</v>
      </c>
      <c r="F85" s="55">
        <f>Peer2Peer!F85+Web!F85+Video!F85</f>
        <v>5.7949000000000002</v>
      </c>
      <c r="G85" s="56">
        <f>Peer2Peer!G85+Web!G85+Video!G85</f>
        <v>17.201492500000001</v>
      </c>
      <c r="H85" s="57">
        <f>Peer2Peer!H85+Web!H85+Video!H85</f>
        <v>42.643204999999995</v>
      </c>
    </row>
    <row r="86" spans="1:8" x14ac:dyDescent="0.2">
      <c r="A86" s="4" t="s">
        <v>147</v>
      </c>
      <c r="B86" s="4" t="s">
        <v>18</v>
      </c>
      <c r="C86" s="55">
        <f>Peer2Peer!C86+Web!C86+Video!C86</f>
        <v>13.045200000000001</v>
      </c>
      <c r="D86" s="56">
        <f>Peer2Peer!D86+Web!D86+Video!D86</f>
        <v>43.818390000000008</v>
      </c>
      <c r="E86" s="57">
        <f>Peer2Peer!E86+Web!E86+Video!E86</f>
        <v>111.36934000000001</v>
      </c>
      <c r="F86" s="55">
        <f>Peer2Peer!F86+Web!F86+Video!F86</f>
        <v>3.2613000000000003</v>
      </c>
      <c r="G86" s="56">
        <f>Peer2Peer!G86+Web!G86+Video!G86</f>
        <v>10.954597500000002</v>
      </c>
      <c r="H86" s="57">
        <f>Peer2Peer!H86+Web!H86+Video!H86</f>
        <v>27.842334999999999</v>
      </c>
    </row>
    <row r="87" spans="1:8" x14ac:dyDescent="0.2">
      <c r="A87" s="4" t="s">
        <v>148</v>
      </c>
      <c r="B87" s="4" t="s">
        <v>17</v>
      </c>
      <c r="C87" s="55">
        <f>Peer2Peer!C87+Web!C87+Video!C87</f>
        <v>10.976000000000003</v>
      </c>
      <c r="D87" s="56">
        <f>Peer2Peer!D87+Web!D87+Video!D87</f>
        <v>26.5107</v>
      </c>
      <c r="E87" s="57">
        <f>Peer2Peer!E87+Web!E87+Video!E87</f>
        <v>60.334200000000003</v>
      </c>
      <c r="F87" s="55">
        <f>Peer2Peer!F87+Web!F87+Video!F87</f>
        <v>2.7440000000000002</v>
      </c>
      <c r="G87" s="56">
        <f>Peer2Peer!G87+Web!G87+Video!G87</f>
        <v>6.627675</v>
      </c>
      <c r="H87" s="57">
        <f>Peer2Peer!H87+Web!H87+Video!H87</f>
        <v>15.083549999999999</v>
      </c>
    </row>
    <row r="88" spans="1:8" x14ac:dyDescent="0.2">
      <c r="A88" s="4" t="s">
        <v>149</v>
      </c>
      <c r="B88" s="4" t="s">
        <v>17</v>
      </c>
      <c r="C88" s="55">
        <f>Peer2Peer!C88+Web!C88+Video!C88</f>
        <v>21.311199999999999</v>
      </c>
      <c r="D88" s="56">
        <f>Peer2Peer!D88+Web!D88+Video!D88</f>
        <v>46.72084000000001</v>
      </c>
      <c r="E88" s="57">
        <f>Peer2Peer!E88+Web!E88+Video!E88</f>
        <v>102.08904000000001</v>
      </c>
      <c r="F88" s="55">
        <f>Peer2Peer!F88+Web!F88+Video!F88</f>
        <v>5.3277999999999999</v>
      </c>
      <c r="G88" s="56">
        <f>Peer2Peer!G88+Web!G88+Video!G88</f>
        <v>11.680210000000001</v>
      </c>
      <c r="H88" s="57">
        <f>Peer2Peer!H88+Web!H88+Video!H88</f>
        <v>25.522260000000003</v>
      </c>
    </row>
    <row r="89" spans="1:8" x14ac:dyDescent="0.2">
      <c r="A89" s="4" t="s">
        <v>150</v>
      </c>
      <c r="B89" s="4" t="s">
        <v>17</v>
      </c>
      <c r="C89" s="55">
        <f>Peer2Peer!C89+Web!C89+Video!C89</f>
        <v>5.6613199999999999</v>
      </c>
      <c r="D89" s="56">
        <f>Peer2Peer!D89+Web!D89+Video!D89</f>
        <v>17.439848999999999</v>
      </c>
      <c r="E89" s="57">
        <f>Peer2Peer!E89+Web!E89+Video!E89</f>
        <v>43.305993999999998</v>
      </c>
      <c r="F89" s="55">
        <f>Peer2Peer!F89+Web!F89+Video!F89</f>
        <v>1.41533</v>
      </c>
      <c r="G89" s="56">
        <f>Peer2Peer!G89+Web!G89+Video!G89</f>
        <v>4.3599622499999997</v>
      </c>
      <c r="H89" s="57">
        <f>Peer2Peer!H89+Web!H89+Video!H89</f>
        <v>10.8264985</v>
      </c>
    </row>
    <row r="90" spans="1:8" x14ac:dyDescent="0.2">
      <c r="A90" s="4" t="s">
        <v>151</v>
      </c>
      <c r="B90" s="4" t="s">
        <v>16</v>
      </c>
      <c r="C90" s="55">
        <f>Peer2Peer!C90+Web!C90+Video!C90</f>
        <v>9.6556000000000033</v>
      </c>
      <c r="D90" s="56">
        <f>Peer2Peer!D90+Web!D90+Video!D90</f>
        <v>23.736670000000004</v>
      </c>
      <c r="E90" s="57">
        <f>Peer2Peer!E90+Web!E90+Video!E90</f>
        <v>54.38702</v>
      </c>
      <c r="F90" s="55">
        <f>Peer2Peer!F90+Web!F90+Video!F90</f>
        <v>2.4139000000000004</v>
      </c>
      <c r="G90" s="56">
        <f>Peer2Peer!G90+Web!G90+Video!G90</f>
        <v>5.9341675</v>
      </c>
      <c r="H90" s="57">
        <f>Peer2Peer!H90+Web!H90+Video!H90</f>
        <v>13.596755</v>
      </c>
    </row>
    <row r="91" spans="1:8" x14ac:dyDescent="0.2">
      <c r="A91" s="4" t="s">
        <v>152</v>
      </c>
      <c r="B91" s="4" t="s">
        <v>17</v>
      </c>
      <c r="C91" s="55">
        <f>Peer2Peer!C91+Web!C91+Video!C91</f>
        <v>4.0504000000000007</v>
      </c>
      <c r="D91" s="56">
        <f>Peer2Peer!D91+Web!D91+Video!D91</f>
        <v>11.638780000000001</v>
      </c>
      <c r="E91" s="57">
        <f>Peer2Peer!E91+Web!E91+Video!E91</f>
        <v>27.990680000000005</v>
      </c>
      <c r="F91" s="55">
        <f>Peer2Peer!F91+Web!F91+Video!F91</f>
        <v>1.0126000000000002</v>
      </c>
      <c r="G91" s="56">
        <f>Peer2Peer!G91+Web!G91+Video!G91</f>
        <v>2.9096950000000001</v>
      </c>
      <c r="H91" s="57">
        <f>Peer2Peer!H91+Web!H91+Video!H91</f>
        <v>6.9976700000000012</v>
      </c>
    </row>
    <row r="92" spans="1:8" x14ac:dyDescent="0.2">
      <c r="A92" s="4" t="s">
        <v>153</v>
      </c>
      <c r="B92" s="4" t="s">
        <v>17</v>
      </c>
      <c r="C92" s="55">
        <f>Peer2Peer!C92+Web!C92+Video!C92</f>
        <v>24.627200000000002</v>
      </c>
      <c r="D92" s="56">
        <f>Peer2Peer!D92+Web!D92+Video!D92</f>
        <v>59.974540000000005</v>
      </c>
      <c r="E92" s="57">
        <f>Peer2Peer!E92+Web!E92+Video!E92</f>
        <v>136.62124</v>
      </c>
      <c r="F92" s="55">
        <f>Peer2Peer!F92+Web!F92+Video!F92</f>
        <v>6.1568000000000014</v>
      </c>
      <c r="G92" s="56">
        <f>Peer2Peer!G92+Web!G92+Video!G92</f>
        <v>14.993635000000001</v>
      </c>
      <c r="H92" s="57">
        <f>Peer2Peer!H92+Web!H92+Video!H92</f>
        <v>34.15531</v>
      </c>
    </row>
    <row r="93" spans="1:8" x14ac:dyDescent="0.2">
      <c r="A93" s="4" t="s">
        <v>154</v>
      </c>
      <c r="B93" s="4" t="s">
        <v>16</v>
      </c>
      <c r="C93" s="55">
        <f>Peer2Peer!C93+Web!C93+Video!C93</f>
        <v>12.307200000000002</v>
      </c>
      <c r="D93" s="56">
        <f>Peer2Peer!D93+Web!D93+Video!D93</f>
        <v>30.108040000000006</v>
      </c>
      <c r="E93" s="57">
        <f>Peer2Peer!E93+Web!E93+Video!E93</f>
        <v>68.332240000000013</v>
      </c>
      <c r="F93" s="55">
        <f>Peer2Peer!F93+Web!F93+Video!F93</f>
        <v>3.0768</v>
      </c>
      <c r="G93" s="56">
        <f>Peer2Peer!G93+Web!G93+Video!G93</f>
        <v>7.5270100000000006</v>
      </c>
      <c r="H93" s="57">
        <f>Peer2Peer!H93+Web!H93+Video!H93</f>
        <v>17.083060000000003</v>
      </c>
    </row>
    <row r="94" spans="1:8" x14ac:dyDescent="0.2">
      <c r="A94" s="4" t="s">
        <v>155</v>
      </c>
      <c r="B94" s="4" t="s">
        <v>17</v>
      </c>
      <c r="C94" s="55">
        <f>Peer2Peer!C94+Web!C94+Video!C94</f>
        <v>20.555600000000005</v>
      </c>
      <c r="D94" s="56">
        <f>Peer2Peer!D94+Web!D94+Video!D94</f>
        <v>48.786670000000001</v>
      </c>
      <c r="E94" s="57">
        <f>Peer2Peer!E94+Web!E94+Video!E94</f>
        <v>111.44702000000001</v>
      </c>
      <c r="F94" s="55">
        <f>Peer2Peer!F94+Web!F94+Video!F94</f>
        <v>5.1389000000000005</v>
      </c>
      <c r="G94" s="56">
        <f>Peer2Peer!G94+Web!G94+Video!G94</f>
        <v>12.1966675</v>
      </c>
      <c r="H94" s="57">
        <f>Peer2Peer!H94+Web!H94+Video!H94</f>
        <v>27.861754999999999</v>
      </c>
    </row>
    <row r="95" spans="1:8" x14ac:dyDescent="0.2">
      <c r="A95" s="4" t="s">
        <v>156</v>
      </c>
      <c r="B95" s="4" t="s">
        <v>17</v>
      </c>
      <c r="C95" s="55">
        <f>Peer2Peer!C95+Web!C95+Video!C95</f>
        <v>10.989599999999999</v>
      </c>
      <c r="D95" s="56">
        <f>Peer2Peer!D95+Web!D95+Video!D95</f>
        <v>28.864220000000007</v>
      </c>
      <c r="E95" s="57">
        <f>Peer2Peer!E95+Web!E95+Video!E95</f>
        <v>68.127319999999997</v>
      </c>
      <c r="F95" s="55">
        <f>Peer2Peer!F95+Web!F95+Video!F95</f>
        <v>2.7473999999999998</v>
      </c>
      <c r="G95" s="56">
        <f>Peer2Peer!G95+Web!G95+Video!G95</f>
        <v>7.2160550000000017</v>
      </c>
      <c r="H95" s="57">
        <f>Peer2Peer!H95+Web!H95+Video!H95</f>
        <v>17.031829999999999</v>
      </c>
    </row>
    <row r="96" spans="1:8" x14ac:dyDescent="0.2">
      <c r="A96" s="4" t="s">
        <v>157</v>
      </c>
      <c r="B96" s="4" t="s">
        <v>17</v>
      </c>
      <c r="C96" s="55">
        <f>Peer2Peer!C96+Web!C96+Video!C96</f>
        <v>13.854000000000003</v>
      </c>
      <c r="D96" s="56">
        <f>Peer2Peer!D96+Web!D96+Video!D96</f>
        <v>32.07405</v>
      </c>
      <c r="E96" s="57">
        <f>Peer2Peer!E96+Web!E96+Video!E96</f>
        <v>72.429300000000012</v>
      </c>
      <c r="F96" s="55">
        <f>Peer2Peer!F96+Web!F96+Video!F96</f>
        <v>3.4635000000000007</v>
      </c>
      <c r="G96" s="56">
        <f>Peer2Peer!G96+Web!G96+Video!G96</f>
        <v>8.0185124999999999</v>
      </c>
      <c r="H96" s="57">
        <f>Peer2Peer!H96+Web!H96+Video!H96</f>
        <v>18.107325000000003</v>
      </c>
    </row>
    <row r="97" spans="1:8" x14ac:dyDescent="0.2">
      <c r="A97" s="4" t="s">
        <v>158</v>
      </c>
      <c r="B97" s="4" t="s">
        <v>17</v>
      </c>
      <c r="C97" s="55">
        <f>Peer2Peer!C97+Web!C97+Video!C97</f>
        <v>4.3368000000000002</v>
      </c>
      <c r="D97" s="56">
        <f>Peer2Peer!D97+Web!D97+Video!D97</f>
        <v>14.505260000000002</v>
      </c>
      <c r="E97" s="57">
        <f>Peer2Peer!E97+Web!E97+Video!E97</f>
        <v>36.797560000000011</v>
      </c>
      <c r="F97" s="55">
        <f>Peer2Peer!F97+Web!F97+Video!F97</f>
        <v>1.0841999999999998</v>
      </c>
      <c r="G97" s="56">
        <f>Peer2Peer!G97+Web!G97+Video!G97</f>
        <v>3.6263150000000004</v>
      </c>
      <c r="H97" s="57">
        <f>Peer2Peer!H97+Web!H97+Video!H97</f>
        <v>9.1993900000000011</v>
      </c>
    </row>
    <row r="98" spans="1:8" x14ac:dyDescent="0.2">
      <c r="A98" s="4" t="s">
        <v>159</v>
      </c>
      <c r="B98" s="4" t="s">
        <v>17</v>
      </c>
      <c r="C98" s="55">
        <f>Peer2Peer!C98+Web!C98+Video!C98</f>
        <v>12.001800000000003</v>
      </c>
      <c r="D98" s="56">
        <f>Peer2Peer!D98+Web!D98+Video!D98</f>
        <v>28.076385000000005</v>
      </c>
      <c r="E98" s="57">
        <f>Peer2Peer!E98+Web!E98+Video!E98</f>
        <v>61.706810000000019</v>
      </c>
      <c r="F98" s="55">
        <f>Peer2Peer!F98+Web!F98+Video!F98</f>
        <v>3.0004500000000003</v>
      </c>
      <c r="G98" s="56">
        <f>Peer2Peer!G98+Web!G98+Video!G98</f>
        <v>7.0190962500000005</v>
      </c>
      <c r="H98" s="57">
        <f>Peer2Peer!H98+Web!H98+Video!H98</f>
        <v>15.426702500000003</v>
      </c>
    </row>
    <row r="99" spans="1:8" x14ac:dyDescent="0.2">
      <c r="A99" s="4" t="s">
        <v>160</v>
      </c>
      <c r="B99" s="4" t="s">
        <v>17</v>
      </c>
      <c r="C99" s="55">
        <f>Peer2Peer!C99+Web!C99+Video!C99</f>
        <v>42.986800000000002</v>
      </c>
      <c r="D99" s="56">
        <f>Peer2Peer!D99+Web!D99+Video!D99</f>
        <v>93.504010000000022</v>
      </c>
      <c r="E99" s="57">
        <f>Peer2Peer!E99+Web!E99+Video!E99</f>
        <v>204.16505999999998</v>
      </c>
      <c r="F99" s="55">
        <f>Peer2Peer!F99+Web!F99+Video!F99</f>
        <v>10.746700000000001</v>
      </c>
      <c r="G99" s="56">
        <f>Peer2Peer!G99+Web!G99+Video!G99</f>
        <v>23.376002500000006</v>
      </c>
      <c r="H99" s="57">
        <f>Peer2Peer!H99+Web!H99+Video!H99</f>
        <v>51.041265000000003</v>
      </c>
    </row>
    <row r="100" spans="1:8" x14ac:dyDescent="0.2">
      <c r="A100" s="4" t="s">
        <v>161</v>
      </c>
      <c r="B100" s="4" t="s">
        <v>17</v>
      </c>
      <c r="C100" s="55">
        <f>Peer2Peer!C100+Web!C100+Video!C100</f>
        <v>15.671600000000002</v>
      </c>
      <c r="D100" s="56">
        <f>Peer2Peer!D100+Web!D100+Video!D100</f>
        <v>39.617869999999996</v>
      </c>
      <c r="E100" s="57">
        <f>Peer2Peer!E100+Web!E100+Video!E100</f>
        <v>91.634220000000013</v>
      </c>
      <c r="F100" s="55">
        <f>Peer2Peer!F100+Web!F100+Video!F100</f>
        <v>3.9179000000000004</v>
      </c>
      <c r="G100" s="56">
        <f>Peer2Peer!G100+Web!G100+Video!G100</f>
        <v>9.9044674999999991</v>
      </c>
      <c r="H100" s="57">
        <f>Peer2Peer!H100+Web!H100+Video!H100</f>
        <v>22.908555</v>
      </c>
    </row>
    <row r="101" spans="1:8" x14ac:dyDescent="0.2">
      <c r="A101" s="4" t="s">
        <v>162</v>
      </c>
      <c r="B101" s="4" t="s">
        <v>17</v>
      </c>
      <c r="C101" s="55">
        <f>Peer2Peer!C101+Web!C101+Video!C101</f>
        <v>7.0236000000000001</v>
      </c>
      <c r="D101" s="56">
        <f>Peer2Peer!D101+Web!D101+Video!D101</f>
        <v>21.676770000000005</v>
      </c>
      <c r="E101" s="57">
        <f>Peer2Peer!E101+Web!E101+Video!E101</f>
        <v>54.637619999999998</v>
      </c>
      <c r="F101" s="55">
        <f>Peer2Peer!F101+Web!F101+Video!F101</f>
        <v>1.7559</v>
      </c>
      <c r="G101" s="56">
        <f>Peer2Peer!G101+Web!G101+Video!G101</f>
        <v>5.4191925000000012</v>
      </c>
      <c r="H101" s="57">
        <f>Peer2Peer!H101+Web!H101+Video!H101</f>
        <v>13.659405</v>
      </c>
    </row>
    <row r="102" spans="1:8" x14ac:dyDescent="0.2">
      <c r="A102" s="4" t="s">
        <v>163</v>
      </c>
      <c r="B102" s="4" t="s">
        <v>17</v>
      </c>
      <c r="C102" s="55">
        <f>Peer2Peer!C102+Web!C102+Video!C102</f>
        <v>23.828000000000007</v>
      </c>
      <c r="D102" s="56">
        <f>Peer2Peer!D102+Web!D102+Video!D102</f>
        <v>55.849599999999995</v>
      </c>
      <c r="E102" s="57">
        <f>Peer2Peer!E102+Web!E102+Video!E102</f>
        <v>124.85760000000001</v>
      </c>
      <c r="F102" s="55">
        <f>Peer2Peer!F102+Web!F102+Video!F102</f>
        <v>5.9570000000000007</v>
      </c>
      <c r="G102" s="56">
        <f>Peer2Peer!G102+Web!G102+Video!G102</f>
        <v>13.962399999999999</v>
      </c>
      <c r="H102" s="57">
        <f>Peer2Peer!H102+Web!H102+Video!H102</f>
        <v>31.214399999999998</v>
      </c>
    </row>
    <row r="103" spans="1:8" x14ac:dyDescent="0.2">
      <c r="A103" s="4" t="s">
        <v>164</v>
      </c>
      <c r="B103" s="4" t="s">
        <v>17</v>
      </c>
      <c r="C103" s="55">
        <f>Peer2Peer!C103+Web!C103+Video!C103</f>
        <v>16.1708</v>
      </c>
      <c r="D103" s="56">
        <f>Peer2Peer!D103+Web!D103+Video!D103</f>
        <v>37.72281000000001</v>
      </c>
      <c r="E103" s="57">
        <f>Peer2Peer!E103+Web!E103+Video!E103</f>
        <v>84.797860000000014</v>
      </c>
      <c r="F103" s="55">
        <f>Peer2Peer!F103+Web!F103+Video!F103</f>
        <v>4.0427</v>
      </c>
      <c r="G103" s="56">
        <f>Peer2Peer!G103+Web!G103+Video!G103</f>
        <v>9.4307025000000024</v>
      </c>
      <c r="H103" s="57">
        <f>Peer2Peer!H103+Web!H103+Video!H103</f>
        <v>21.199465</v>
      </c>
    </row>
    <row r="104" spans="1:8" x14ac:dyDescent="0.2">
      <c r="A104" s="4" t="s">
        <v>165</v>
      </c>
      <c r="B104" s="4" t="s">
        <v>17</v>
      </c>
      <c r="C104" s="55">
        <f>Peer2Peer!C104+Web!C104+Video!C104</f>
        <v>21.6464</v>
      </c>
      <c r="D104" s="56">
        <f>Peer2Peer!D104+Web!D104+Video!D104</f>
        <v>50.340980000000016</v>
      </c>
      <c r="E104" s="57">
        <f>Peer2Peer!E104+Web!E104+Video!E104</f>
        <v>112.58388000000001</v>
      </c>
      <c r="F104" s="55">
        <f>Peer2Peer!F104+Web!F104+Video!F104</f>
        <v>5.4116</v>
      </c>
      <c r="G104" s="56">
        <f>Peer2Peer!G104+Web!G104+Video!G104</f>
        <v>12.585245</v>
      </c>
      <c r="H104" s="57">
        <f>Peer2Peer!H104+Web!H104+Video!H104</f>
        <v>28.145969999999998</v>
      </c>
    </row>
    <row r="105" spans="1:8" x14ac:dyDescent="0.2">
      <c r="A105" s="4" t="s">
        <v>166</v>
      </c>
      <c r="B105" s="4" t="s">
        <v>17</v>
      </c>
      <c r="C105" s="55">
        <f>Peer2Peer!C105+Web!C105+Video!C105</f>
        <v>27.8428</v>
      </c>
      <c r="D105" s="56">
        <f>Peer2Peer!D105+Web!D105+Video!D105</f>
        <v>62.990710000000007</v>
      </c>
      <c r="E105" s="57">
        <f>Peer2Peer!E105+Web!E105+Video!E105</f>
        <v>140.03526000000002</v>
      </c>
      <c r="F105" s="55">
        <f>Peer2Peer!F105+Web!F105+Video!F105</f>
        <v>6.9607000000000001</v>
      </c>
      <c r="G105" s="56">
        <f>Peer2Peer!G105+Web!G105+Video!G105</f>
        <v>15.747677500000004</v>
      </c>
      <c r="H105" s="57">
        <f>Peer2Peer!H105+Web!H105+Video!H105</f>
        <v>35.008815000000006</v>
      </c>
    </row>
    <row r="106" spans="1:8" x14ac:dyDescent="0.2">
      <c r="A106" s="4" t="s">
        <v>167</v>
      </c>
      <c r="B106" s="4" t="s">
        <v>17</v>
      </c>
      <c r="C106" s="55">
        <f>Peer2Peer!C106+Web!C106+Video!C106</f>
        <v>18.198399999999999</v>
      </c>
      <c r="D106" s="56">
        <f>Peer2Peer!D106+Web!D106+Video!D106</f>
        <v>42.174880000000016</v>
      </c>
      <c r="E106" s="57">
        <f>Peer2Peer!E106+Web!E106+Video!E106</f>
        <v>94.617279999999994</v>
      </c>
      <c r="F106" s="55">
        <f>Peer2Peer!F106+Web!F106+Video!F106</f>
        <v>4.5495999999999999</v>
      </c>
      <c r="G106" s="56">
        <f>Peer2Peer!G106+Web!G106+Video!G106</f>
        <v>10.543720000000002</v>
      </c>
      <c r="H106" s="57">
        <f>Peer2Peer!H106+Web!H106+Video!H106</f>
        <v>23.654319999999998</v>
      </c>
    </row>
    <row r="107" spans="1:8" x14ac:dyDescent="0.2">
      <c r="A107" s="4" t="s">
        <v>168</v>
      </c>
      <c r="B107" s="4" t="s">
        <v>17</v>
      </c>
      <c r="C107" s="55">
        <f>Peer2Peer!C107+Web!C107+Video!C107</f>
        <v>13.468000000000002</v>
      </c>
      <c r="D107" s="56">
        <f>Peer2Peer!D107+Web!D107+Video!D107</f>
        <v>31.165100000000002</v>
      </c>
      <c r="E107" s="57">
        <f>Peer2Peer!E107+Web!E107+Video!E107</f>
        <v>70.340600000000009</v>
      </c>
      <c r="F107" s="55">
        <f>Peer2Peer!F107+Web!F107+Video!F107</f>
        <v>3.3670000000000004</v>
      </c>
      <c r="G107" s="56">
        <f>Peer2Peer!G107+Web!G107+Video!G107</f>
        <v>7.7912750000000006</v>
      </c>
      <c r="H107" s="57">
        <f>Peer2Peer!H107+Web!H107+Video!H107</f>
        <v>17.585150000000002</v>
      </c>
    </row>
    <row r="108" spans="1:8" x14ac:dyDescent="0.2">
      <c r="A108" s="4" t="s">
        <v>169</v>
      </c>
      <c r="B108" s="4" t="s">
        <v>17</v>
      </c>
      <c r="C108" s="55">
        <f>Peer2Peer!C108+Web!C108+Video!C108</f>
        <v>7.096000000000001</v>
      </c>
      <c r="D108" s="56">
        <f>Peer2Peer!D108+Web!D108+Video!D108</f>
        <v>19.812200000000004</v>
      </c>
      <c r="E108" s="57">
        <f>Peer2Peer!E108+Web!E108+Video!E108</f>
        <v>48.333200000000005</v>
      </c>
      <c r="F108" s="55">
        <f>Peer2Peer!F108+Web!F108+Video!F108</f>
        <v>1.7740000000000002</v>
      </c>
      <c r="G108" s="56">
        <f>Peer2Peer!G108+Web!G108+Video!G108</f>
        <v>4.9530500000000011</v>
      </c>
      <c r="H108" s="57">
        <f>Peer2Peer!H108+Web!H108+Video!H108</f>
        <v>12.083300000000001</v>
      </c>
    </row>
    <row r="109" spans="1:8" x14ac:dyDescent="0.2">
      <c r="A109" s="4" t="s">
        <v>170</v>
      </c>
      <c r="B109" s="4" t="s">
        <v>17</v>
      </c>
      <c r="C109" s="55">
        <f>Peer2Peer!C109+Web!C109+Video!C109</f>
        <v>27.8048</v>
      </c>
      <c r="D109" s="56">
        <f>Peer2Peer!D109+Web!D109+Video!D109</f>
        <v>61.460360000000023</v>
      </c>
      <c r="E109" s="57">
        <f>Peer2Peer!E109+Web!E109+Video!E109</f>
        <v>134.39815999999999</v>
      </c>
      <c r="F109" s="55">
        <f>Peer2Peer!F109+Web!F109+Video!F109</f>
        <v>6.9512000000000009</v>
      </c>
      <c r="G109" s="56">
        <f>Peer2Peer!G109+Web!G109+Video!G109</f>
        <v>15.365090000000004</v>
      </c>
      <c r="H109" s="57">
        <f>Peer2Peer!H109+Web!H109+Video!H109</f>
        <v>33.599539999999998</v>
      </c>
    </row>
    <row r="110" spans="1:8" x14ac:dyDescent="0.2">
      <c r="A110" s="4" t="s">
        <v>171</v>
      </c>
      <c r="B110" s="4" t="s">
        <v>17</v>
      </c>
      <c r="C110" s="55">
        <f>Peer2Peer!C110+Web!C110+Video!C110</f>
        <v>22.433720000000001</v>
      </c>
      <c r="D110" s="56">
        <f>Peer2Peer!D110+Web!D110+Video!D110</f>
        <v>55.240279000000008</v>
      </c>
      <c r="E110" s="57">
        <f>Peer2Peer!E110+Web!E110+Video!E110</f>
        <v>126.29157399999998</v>
      </c>
      <c r="F110" s="55">
        <f>Peer2Peer!F110+Web!F110+Video!F110</f>
        <v>5.6084300000000011</v>
      </c>
      <c r="G110" s="56">
        <f>Peer2Peer!G110+Web!G110+Video!G110</f>
        <v>13.810069750000002</v>
      </c>
      <c r="H110" s="57">
        <f>Peer2Peer!H110+Web!H110+Video!H110</f>
        <v>31.572893499999996</v>
      </c>
    </row>
    <row r="111" spans="1:8" x14ac:dyDescent="0.2">
      <c r="A111" s="4" t="s">
        <v>172</v>
      </c>
      <c r="B111" s="4" t="s">
        <v>17</v>
      </c>
      <c r="C111" s="55">
        <f>Peer2Peer!C111+Web!C111+Video!C111</f>
        <v>7.6684000000000019</v>
      </c>
      <c r="D111" s="56">
        <f>Peer2Peer!D111+Web!D111+Video!D111</f>
        <v>21.847630000000002</v>
      </c>
      <c r="E111" s="57">
        <f>Peer2Peer!E111+Web!E111+Video!E111</f>
        <v>53.028779999999998</v>
      </c>
      <c r="F111" s="55">
        <f>Peer2Peer!F111+Web!F111+Video!F111</f>
        <v>1.9171000000000002</v>
      </c>
      <c r="G111" s="56">
        <f>Peer2Peer!G111+Web!G111+Video!G111</f>
        <v>5.4619075000000006</v>
      </c>
      <c r="H111" s="57">
        <f>Peer2Peer!H111+Web!H111+Video!H111</f>
        <v>13.257194999999999</v>
      </c>
    </row>
    <row r="112" spans="1:8" x14ac:dyDescent="0.2">
      <c r="A112" s="4" t="s">
        <v>173</v>
      </c>
      <c r="B112" s="4" t="s">
        <v>17</v>
      </c>
      <c r="C112" s="55">
        <f>Peer2Peer!C112+Web!C112+Video!C112</f>
        <v>14.777199999999999</v>
      </c>
      <c r="D112" s="56">
        <f>Peer2Peer!D112+Web!D112+Video!D112</f>
        <v>32.618290000000002</v>
      </c>
      <c r="E112" s="57">
        <f>Peer2Peer!E112+Web!E112+Video!E112</f>
        <v>71.318740000000005</v>
      </c>
      <c r="F112" s="55">
        <f>Peer2Peer!F112+Web!F112+Video!F112</f>
        <v>3.6942999999999997</v>
      </c>
      <c r="G112" s="56">
        <f>Peer2Peer!G112+Web!G112+Video!G112</f>
        <v>8.1545725000000004</v>
      </c>
      <c r="H112" s="57">
        <f>Peer2Peer!H112+Web!H112+Video!H112</f>
        <v>17.829685000000001</v>
      </c>
    </row>
    <row r="113" spans="1:8" x14ac:dyDescent="0.2">
      <c r="A113" s="4" t="s">
        <v>174</v>
      </c>
      <c r="B113" s="4" t="s">
        <v>17</v>
      </c>
      <c r="C113" s="55">
        <f>Peer2Peer!C113+Web!C113+Video!C113</f>
        <v>11.8504</v>
      </c>
      <c r="D113" s="56">
        <f>Peer2Peer!D113+Web!D113+Video!D113</f>
        <v>26.301280000000006</v>
      </c>
      <c r="E113" s="57">
        <f>Peer2Peer!E113+Web!E113+Video!E113</f>
        <v>57.535680000000013</v>
      </c>
      <c r="F113" s="55">
        <f>Peer2Peer!F113+Web!F113+Video!F113</f>
        <v>2.9626000000000001</v>
      </c>
      <c r="G113" s="56">
        <f>Peer2Peer!G113+Web!G113+Video!G113</f>
        <v>6.5753200000000005</v>
      </c>
      <c r="H113" s="57">
        <f>Peer2Peer!H113+Web!H113+Video!H113</f>
        <v>14.383920000000002</v>
      </c>
    </row>
    <row r="114" spans="1:8" x14ac:dyDescent="0.2">
      <c r="A114" s="4" t="s">
        <v>175</v>
      </c>
      <c r="B114" s="4" t="s">
        <v>18</v>
      </c>
      <c r="C114" s="55">
        <f>Peer2Peer!C114+Web!C114+Video!C114</f>
        <v>70.170800000000014</v>
      </c>
      <c r="D114" s="56">
        <f>Peer2Peer!D114+Web!D114+Video!D114</f>
        <v>158.27280999999999</v>
      </c>
      <c r="E114" s="57">
        <f>Peer2Peer!E114+Web!E114+Video!E114</f>
        <v>351.09785999999997</v>
      </c>
      <c r="F114" s="55">
        <f>Peer2Peer!F114+Web!F114+Video!F114</f>
        <v>17.5427</v>
      </c>
      <c r="G114" s="56">
        <f>Peer2Peer!G114+Web!G114+Video!G114</f>
        <v>39.568202499999998</v>
      </c>
      <c r="H114" s="57">
        <f>Peer2Peer!H114+Web!H114+Video!H114</f>
        <v>87.774464999999992</v>
      </c>
    </row>
    <row r="115" spans="1:8" x14ac:dyDescent="0.2">
      <c r="A115" s="4" t="s">
        <v>176</v>
      </c>
      <c r="B115" s="4" t="s">
        <v>17</v>
      </c>
      <c r="C115" s="55">
        <f>Peer2Peer!C115+Web!C115+Video!C115</f>
        <v>33.904400000000003</v>
      </c>
      <c r="D115" s="56">
        <f>Peer2Peer!D115+Web!D115+Video!D115</f>
        <v>75.997830000000022</v>
      </c>
      <c r="E115" s="57">
        <f>Peer2Peer!E115+Web!E115+Video!E115</f>
        <v>168.30998</v>
      </c>
      <c r="F115" s="55">
        <f>Peer2Peer!F115+Web!F115+Video!F115</f>
        <v>8.4761000000000006</v>
      </c>
      <c r="G115" s="56">
        <f>Peer2Peer!G115+Web!G115+Video!G115</f>
        <v>18.999457500000005</v>
      </c>
      <c r="H115" s="57">
        <f>Peer2Peer!H115+Web!H115+Video!H115</f>
        <v>42.077494999999999</v>
      </c>
    </row>
    <row r="116" spans="1:8" x14ac:dyDescent="0.2">
      <c r="A116" s="4" t="s">
        <v>177</v>
      </c>
      <c r="B116" s="4" t="s">
        <v>17</v>
      </c>
      <c r="C116" s="55">
        <f>Peer2Peer!C116+Web!C116+Video!C116</f>
        <v>12.452800000000003</v>
      </c>
      <c r="D116" s="56">
        <f>Peer2Peer!D116+Web!D116+Video!D116</f>
        <v>29.773960000000002</v>
      </c>
      <c r="E116" s="57">
        <f>Peer2Peer!E116+Web!E116+Video!E116</f>
        <v>67.559759999999997</v>
      </c>
      <c r="F116" s="55">
        <f>Peer2Peer!F116+Web!F116+Video!F116</f>
        <v>3.1132000000000009</v>
      </c>
      <c r="G116" s="56">
        <f>Peer2Peer!G116+Web!G116+Video!G116</f>
        <v>7.4434899999999997</v>
      </c>
      <c r="H116" s="57">
        <f>Peer2Peer!H116+Web!H116+Video!H116</f>
        <v>16.889939999999999</v>
      </c>
    </row>
    <row r="117" spans="1:8" x14ac:dyDescent="0.2">
      <c r="A117" s="4" t="s">
        <v>178</v>
      </c>
      <c r="B117" s="4" t="s">
        <v>17</v>
      </c>
      <c r="C117" s="55">
        <f>Peer2Peer!C117+Web!C117+Video!C117</f>
        <v>12.301200000000001</v>
      </c>
      <c r="D117" s="56">
        <f>Peer2Peer!D117+Web!D117+Video!D117</f>
        <v>26.550090000000008</v>
      </c>
      <c r="E117" s="57">
        <f>Peer2Peer!E117+Web!E117+Video!E117</f>
        <v>57.929540000000017</v>
      </c>
      <c r="F117" s="55">
        <f>Peer2Peer!F117+Web!F117+Video!F117</f>
        <v>3.0752999999999999</v>
      </c>
      <c r="G117" s="56">
        <f>Peer2Peer!G117+Web!G117+Video!G117</f>
        <v>6.6375225000000011</v>
      </c>
      <c r="H117" s="57">
        <f>Peer2Peer!H117+Web!H117+Video!H117</f>
        <v>14.482385000000001</v>
      </c>
    </row>
    <row r="118" spans="1:8" x14ac:dyDescent="0.2">
      <c r="A118" s="4" t="s">
        <v>179</v>
      </c>
      <c r="B118" s="4" t="s">
        <v>16</v>
      </c>
      <c r="C118" s="55">
        <f>Peer2Peer!C118+Web!C118+Video!C118</f>
        <v>10.566400000000002</v>
      </c>
      <c r="D118" s="56">
        <f>Peer2Peer!D118+Web!D118+Video!D118</f>
        <v>33.819980000000001</v>
      </c>
      <c r="E118" s="57">
        <f>Peer2Peer!E118+Web!E118+Video!E118</f>
        <v>86.237880000000018</v>
      </c>
      <c r="F118" s="55">
        <f>Peer2Peer!F118+Web!F118+Video!F118</f>
        <v>2.6416000000000008</v>
      </c>
      <c r="G118" s="56">
        <f>Peer2Peer!G118+Web!G118+Video!G118</f>
        <v>8.4549950000000003</v>
      </c>
      <c r="H118" s="57">
        <f>Peer2Peer!H118+Web!H118+Video!H118</f>
        <v>21.559470000000001</v>
      </c>
    </row>
    <row r="119" spans="1:8" x14ac:dyDescent="0.2">
      <c r="A119" s="4" t="s">
        <v>180</v>
      </c>
      <c r="B119" s="4" t="s">
        <v>17</v>
      </c>
      <c r="C119" s="55">
        <f>Peer2Peer!C119+Web!C119+Video!C119</f>
        <v>18.063200000000002</v>
      </c>
      <c r="D119" s="56">
        <f>Peer2Peer!D119+Web!D119+Video!D119</f>
        <v>40.434740000000019</v>
      </c>
      <c r="E119" s="57">
        <f>Peer2Peer!E119+Web!E119+Video!E119</f>
        <v>88.522440000000017</v>
      </c>
      <c r="F119" s="55">
        <f>Peer2Peer!F119+Web!F119+Video!F119</f>
        <v>4.5157999999999996</v>
      </c>
      <c r="G119" s="56">
        <f>Peer2Peer!G119+Web!G119+Video!G119</f>
        <v>10.108685000000003</v>
      </c>
      <c r="H119" s="57">
        <f>Peer2Peer!H119+Web!H119+Video!H119</f>
        <v>22.130610000000001</v>
      </c>
    </row>
    <row r="120" spans="1:8" x14ac:dyDescent="0.2">
      <c r="A120" s="4" t="s">
        <v>181</v>
      </c>
      <c r="B120" s="4" t="s">
        <v>17</v>
      </c>
      <c r="C120" s="55">
        <f>Peer2Peer!C120+Web!C120+Video!C120</f>
        <v>22.664000000000001</v>
      </c>
      <c r="D120" s="56">
        <f>Peer2Peer!D120+Web!D120+Video!D120</f>
        <v>51.164800000000014</v>
      </c>
      <c r="E120" s="57">
        <f>Peer2Peer!E120+Web!E120+Video!E120</f>
        <v>112.18880000000003</v>
      </c>
      <c r="F120" s="55">
        <f>Peer2Peer!F120+Web!F120+Video!F120</f>
        <v>5.6660000000000004</v>
      </c>
      <c r="G120" s="56">
        <f>Peer2Peer!G120+Web!G120+Video!G120</f>
        <v>12.791200000000002</v>
      </c>
      <c r="H120" s="57">
        <f>Peer2Peer!H120+Web!H120+Video!H120</f>
        <v>28.047200000000004</v>
      </c>
    </row>
    <row r="121" spans="1:8" x14ac:dyDescent="0.2">
      <c r="A121" s="4" t="s">
        <v>182</v>
      </c>
      <c r="B121" s="4" t="s">
        <v>17</v>
      </c>
      <c r="C121" s="55">
        <f>Peer2Peer!C121+Web!C121+Video!C121</f>
        <v>16.338000000000001</v>
      </c>
      <c r="D121" s="56">
        <f>Peer2Peer!D121+Web!D121+Video!D121</f>
        <v>37.43535</v>
      </c>
      <c r="E121" s="57">
        <f>Peer2Peer!E121+Web!E121+Video!E121</f>
        <v>82.127100000000013</v>
      </c>
      <c r="F121" s="55">
        <f>Peer2Peer!F121+Web!F121+Video!F121</f>
        <v>4.0845000000000002</v>
      </c>
      <c r="G121" s="56">
        <f>Peer2Peer!G121+Web!G121+Video!G121</f>
        <v>9.3588374999999999</v>
      </c>
      <c r="H121" s="57">
        <f>Peer2Peer!H121+Web!H121+Video!H121</f>
        <v>20.531775</v>
      </c>
    </row>
    <row r="122" spans="1:8" x14ac:dyDescent="0.2">
      <c r="A122" s="4" t="s">
        <v>183</v>
      </c>
      <c r="B122" s="4" t="s">
        <v>17</v>
      </c>
      <c r="C122" s="55">
        <f>Peer2Peer!C122+Web!C122+Video!C122</f>
        <v>19.051600000000001</v>
      </c>
      <c r="D122" s="56">
        <f>Peer2Peer!D122+Web!D122+Video!D122</f>
        <v>43.216370000000012</v>
      </c>
      <c r="E122" s="57">
        <f>Peer2Peer!E122+Web!E122+Video!E122</f>
        <v>96.635220000000004</v>
      </c>
      <c r="F122" s="55">
        <f>Peer2Peer!F122+Web!F122+Video!F122</f>
        <v>4.7628999999999992</v>
      </c>
      <c r="G122" s="56">
        <f>Peer2Peer!G122+Web!G122+Video!G122</f>
        <v>10.804092500000003</v>
      </c>
      <c r="H122" s="57">
        <f>Peer2Peer!H122+Web!H122+Video!H122</f>
        <v>24.158804999999997</v>
      </c>
    </row>
    <row r="123" spans="1:8" x14ac:dyDescent="0.2">
      <c r="A123" s="4" t="s">
        <v>184</v>
      </c>
      <c r="B123" s="4" t="s">
        <v>17</v>
      </c>
      <c r="C123" s="55">
        <f>Peer2Peer!C123+Web!C123+Video!C123</f>
        <v>18.147199999999998</v>
      </c>
      <c r="D123" s="56">
        <f>Peer2Peer!D123+Web!D123+Video!D123</f>
        <v>42.788540000000012</v>
      </c>
      <c r="E123" s="57">
        <f>Peer2Peer!E123+Web!E123+Video!E123</f>
        <v>96.105240000000009</v>
      </c>
      <c r="F123" s="55">
        <f>Peer2Peer!F123+Web!F123+Video!F123</f>
        <v>4.5367999999999995</v>
      </c>
      <c r="G123" s="56">
        <f>Peer2Peer!G123+Web!G123+Video!G123</f>
        <v>10.697135000000003</v>
      </c>
      <c r="H123" s="57">
        <f>Peer2Peer!H123+Web!H123+Video!H123</f>
        <v>24.026309999999995</v>
      </c>
    </row>
    <row r="124" spans="1:8" x14ac:dyDescent="0.2">
      <c r="A124" s="4" t="s">
        <v>185</v>
      </c>
      <c r="B124" s="4" t="s">
        <v>17</v>
      </c>
      <c r="C124" s="55">
        <f>Peer2Peer!C124+Web!C124+Video!C124</f>
        <v>16.2624</v>
      </c>
      <c r="D124" s="56">
        <f>Peer2Peer!D124+Web!D124+Video!D124</f>
        <v>37.272180000000006</v>
      </c>
      <c r="E124" s="57">
        <f>Peer2Peer!E124+Web!E124+Video!E124</f>
        <v>83.771080000000012</v>
      </c>
      <c r="F124" s="55">
        <f>Peer2Peer!F124+Web!F124+Video!F124</f>
        <v>4.0655999999999999</v>
      </c>
      <c r="G124" s="56">
        <f>Peer2Peer!G124+Web!G124+Video!G124</f>
        <v>9.3180450000000015</v>
      </c>
      <c r="H124" s="57">
        <f>Peer2Peer!H124+Web!H124+Video!H124</f>
        <v>20.942769999999999</v>
      </c>
    </row>
    <row r="125" spans="1:8" x14ac:dyDescent="0.2">
      <c r="A125" s="4" t="s">
        <v>186</v>
      </c>
      <c r="B125" s="4" t="s">
        <v>16</v>
      </c>
      <c r="C125" s="55">
        <f>Peer2Peer!C125+Web!C125+Video!C125</f>
        <v>16.865600000000001</v>
      </c>
      <c r="D125" s="56">
        <f>Peer2Peer!D125+Web!D125+Video!D125</f>
        <v>46.539920000000009</v>
      </c>
      <c r="E125" s="57">
        <f>Peer2Peer!E125+Web!E125+Video!E125</f>
        <v>111.63152000000001</v>
      </c>
      <c r="F125" s="55">
        <f>Peer2Peer!F125+Web!F125+Video!F125</f>
        <v>4.2164000000000001</v>
      </c>
      <c r="G125" s="56">
        <f>Peer2Peer!G125+Web!G125+Video!G125</f>
        <v>11.634980000000002</v>
      </c>
      <c r="H125" s="57">
        <f>Peer2Peer!H125+Web!H125+Video!H125</f>
        <v>27.907879999999999</v>
      </c>
    </row>
    <row r="126" spans="1:8" x14ac:dyDescent="0.2">
      <c r="A126" s="4" t="s">
        <v>187</v>
      </c>
      <c r="B126" s="4" t="s">
        <v>17</v>
      </c>
      <c r="C126" s="55">
        <f>Peer2Peer!C126+Web!C126+Video!C126</f>
        <v>14.665200000000002</v>
      </c>
      <c r="D126" s="56">
        <f>Peer2Peer!D126+Web!D126+Video!D126</f>
        <v>42.514890000000008</v>
      </c>
      <c r="E126" s="57">
        <f>Peer2Peer!E126+Web!E126+Video!E126</f>
        <v>102.99834000000001</v>
      </c>
      <c r="F126" s="55">
        <f>Peer2Peer!F126+Web!F126+Video!F126</f>
        <v>3.6663000000000006</v>
      </c>
      <c r="G126" s="56">
        <f>Peer2Peer!G126+Web!G126+Video!G126</f>
        <v>10.628722500000004</v>
      </c>
      <c r="H126" s="57">
        <f>Peer2Peer!H126+Web!H126+Video!H126</f>
        <v>25.749585000000003</v>
      </c>
    </row>
    <row r="127" spans="1:8" x14ac:dyDescent="0.2">
      <c r="A127" s="4" t="s">
        <v>188</v>
      </c>
      <c r="B127" s="4" t="s">
        <v>17</v>
      </c>
      <c r="C127" s="55">
        <f>Peer2Peer!C127+Web!C127+Video!C127</f>
        <v>20.491199999999999</v>
      </c>
      <c r="D127" s="56">
        <f>Peer2Peer!D127+Web!D127+Video!D127</f>
        <v>50.744340000000022</v>
      </c>
      <c r="E127" s="57">
        <f>Peer2Peer!E127+Web!E127+Video!E127</f>
        <v>118.06004000000001</v>
      </c>
      <c r="F127" s="55">
        <f>Peer2Peer!F127+Web!F127+Video!F127</f>
        <v>5.1227999999999998</v>
      </c>
      <c r="G127" s="56">
        <f>Peer2Peer!G127+Web!G127+Video!G127</f>
        <v>12.686085000000006</v>
      </c>
      <c r="H127" s="57">
        <f>Peer2Peer!H127+Web!H127+Video!H127</f>
        <v>29.51501</v>
      </c>
    </row>
    <row r="128" spans="1:8" x14ac:dyDescent="0.2">
      <c r="A128" s="4" t="s">
        <v>189</v>
      </c>
      <c r="B128" s="4" t="s">
        <v>16</v>
      </c>
      <c r="C128" s="55">
        <f>Peer2Peer!C128+Web!C128+Video!C128</f>
        <v>20.488</v>
      </c>
      <c r="D128" s="56">
        <f>Peer2Peer!D128+Web!D128+Video!D128</f>
        <v>48.716600000000007</v>
      </c>
      <c r="E128" s="57">
        <f>Peer2Peer!E128+Web!E128+Video!E128</f>
        <v>109.39960000000001</v>
      </c>
      <c r="F128" s="55">
        <f>Peer2Peer!F128+Web!F128+Video!F128</f>
        <v>5.121999999999999</v>
      </c>
      <c r="G128" s="56">
        <f>Peer2Peer!G128+Web!G128+Video!G128</f>
        <v>12.17915</v>
      </c>
      <c r="H128" s="57">
        <f>Peer2Peer!H128+Web!H128+Video!H128</f>
        <v>27.349900000000002</v>
      </c>
    </row>
    <row r="129" spans="1:8" x14ac:dyDescent="0.2">
      <c r="A129" s="4" t="s">
        <v>190</v>
      </c>
      <c r="B129" s="4" t="s">
        <v>17</v>
      </c>
      <c r="C129" s="55">
        <f>Peer2Peer!C129+Web!C129+Video!C129</f>
        <v>13.916399999999999</v>
      </c>
      <c r="D129" s="56">
        <f>Peer2Peer!D129+Web!D129+Video!D129</f>
        <v>34.381230000000009</v>
      </c>
      <c r="E129" s="57">
        <f>Peer2Peer!E129+Web!E129+Video!E129</f>
        <v>79.910380000000004</v>
      </c>
      <c r="F129" s="55">
        <f>Peer2Peer!F129+Web!F129+Video!F129</f>
        <v>3.4790999999999994</v>
      </c>
      <c r="G129" s="56">
        <f>Peer2Peer!G129+Web!G129+Video!G129</f>
        <v>8.5953075000000005</v>
      </c>
      <c r="H129" s="57">
        <f>Peer2Peer!H129+Web!H129+Video!H129</f>
        <v>19.977595000000001</v>
      </c>
    </row>
    <row r="130" spans="1:8" x14ac:dyDescent="0.2">
      <c r="A130" s="4" t="s">
        <v>191</v>
      </c>
      <c r="B130" s="4" t="s">
        <v>17</v>
      </c>
      <c r="C130" s="55">
        <f>Peer2Peer!C130+Web!C130+Video!C130</f>
        <v>30.926400000000005</v>
      </c>
      <c r="D130" s="56">
        <f>Peer2Peer!D130+Web!D130+Video!D130</f>
        <v>71.094480000000004</v>
      </c>
      <c r="E130" s="57">
        <f>Peer2Peer!E130+Web!E130+Video!E130</f>
        <v>158.01488000000001</v>
      </c>
      <c r="F130" s="55">
        <f>Peer2Peer!F130+Web!F130+Video!F130</f>
        <v>7.7316000000000003</v>
      </c>
      <c r="G130" s="56">
        <f>Peer2Peer!G130+Web!G130+Video!G130</f>
        <v>17.773620000000001</v>
      </c>
      <c r="H130" s="57">
        <f>Peer2Peer!H130+Web!H130+Video!H130</f>
        <v>39.503720000000001</v>
      </c>
    </row>
    <row r="131" spans="1:8" x14ac:dyDescent="0.2">
      <c r="A131" s="4" t="s">
        <v>192</v>
      </c>
      <c r="B131" s="4" t="s">
        <v>17</v>
      </c>
      <c r="C131" s="55">
        <f>Peer2Peer!C131+Web!C131+Video!C131</f>
        <v>26.625600000000002</v>
      </c>
      <c r="D131" s="56">
        <f>Peer2Peer!D131+Web!D131+Video!D131</f>
        <v>63.984420000000014</v>
      </c>
      <c r="E131" s="57">
        <f>Peer2Peer!E131+Web!E131+Video!E131</f>
        <v>146.94852000000003</v>
      </c>
      <c r="F131" s="55">
        <f>Peer2Peer!F131+Web!F131+Video!F131</f>
        <v>6.6563999999999997</v>
      </c>
      <c r="G131" s="56">
        <f>Peer2Peer!G131+Web!G131+Video!G131</f>
        <v>15.996105000000004</v>
      </c>
      <c r="H131" s="57">
        <f>Peer2Peer!H131+Web!H131+Video!H131</f>
        <v>36.737130000000001</v>
      </c>
    </row>
    <row r="132" spans="1:8" x14ac:dyDescent="0.2">
      <c r="A132" s="4" t="s">
        <v>193</v>
      </c>
      <c r="B132" s="4" t="s">
        <v>17</v>
      </c>
      <c r="C132" s="55">
        <f>Peer2Peer!C132+Web!C132+Video!C132</f>
        <v>10.738</v>
      </c>
      <c r="D132" s="56">
        <f>Peer2Peer!D132+Web!D132+Video!D132</f>
        <v>23.90035000000001</v>
      </c>
      <c r="E132" s="57">
        <f>Peer2Peer!E132+Web!E132+Video!E132</f>
        <v>52.297100000000015</v>
      </c>
      <c r="F132" s="55">
        <f>Peer2Peer!F132+Web!F132+Video!F132</f>
        <v>2.6844999999999999</v>
      </c>
      <c r="G132" s="56">
        <f>Peer2Peer!G132+Web!G132+Video!G132</f>
        <v>5.9750875000000017</v>
      </c>
      <c r="H132" s="57">
        <f>Peer2Peer!H132+Web!H132+Video!H132</f>
        <v>13.074275000000002</v>
      </c>
    </row>
    <row r="133" spans="1:8" x14ac:dyDescent="0.2">
      <c r="A133" s="4" t="s">
        <v>194</v>
      </c>
      <c r="B133" s="4" t="s">
        <v>16</v>
      </c>
      <c r="C133" s="55">
        <f>Peer2Peer!C133+Web!C133+Video!C133</f>
        <v>31.3264</v>
      </c>
      <c r="D133" s="56">
        <f>Peer2Peer!D133+Web!D133+Video!D133</f>
        <v>76.454480000000018</v>
      </c>
      <c r="E133" s="57">
        <f>Peer2Peer!E133+Web!E133+Video!E133</f>
        <v>176.81488000000002</v>
      </c>
      <c r="F133" s="55">
        <f>Peer2Peer!F133+Web!F133+Video!F133</f>
        <v>7.8316000000000008</v>
      </c>
      <c r="G133" s="56">
        <f>Peer2Peer!G133+Web!G133+Video!G133</f>
        <v>19.113620000000001</v>
      </c>
      <c r="H133" s="57">
        <f>Peer2Peer!H133+Web!H133+Video!H133</f>
        <v>44.203720000000004</v>
      </c>
    </row>
    <row r="134" spans="1:8" x14ac:dyDescent="0.2">
      <c r="A134" s="4" t="s">
        <v>195</v>
      </c>
      <c r="B134" s="4" t="s">
        <v>17</v>
      </c>
      <c r="C134" s="55">
        <f>Peer2Peer!C134+Web!C134+Video!C134</f>
        <v>14.138000000000003</v>
      </c>
      <c r="D134" s="56">
        <f>Peer2Peer!D134+Web!D134+Video!D134</f>
        <v>38.707850000000015</v>
      </c>
      <c r="E134" s="57">
        <f>Peer2Peer!E134+Web!E134+Video!E134</f>
        <v>92.412100000000009</v>
      </c>
      <c r="F134" s="55">
        <f>Peer2Peer!F134+Web!F134+Video!F134</f>
        <v>3.5345000000000009</v>
      </c>
      <c r="G134" s="56">
        <f>Peer2Peer!G134+Web!G134+Video!G134</f>
        <v>9.6769625000000019</v>
      </c>
      <c r="H134" s="57">
        <f>Peer2Peer!H134+Web!H134+Video!H134</f>
        <v>23.103024999999999</v>
      </c>
    </row>
    <row r="135" spans="1:8" x14ac:dyDescent="0.2">
      <c r="A135" s="4" t="s">
        <v>196</v>
      </c>
      <c r="B135" s="4" t="s">
        <v>17</v>
      </c>
      <c r="C135" s="55">
        <f>Peer2Peer!C135+Web!C135+Video!C135</f>
        <v>14.464000000000002</v>
      </c>
      <c r="D135" s="56">
        <f>Peer2Peer!D135+Web!D135+Video!D135</f>
        <v>32.7423</v>
      </c>
      <c r="E135" s="57">
        <f>Peer2Peer!E135+Web!E135+Video!E135</f>
        <v>71.843800000000016</v>
      </c>
      <c r="F135" s="55">
        <f>Peer2Peer!F135+Web!F135+Video!F135</f>
        <v>3.6160000000000005</v>
      </c>
      <c r="G135" s="56">
        <f>Peer2Peer!G135+Web!G135+Video!G135</f>
        <v>8.185575</v>
      </c>
      <c r="H135" s="57">
        <f>Peer2Peer!H135+Web!H135+Video!H135</f>
        <v>17.960950000000004</v>
      </c>
    </row>
    <row r="136" spans="1:8" x14ac:dyDescent="0.2">
      <c r="A136" s="4" t="s">
        <v>197</v>
      </c>
      <c r="B136" s="4" t="s">
        <v>17</v>
      </c>
      <c r="C136" s="55">
        <f>Peer2Peer!C136+Web!C136+Video!C136</f>
        <v>27.6676</v>
      </c>
      <c r="D136" s="56">
        <f>Peer2Peer!D136+Web!D136+Video!D136</f>
        <v>66.385069999999999</v>
      </c>
      <c r="E136" s="57">
        <f>Peer2Peer!E136+Web!E136+Video!E136</f>
        <v>152.39742000000001</v>
      </c>
      <c r="F136" s="55">
        <f>Peer2Peer!F136+Web!F136+Video!F136</f>
        <v>6.9168999999999992</v>
      </c>
      <c r="G136" s="56">
        <f>Peer2Peer!G136+Web!G136+Video!G136</f>
        <v>16.5962675</v>
      </c>
      <c r="H136" s="57">
        <f>Peer2Peer!H136+Web!H136+Video!H136</f>
        <v>38.099355000000003</v>
      </c>
    </row>
    <row r="137" spans="1:8" x14ac:dyDescent="0.2">
      <c r="A137" s="4" t="s">
        <v>198</v>
      </c>
      <c r="B137" s="4" t="s">
        <v>17</v>
      </c>
      <c r="C137" s="55">
        <f>Peer2Peer!C137+Web!C137+Video!C137</f>
        <v>23.27028</v>
      </c>
      <c r="D137" s="56">
        <f>Peer2Peer!D137+Web!D137+Video!D137</f>
        <v>56.970021000000017</v>
      </c>
      <c r="E137" s="57">
        <f>Peer2Peer!E137+Web!E137+Video!E137</f>
        <v>131.96022600000006</v>
      </c>
      <c r="F137" s="55">
        <f>Peer2Peer!F137+Web!F137+Video!F137</f>
        <v>5.8175700000000008</v>
      </c>
      <c r="G137" s="56">
        <f>Peer2Peer!G137+Web!G137+Video!G137</f>
        <v>14.242505250000004</v>
      </c>
      <c r="H137" s="57">
        <f>Peer2Peer!H137+Web!H137+Video!H137</f>
        <v>32.990056500000016</v>
      </c>
    </row>
    <row r="138" spans="1:8" x14ac:dyDescent="0.2">
      <c r="A138" s="4" t="s">
        <v>199</v>
      </c>
      <c r="B138" s="4" t="s">
        <v>17</v>
      </c>
      <c r="C138" s="55">
        <f>Peer2Peer!C138+Web!C138+Video!C138</f>
        <v>11.467600000000001</v>
      </c>
      <c r="D138" s="56">
        <f>Peer2Peer!D138+Web!D138+Video!D138</f>
        <v>33.820070000000001</v>
      </c>
      <c r="E138" s="57">
        <f>Peer2Peer!E138+Web!E138+Video!E138</f>
        <v>82.107419999999991</v>
      </c>
      <c r="F138" s="55">
        <f>Peer2Peer!F138+Web!F138+Video!F138</f>
        <v>2.8669000000000002</v>
      </c>
      <c r="G138" s="56">
        <f>Peer2Peer!G138+Web!G138+Video!G138</f>
        <v>8.4550175000000003</v>
      </c>
      <c r="H138" s="57">
        <f>Peer2Peer!H138+Web!H138+Video!H138</f>
        <v>20.526854999999998</v>
      </c>
    </row>
    <row r="139" spans="1:8" x14ac:dyDescent="0.2">
      <c r="A139" s="4" t="s">
        <v>200</v>
      </c>
      <c r="B139" s="4" t="s">
        <v>17</v>
      </c>
      <c r="C139" s="55">
        <f>Peer2Peer!C139+Web!C139+Video!C139</f>
        <v>34.901600000000002</v>
      </c>
      <c r="D139" s="56">
        <f>Peer2Peer!D139+Web!D139+Video!D139</f>
        <v>90.267620000000022</v>
      </c>
      <c r="E139" s="57">
        <f>Peer2Peer!E139+Web!E139+Video!E139</f>
        <v>212.56772000000004</v>
      </c>
      <c r="F139" s="55">
        <f>Peer2Peer!F139+Web!F139+Video!F139</f>
        <v>8.7253999999999987</v>
      </c>
      <c r="G139" s="56">
        <f>Peer2Peer!G139+Web!G139+Video!G139</f>
        <v>22.566905000000002</v>
      </c>
      <c r="H139" s="57">
        <f>Peer2Peer!H139+Web!H139+Video!H139</f>
        <v>53.141930000000002</v>
      </c>
    </row>
    <row r="140" spans="1:8" x14ac:dyDescent="0.2">
      <c r="A140" s="4" t="s">
        <v>201</v>
      </c>
      <c r="B140" s="4" t="s">
        <v>17</v>
      </c>
      <c r="C140" s="55">
        <f>Peer2Peer!C140+Web!C140+Video!C140</f>
        <v>18.334</v>
      </c>
      <c r="D140" s="56">
        <f>Peer2Peer!D140+Web!D140+Video!D140</f>
        <v>48.41255000000001</v>
      </c>
      <c r="E140" s="57">
        <f>Peer2Peer!E140+Web!E140+Video!E140</f>
        <v>113.63030000000001</v>
      </c>
      <c r="F140" s="55">
        <f>Peer2Peer!F140+Web!F140+Video!F140</f>
        <v>4.5834999999999999</v>
      </c>
      <c r="G140" s="56">
        <f>Peer2Peer!G140+Web!G140+Video!G140</f>
        <v>12.103137500000001</v>
      </c>
      <c r="H140" s="57">
        <f>Peer2Peer!H140+Web!H140+Video!H140</f>
        <v>28.407575000000001</v>
      </c>
    </row>
    <row r="141" spans="1:8" x14ac:dyDescent="0.2">
      <c r="A141" s="4" t="s">
        <v>202</v>
      </c>
      <c r="B141" s="4" t="s">
        <v>16</v>
      </c>
      <c r="C141" s="55">
        <f>Peer2Peer!C141+Web!C141+Video!C141</f>
        <v>36.412800000000004</v>
      </c>
      <c r="D141" s="56">
        <f>Peer2Peer!D141+Web!D141+Video!D141</f>
        <v>84.535960000000017</v>
      </c>
      <c r="E141" s="57">
        <f>Peer2Peer!E141+Web!E141+Video!E141</f>
        <v>189.85176000000001</v>
      </c>
      <c r="F141" s="55">
        <f>Peer2Peer!F141+Web!F141+Video!F141</f>
        <v>9.1032000000000011</v>
      </c>
      <c r="G141" s="56">
        <f>Peer2Peer!G141+Web!G141+Video!G141</f>
        <v>21.133990000000004</v>
      </c>
      <c r="H141" s="57">
        <f>Peer2Peer!H141+Web!H141+Video!H141</f>
        <v>47.462940000000003</v>
      </c>
    </row>
    <row r="142" spans="1:8" x14ac:dyDescent="0.2">
      <c r="A142" s="4" t="s">
        <v>203</v>
      </c>
      <c r="B142" s="4" t="s">
        <v>17</v>
      </c>
      <c r="C142" s="55">
        <f>Peer2Peer!C142+Web!C142+Video!C142</f>
        <v>23.3932</v>
      </c>
      <c r="D142" s="56">
        <f>Peer2Peer!D142+Web!D142+Video!D142</f>
        <v>54.986990000000006</v>
      </c>
      <c r="E142" s="57">
        <f>Peer2Peer!E142+Web!E142+Video!E142</f>
        <v>123.08094000000003</v>
      </c>
      <c r="F142" s="55">
        <f>Peer2Peer!F142+Web!F142+Video!F142</f>
        <v>5.8483000000000009</v>
      </c>
      <c r="G142" s="56">
        <f>Peer2Peer!G142+Web!G142+Video!G142</f>
        <v>13.746747500000001</v>
      </c>
      <c r="H142" s="57">
        <f>Peer2Peer!H142+Web!H142+Video!H142</f>
        <v>30.770235000000007</v>
      </c>
    </row>
    <row r="143" spans="1:8" x14ac:dyDescent="0.2">
      <c r="A143" s="4" t="s">
        <v>204</v>
      </c>
      <c r="B143" s="4" t="s">
        <v>17</v>
      </c>
      <c r="C143" s="55">
        <f>Peer2Peer!C143+Web!C143+Video!C143</f>
        <v>27.950800000000001</v>
      </c>
      <c r="D143" s="56">
        <f>Peer2Peer!D143+Web!D143+Video!D143</f>
        <v>64.823810000000009</v>
      </c>
      <c r="E143" s="57">
        <f>Peer2Peer!E143+Web!E143+Video!E143</f>
        <v>144.54386</v>
      </c>
      <c r="F143" s="55">
        <f>Peer2Peer!F143+Web!F143+Video!F143</f>
        <v>6.9876999999999994</v>
      </c>
      <c r="G143" s="56">
        <f>Peer2Peer!G143+Web!G143+Video!G143</f>
        <v>16.205952500000002</v>
      </c>
      <c r="H143" s="57">
        <f>Peer2Peer!H143+Web!H143+Video!H143</f>
        <v>36.135964999999999</v>
      </c>
    </row>
    <row r="144" spans="1:8" x14ac:dyDescent="0.2">
      <c r="A144" s="4" t="s">
        <v>205</v>
      </c>
      <c r="B144" s="4" t="s">
        <v>17</v>
      </c>
      <c r="C144" s="55">
        <f>Peer2Peer!C144+Web!C144+Video!C144</f>
        <v>15.889600000000002</v>
      </c>
      <c r="D144" s="56">
        <f>Peer2Peer!D144+Web!D144+Video!D144</f>
        <v>35.019220000000004</v>
      </c>
      <c r="E144" s="57">
        <f>Peer2Peer!E144+Web!E144+Video!E144</f>
        <v>76.557320000000004</v>
      </c>
      <c r="F144" s="55">
        <f>Peer2Peer!F144+Web!F144+Video!F144</f>
        <v>3.9723999999999999</v>
      </c>
      <c r="G144" s="56">
        <f>Peer2Peer!G144+Web!G144+Video!G144</f>
        <v>8.7548050000000011</v>
      </c>
      <c r="H144" s="57">
        <f>Peer2Peer!H144+Web!H144+Video!H144</f>
        <v>19.139330000000001</v>
      </c>
    </row>
    <row r="145" spans="1:8" x14ac:dyDescent="0.2">
      <c r="A145" s="4" t="s">
        <v>206</v>
      </c>
      <c r="B145" s="4" t="s">
        <v>17</v>
      </c>
      <c r="C145" s="55">
        <f>Peer2Peer!C145+Web!C145+Video!C145</f>
        <v>7.3712000000000009</v>
      </c>
      <c r="D145" s="56">
        <f>Peer2Peer!D145+Web!D145+Video!D145</f>
        <v>18.15784</v>
      </c>
      <c r="E145" s="57">
        <f>Peer2Peer!E145+Web!E145+Video!E145</f>
        <v>40.171040000000005</v>
      </c>
      <c r="F145" s="55">
        <f>Peer2Peer!F145+Web!F145+Video!F145</f>
        <v>1.8428</v>
      </c>
      <c r="G145" s="56">
        <f>Peer2Peer!G145+Web!G145+Video!G145</f>
        <v>4.5394600000000001</v>
      </c>
      <c r="H145" s="57">
        <f>Peer2Peer!H145+Web!H145+Video!H145</f>
        <v>10.042759999999999</v>
      </c>
    </row>
    <row r="146" spans="1:8" x14ac:dyDescent="0.2">
      <c r="A146" s="4" t="s">
        <v>207</v>
      </c>
      <c r="B146" s="4" t="s">
        <v>17</v>
      </c>
      <c r="C146" s="55">
        <f>Peer2Peer!C146+Web!C146+Video!C146</f>
        <v>64.228400000000008</v>
      </c>
      <c r="D146" s="56">
        <f>Peer2Peer!D146+Web!D146+Video!D146</f>
        <v>146.01963000000003</v>
      </c>
      <c r="E146" s="57">
        <f>Peer2Peer!E146+Web!E146+Video!E146</f>
        <v>326.30078000000003</v>
      </c>
      <c r="F146" s="55">
        <f>Peer2Peer!F146+Web!F146+Video!F146</f>
        <v>16.057099999999998</v>
      </c>
      <c r="G146" s="56">
        <f>Peer2Peer!G146+Web!G146+Video!G146</f>
        <v>36.504907500000009</v>
      </c>
      <c r="H146" s="57">
        <f>Peer2Peer!H146+Web!H146+Video!H146</f>
        <v>81.575195000000008</v>
      </c>
    </row>
    <row r="147" spans="1:8" x14ac:dyDescent="0.2">
      <c r="A147" s="4" t="s">
        <v>208</v>
      </c>
      <c r="B147" s="4" t="s">
        <v>17</v>
      </c>
      <c r="C147" s="55">
        <f>Peer2Peer!C147+Web!C147+Video!C147</f>
        <v>78.97120000000001</v>
      </c>
      <c r="D147" s="56">
        <f>Peer2Peer!D147+Web!D147+Video!D147</f>
        <v>184.43284</v>
      </c>
      <c r="E147" s="57">
        <f>Peer2Peer!E147+Web!E147+Video!E147</f>
        <v>417.56104000000005</v>
      </c>
      <c r="F147" s="55">
        <f>Peer2Peer!F147+Web!F147+Video!F147</f>
        <v>19.742800000000003</v>
      </c>
      <c r="G147" s="56">
        <f>Peer2Peer!G147+Web!G147+Video!G147</f>
        <v>46.108210000000007</v>
      </c>
      <c r="H147" s="57">
        <f>Peer2Peer!H147+Web!H147+Video!H147</f>
        <v>104.39026000000001</v>
      </c>
    </row>
    <row r="148" spans="1:8" x14ac:dyDescent="0.2">
      <c r="A148" s="4" t="s">
        <v>209</v>
      </c>
      <c r="B148" s="4" t="s">
        <v>17</v>
      </c>
      <c r="C148" s="55">
        <f>Peer2Peer!C148+Web!C148+Video!C148</f>
        <v>40.155199999999994</v>
      </c>
      <c r="D148" s="56">
        <f>Peer2Peer!D148+Web!D148+Video!D148</f>
        <v>93.26164</v>
      </c>
      <c r="E148" s="57">
        <f>Peer2Peer!E148+Web!E148+Video!E148</f>
        <v>208.93384000000003</v>
      </c>
      <c r="F148" s="55">
        <f>Peer2Peer!F148+Web!F148+Video!F148</f>
        <v>10.038799999999998</v>
      </c>
      <c r="G148" s="56">
        <f>Peer2Peer!G148+Web!G148+Video!G148</f>
        <v>23.31541</v>
      </c>
      <c r="H148" s="57">
        <f>Peer2Peer!H148+Web!H148+Video!H148</f>
        <v>52.233460000000001</v>
      </c>
    </row>
    <row r="149" spans="1:8" x14ac:dyDescent="0.2">
      <c r="A149" s="4" t="s">
        <v>210</v>
      </c>
      <c r="B149" s="4" t="s">
        <v>18</v>
      </c>
      <c r="C149" s="55">
        <f>Peer2Peer!C149+Web!C149+Video!C149</f>
        <v>22.764000000000003</v>
      </c>
      <c r="D149" s="56">
        <f>Peer2Peer!D149+Web!D149+Video!D149</f>
        <v>52.904800000000009</v>
      </c>
      <c r="E149" s="57">
        <f>Peer2Peer!E149+Web!E149+Video!E149</f>
        <v>118.38880000000003</v>
      </c>
      <c r="F149" s="55">
        <f>Peer2Peer!F149+Web!F149+Video!F149</f>
        <v>5.6910000000000007</v>
      </c>
      <c r="G149" s="56">
        <f>Peer2Peer!G149+Web!G149+Video!G149</f>
        <v>13.226200000000002</v>
      </c>
      <c r="H149" s="57">
        <f>Peer2Peer!H149+Web!H149+Video!H149</f>
        <v>29.597200000000004</v>
      </c>
    </row>
    <row r="150" spans="1:8" x14ac:dyDescent="0.2">
      <c r="A150" s="4" t="s">
        <v>211</v>
      </c>
      <c r="B150" s="4" t="s">
        <v>17</v>
      </c>
      <c r="C150" s="55">
        <f>Peer2Peer!C150+Web!C150+Video!C150</f>
        <v>67.433599999999998</v>
      </c>
      <c r="D150" s="56">
        <f>Peer2Peer!D150+Web!D150+Video!D150</f>
        <v>173.16252000000003</v>
      </c>
      <c r="E150" s="57">
        <f>Peer2Peer!E150+Web!E150+Video!E150</f>
        <v>408.26712000000009</v>
      </c>
      <c r="F150" s="55">
        <f>Peer2Peer!F150+Web!F150+Video!F150</f>
        <v>16.8584</v>
      </c>
      <c r="G150" s="56">
        <f>Peer2Peer!G150+Web!G150+Video!G150</f>
        <v>43.290630000000007</v>
      </c>
      <c r="H150" s="57">
        <f>Peer2Peer!H150+Web!H150+Video!H150</f>
        <v>102.06678000000002</v>
      </c>
    </row>
    <row r="151" spans="1:8" x14ac:dyDescent="0.2">
      <c r="A151" s="4" t="s">
        <v>212</v>
      </c>
      <c r="B151" s="4" t="s">
        <v>17</v>
      </c>
      <c r="C151" s="55">
        <f>Peer2Peer!C151+Web!C151+Video!C151</f>
        <v>31.855600000000003</v>
      </c>
      <c r="D151" s="56">
        <f>Peer2Peer!D151+Web!D151+Video!D151</f>
        <v>80.796670000000006</v>
      </c>
      <c r="E151" s="57">
        <f>Peer2Peer!E151+Web!E151+Video!E151</f>
        <v>189.30702000000002</v>
      </c>
      <c r="F151" s="55">
        <f>Peer2Peer!F151+Web!F151+Video!F151</f>
        <v>7.9639000000000006</v>
      </c>
      <c r="G151" s="56">
        <f>Peer2Peer!G151+Web!G151+Video!G151</f>
        <v>20.199167500000001</v>
      </c>
      <c r="H151" s="57">
        <f>Peer2Peer!H151+Web!H151+Video!H151</f>
        <v>47.326754999999999</v>
      </c>
    </row>
    <row r="152" spans="1:8" x14ac:dyDescent="0.2">
      <c r="A152" s="4" t="s">
        <v>213</v>
      </c>
      <c r="B152" s="4" t="s">
        <v>17</v>
      </c>
      <c r="C152" s="55">
        <f>Peer2Peer!C152+Web!C152+Video!C152</f>
        <v>39.420400000000001</v>
      </c>
      <c r="D152" s="56">
        <f>Peer2Peer!D152+Web!D152+Video!D152</f>
        <v>113.23153000000002</v>
      </c>
      <c r="E152" s="57">
        <f>Peer2Peer!E152+Web!E152+Video!E152</f>
        <v>278.24218000000002</v>
      </c>
      <c r="F152" s="55">
        <f>Peer2Peer!F152+Web!F152+Video!F152</f>
        <v>9.8551000000000002</v>
      </c>
      <c r="G152" s="56">
        <f>Peer2Peer!G152+Web!G152+Video!G152</f>
        <v>28.307882500000002</v>
      </c>
      <c r="H152" s="57">
        <f>Peer2Peer!H152+Web!H152+Video!H152</f>
        <v>69.560544999999991</v>
      </c>
    </row>
    <row r="153" spans="1:8" x14ac:dyDescent="0.2">
      <c r="A153" s="4" t="s">
        <v>214</v>
      </c>
      <c r="B153" s="4" t="s">
        <v>17</v>
      </c>
      <c r="C153" s="55">
        <f>Peer2Peer!C153+Web!C153+Video!C153</f>
        <v>34.194000000000003</v>
      </c>
      <c r="D153" s="56">
        <f>Peer2Peer!D153+Web!D153+Video!D153</f>
        <v>88.892050000000012</v>
      </c>
      <c r="E153" s="57">
        <f>Peer2Peer!E153+Web!E153+Video!E153</f>
        <v>209.77730000000003</v>
      </c>
      <c r="F153" s="55">
        <f>Peer2Peer!F153+Web!F153+Video!F153</f>
        <v>8.5485000000000007</v>
      </c>
      <c r="G153" s="56">
        <f>Peer2Peer!G153+Web!G153+Video!G153</f>
        <v>22.223012500000006</v>
      </c>
      <c r="H153" s="57">
        <f>Peer2Peer!H153+Web!H153+Video!H153</f>
        <v>52.444324999999999</v>
      </c>
    </row>
    <row r="154" spans="1:8" x14ac:dyDescent="0.2">
      <c r="A154" s="4" t="s">
        <v>215</v>
      </c>
      <c r="B154" s="4" t="s">
        <v>17</v>
      </c>
      <c r="C154" s="55">
        <f>Peer2Peer!C154+Web!C154+Video!C154</f>
        <v>27.759200000000003</v>
      </c>
      <c r="D154" s="56">
        <f>Peer2Peer!D154+Web!D154+Video!D154</f>
        <v>65.134440000000012</v>
      </c>
      <c r="E154" s="57">
        <f>Peer2Peer!E154+Web!E154+Video!E154</f>
        <v>147.37064000000004</v>
      </c>
      <c r="F154" s="55">
        <f>Peer2Peer!F154+Web!F154+Video!F154</f>
        <v>6.9398</v>
      </c>
      <c r="G154" s="56">
        <f>Peer2Peer!G154+Web!G154+Video!G154</f>
        <v>16.283610000000003</v>
      </c>
      <c r="H154" s="57">
        <f>Peer2Peer!H154+Web!H154+Video!H154</f>
        <v>36.842660000000009</v>
      </c>
    </row>
    <row r="155" spans="1:8" x14ac:dyDescent="0.2">
      <c r="A155" s="4" t="s">
        <v>216</v>
      </c>
      <c r="B155" s="4" t="s">
        <v>17</v>
      </c>
      <c r="C155" s="55">
        <f>Peer2Peer!C155+Web!C155+Video!C155</f>
        <v>22.027200000000008</v>
      </c>
      <c r="D155" s="56">
        <f>Peer2Peer!D155+Web!D155+Video!D155</f>
        <v>55.087040000000016</v>
      </c>
      <c r="E155" s="57">
        <f>Peer2Peer!E155+Web!E155+Video!E155</f>
        <v>128.10624000000004</v>
      </c>
      <c r="F155" s="55">
        <f>Peer2Peer!F155+Web!F155+Video!F155</f>
        <v>5.5068000000000019</v>
      </c>
      <c r="G155" s="56">
        <f>Peer2Peer!G155+Web!G155+Video!G155</f>
        <v>13.771760000000004</v>
      </c>
      <c r="H155" s="57">
        <f>Peer2Peer!H155+Web!H155+Video!H155</f>
        <v>32.026560000000011</v>
      </c>
    </row>
    <row r="156" spans="1:8" x14ac:dyDescent="0.2">
      <c r="A156" s="4" t="s">
        <v>217</v>
      </c>
      <c r="B156" s="4" t="s">
        <v>18</v>
      </c>
      <c r="C156" s="55">
        <f>Peer2Peer!C156+Web!C156+Video!C156</f>
        <v>37.159200000000006</v>
      </c>
      <c r="D156" s="56">
        <f>Peer2Peer!D156+Web!D156+Video!D156</f>
        <v>90.036940000000016</v>
      </c>
      <c r="E156" s="57">
        <f>Peer2Peer!E156+Web!E156+Video!E156</f>
        <v>206.11563999999998</v>
      </c>
      <c r="F156" s="55">
        <f>Peer2Peer!F156+Web!F156+Video!F156</f>
        <v>9.2897999999999996</v>
      </c>
      <c r="G156" s="56">
        <f>Peer2Peer!G156+Web!G156+Video!G156</f>
        <v>22.509235</v>
      </c>
      <c r="H156" s="57">
        <f>Peer2Peer!H156+Web!H156+Video!H156</f>
        <v>51.528910000000003</v>
      </c>
    </row>
    <row r="157" spans="1:8" x14ac:dyDescent="0.2">
      <c r="A157" s="4" t="s">
        <v>218</v>
      </c>
      <c r="B157" s="4" t="s">
        <v>17</v>
      </c>
      <c r="C157" s="55">
        <f>Peer2Peer!C157+Web!C157+Video!C157</f>
        <v>31.321200000000005</v>
      </c>
      <c r="D157" s="56">
        <f>Peer2Peer!D157+Web!D157+Video!D157</f>
        <v>76.291590000000014</v>
      </c>
      <c r="E157" s="57">
        <f>Peer2Peer!E157+Web!E157+Video!E157</f>
        <v>176.24854000000005</v>
      </c>
      <c r="F157" s="55">
        <f>Peer2Peer!F157+Web!F157+Video!F157</f>
        <v>7.8303000000000003</v>
      </c>
      <c r="G157" s="56">
        <f>Peer2Peer!G157+Web!G157+Video!G157</f>
        <v>19.072897500000003</v>
      </c>
      <c r="H157" s="57">
        <f>Peer2Peer!H157+Web!H157+Video!H157</f>
        <v>44.062135000000005</v>
      </c>
    </row>
    <row r="158" spans="1:8" x14ac:dyDescent="0.2">
      <c r="A158" s="4" t="s">
        <v>219</v>
      </c>
      <c r="B158" s="4" t="s">
        <v>17</v>
      </c>
      <c r="C158" s="55">
        <f>Peer2Peer!C158+Web!C158+Video!C158</f>
        <v>16.062800000000003</v>
      </c>
      <c r="D158" s="56">
        <f>Peer2Peer!D158+Web!D158+Video!D158</f>
        <v>38.289709999999999</v>
      </c>
      <c r="E158" s="57">
        <f>Peer2Peer!E158+Web!E158+Video!E158</f>
        <v>86.289260000000013</v>
      </c>
      <c r="F158" s="55">
        <f>Peer2Peer!F158+Web!F158+Video!F158</f>
        <v>4.0156999999999998</v>
      </c>
      <c r="G158" s="56">
        <f>Peer2Peer!G158+Web!G158+Video!G158</f>
        <v>9.5724274999999999</v>
      </c>
      <c r="H158" s="57">
        <f>Peer2Peer!H158+Web!H158+Video!H158</f>
        <v>21.572315</v>
      </c>
    </row>
    <row r="159" spans="1:8" x14ac:dyDescent="0.2">
      <c r="A159" s="4" t="s">
        <v>220</v>
      </c>
      <c r="B159" s="4" t="s">
        <v>17</v>
      </c>
      <c r="C159" s="55">
        <f>Peer2Peer!C159+Web!C159+Video!C159</f>
        <v>21.106400000000001</v>
      </c>
      <c r="D159" s="56">
        <f>Peer2Peer!D159+Web!D159+Video!D159</f>
        <v>49.175480000000007</v>
      </c>
      <c r="E159" s="57">
        <f>Peer2Peer!E159+Web!E159+Video!E159</f>
        <v>110.04088</v>
      </c>
      <c r="F159" s="55">
        <f>Peer2Peer!F159+Web!F159+Video!F159</f>
        <v>5.2766000000000002</v>
      </c>
      <c r="G159" s="56">
        <f>Peer2Peer!G159+Web!G159+Video!G159</f>
        <v>12.293870000000002</v>
      </c>
      <c r="H159" s="57">
        <f>Peer2Peer!H159+Web!H159+Video!H159</f>
        <v>27.510219999999997</v>
      </c>
    </row>
    <row r="160" spans="1:8" x14ac:dyDescent="0.2">
      <c r="A160" s="4" t="s">
        <v>221</v>
      </c>
      <c r="B160" s="4" t="s">
        <v>17</v>
      </c>
      <c r="C160" s="55">
        <f>Peer2Peer!C160+Web!C160+Video!C160</f>
        <v>12.8552</v>
      </c>
      <c r="D160" s="56">
        <f>Peer2Peer!D160+Web!D160+Video!D160</f>
        <v>32.166640000000001</v>
      </c>
      <c r="E160" s="57">
        <f>Peer2Peer!E160+Web!E160+Video!E160</f>
        <v>75.183840000000004</v>
      </c>
      <c r="F160" s="55">
        <f>Peer2Peer!F160+Web!F160+Video!F160</f>
        <v>3.2138</v>
      </c>
      <c r="G160" s="56">
        <f>Peer2Peer!G160+Web!G160+Video!G160</f>
        <v>8.0416600000000003</v>
      </c>
      <c r="H160" s="57">
        <f>Peer2Peer!H160+Web!H160+Video!H160</f>
        <v>18.795960000000001</v>
      </c>
    </row>
    <row r="162" spans="1:8" x14ac:dyDescent="0.2">
      <c r="C162" s="88">
        <f>SUM(C2:C160)</f>
        <v>3361.80492</v>
      </c>
      <c r="D162" s="88">
        <f t="shared" ref="D162:H162" si="0">SUM(D2:D160)</f>
        <v>8032.3981190000022</v>
      </c>
      <c r="E162" s="88">
        <f t="shared" si="0"/>
        <v>18266.462614000011</v>
      </c>
      <c r="F162" s="88">
        <f t="shared" si="0"/>
        <v>840.45123000000001</v>
      </c>
      <c r="G162" s="88">
        <f t="shared" si="0"/>
        <v>2008.0995297500006</v>
      </c>
      <c r="H162" s="88">
        <f t="shared" si="0"/>
        <v>4566.6156535000027</v>
      </c>
    </row>
    <row r="164" spans="1:8" x14ac:dyDescent="0.2">
      <c r="F164" s="89">
        <f>F162/C162</f>
        <v>0.25</v>
      </c>
      <c r="G164" s="89">
        <f t="shared" ref="G164:H164" si="1">G162/D162</f>
        <v>0.25</v>
      </c>
      <c r="H164" s="89">
        <f t="shared" si="1"/>
        <v>0.25</v>
      </c>
    </row>
    <row r="167" spans="1:8" ht="30" customHeight="1" x14ac:dyDescent="0.2">
      <c r="A167" s="11"/>
      <c r="B167" s="11"/>
      <c r="C167" s="116" t="s">
        <v>40</v>
      </c>
      <c r="D167" s="116"/>
      <c r="E167" s="116"/>
      <c r="F167" s="116"/>
      <c r="G167" s="116"/>
      <c r="H167" s="116"/>
    </row>
    <row r="168" spans="1:8" ht="18.75" customHeight="1" x14ac:dyDescent="0.2">
      <c r="C168" s="116" t="s">
        <v>42</v>
      </c>
      <c r="D168" s="116"/>
      <c r="E168" s="116"/>
      <c r="F168" s="116" t="s">
        <v>41</v>
      </c>
      <c r="G168" s="116"/>
      <c r="H168" s="116"/>
    </row>
  </sheetData>
  <mergeCells count="3">
    <mergeCell ref="C167:H167"/>
    <mergeCell ref="C168:E168"/>
    <mergeCell ref="F168:H1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Parameters</vt:lpstr>
      <vt:lpstr>Links</vt:lpstr>
      <vt:lpstr>Node_List</vt:lpstr>
      <vt:lpstr>Peer2Peer</vt:lpstr>
      <vt:lpstr>Web</vt:lpstr>
      <vt:lpstr>Video</vt:lpstr>
      <vt:lpstr>Total</vt:lpstr>
    </vt:vector>
  </TitlesOfParts>
  <Company>IT Telecom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Javier Moreno</cp:lastModifiedBy>
  <dcterms:created xsi:type="dcterms:W3CDTF">2013-01-08T11:13:55Z</dcterms:created>
  <dcterms:modified xsi:type="dcterms:W3CDTF">2019-07-16T08:14:17Z</dcterms:modified>
</cp:coreProperties>
</file>