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27795" windowHeight="12345" activeTab="1"/>
  </bookViews>
  <sheets>
    <sheet name="Dati" sheetId="1" r:id="rId1"/>
    <sheet name="Modelēšana" sheetId="2" r:id="rId2"/>
    <sheet name="Sheet3" sheetId="3" r:id="rId3"/>
  </sheets>
  <calcPr calcId="145621" calcOnSave="0"/>
</workbook>
</file>

<file path=xl/calcChain.xml><?xml version="1.0" encoding="utf-8"?>
<calcChain xmlns="http://schemas.openxmlformats.org/spreadsheetml/2006/main">
  <c r="AG69" i="1" l="1"/>
  <c r="AF69" i="1"/>
  <c r="AE69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D69" i="1"/>
  <c r="C69" i="1"/>
  <c r="AN183" i="1"/>
  <c r="AM31" i="2" l="1"/>
  <c r="AM4" i="2"/>
  <c r="AM5" i="2"/>
  <c r="AM6" i="2"/>
  <c r="AM7" i="2"/>
  <c r="AM8" i="2"/>
  <c r="AM9" i="2"/>
  <c r="AM10" i="2"/>
  <c r="AM11" i="2"/>
  <c r="AM12" i="2"/>
  <c r="AM13" i="2"/>
  <c r="AM14" i="2"/>
  <c r="AM15" i="2"/>
  <c r="AM17" i="2"/>
  <c r="AM18" i="2"/>
  <c r="AM19" i="2"/>
  <c r="AM21" i="2"/>
  <c r="AM22" i="2"/>
  <c r="AM23" i="2"/>
  <c r="AM24" i="2"/>
  <c r="AM25" i="2"/>
  <c r="AM26" i="2"/>
  <c r="AM27" i="2"/>
  <c r="AM28" i="2"/>
  <c r="AM29" i="2"/>
  <c r="AM30" i="2"/>
  <c r="AM3" i="2"/>
  <c r="AK183" i="1" l="1"/>
  <c r="AI183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55" i="1"/>
  <c r="AD95" i="1"/>
  <c r="AK106" i="1" l="1"/>
  <c r="AT110" i="1" l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09" i="1"/>
  <c r="K135" i="1"/>
  <c r="K136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09" i="1"/>
  <c r="C62" i="1"/>
  <c r="C53" i="1"/>
  <c r="Z75" i="1"/>
  <c r="AA75" i="1"/>
  <c r="AB75" i="1"/>
  <c r="AC75" i="1"/>
  <c r="AD75" i="1"/>
  <c r="AE75" i="1"/>
  <c r="AF75" i="1"/>
  <c r="AG75" i="1"/>
  <c r="N75" i="1"/>
  <c r="O75" i="1"/>
  <c r="P75" i="1"/>
  <c r="Q75" i="1"/>
  <c r="R75" i="1"/>
  <c r="S75" i="1"/>
  <c r="T75" i="1"/>
  <c r="U75" i="1"/>
  <c r="V75" i="1"/>
  <c r="W75" i="1"/>
  <c r="X75" i="1"/>
  <c r="Y75" i="1"/>
  <c r="D75" i="1"/>
  <c r="E75" i="1"/>
  <c r="F75" i="1"/>
  <c r="G75" i="1"/>
  <c r="H75" i="1"/>
  <c r="I75" i="1"/>
  <c r="J75" i="1"/>
  <c r="K75" i="1"/>
  <c r="L75" i="1"/>
  <c r="M75" i="1"/>
  <c r="C75" i="1"/>
  <c r="J39" i="1"/>
  <c r="J40" i="1"/>
  <c r="J80" i="1" s="1"/>
  <c r="J41" i="1"/>
  <c r="J42" i="1"/>
  <c r="J82" i="1" s="1"/>
  <c r="J43" i="1"/>
  <c r="J44" i="1"/>
  <c r="J84" i="1" s="1"/>
  <c r="J45" i="1"/>
  <c r="J46" i="1"/>
  <c r="J86" i="1" s="1"/>
  <c r="J47" i="1"/>
  <c r="J48" i="1"/>
  <c r="J88" i="1" s="1"/>
  <c r="J49" i="1"/>
  <c r="J50" i="1"/>
  <c r="J90" i="1" s="1"/>
  <c r="J51" i="1"/>
  <c r="J52" i="1"/>
  <c r="J92" i="1" s="1"/>
  <c r="J53" i="1"/>
  <c r="J54" i="1"/>
  <c r="J94" i="1" s="1"/>
  <c r="J55" i="1"/>
  <c r="J56" i="1"/>
  <c r="J96" i="1" s="1"/>
  <c r="J57" i="1"/>
  <c r="J58" i="1"/>
  <c r="J98" i="1" s="1"/>
  <c r="J59" i="1"/>
  <c r="J60" i="1"/>
  <c r="J100" i="1" s="1"/>
  <c r="J61" i="1"/>
  <c r="J62" i="1"/>
  <c r="J102" i="1" s="1"/>
  <c r="J63" i="1"/>
  <c r="J64" i="1"/>
  <c r="J104" i="1" s="1"/>
  <c r="J65" i="1"/>
  <c r="J38" i="1"/>
  <c r="AG39" i="1"/>
  <c r="AG40" i="1"/>
  <c r="AG80" i="1" s="1"/>
  <c r="AG41" i="1"/>
  <c r="AG81" i="1" s="1"/>
  <c r="AG42" i="1"/>
  <c r="AG82" i="1" s="1"/>
  <c r="AG43" i="1"/>
  <c r="AG83" i="1" s="1"/>
  <c r="AG44" i="1"/>
  <c r="AG84" i="1" s="1"/>
  <c r="AG45" i="1"/>
  <c r="AG85" i="1" s="1"/>
  <c r="AG46" i="1"/>
  <c r="AG86" i="1" s="1"/>
  <c r="AG47" i="1"/>
  <c r="AG87" i="1" s="1"/>
  <c r="AG48" i="1"/>
  <c r="AG88" i="1" s="1"/>
  <c r="AG49" i="1"/>
  <c r="AG89" i="1" s="1"/>
  <c r="AG50" i="1"/>
  <c r="AG90" i="1" s="1"/>
  <c r="AG51" i="1"/>
  <c r="AG91" i="1" s="1"/>
  <c r="AG52" i="1"/>
  <c r="AG92" i="1" s="1"/>
  <c r="AG53" i="1"/>
  <c r="AG93" i="1" s="1"/>
  <c r="AG54" i="1"/>
  <c r="AG94" i="1" s="1"/>
  <c r="AG55" i="1"/>
  <c r="AG95" i="1" s="1"/>
  <c r="AG56" i="1"/>
  <c r="AG96" i="1" s="1"/>
  <c r="AG57" i="1"/>
  <c r="AG97" i="1" s="1"/>
  <c r="AG58" i="1"/>
  <c r="AG98" i="1" s="1"/>
  <c r="AG59" i="1"/>
  <c r="AG99" i="1" s="1"/>
  <c r="AG60" i="1"/>
  <c r="AG100" i="1" s="1"/>
  <c r="AG61" i="1"/>
  <c r="AG101" i="1" s="1"/>
  <c r="AG62" i="1"/>
  <c r="AG102" i="1" s="1"/>
  <c r="AG63" i="1"/>
  <c r="AG103" i="1" s="1"/>
  <c r="AG64" i="1"/>
  <c r="AG104" i="1" s="1"/>
  <c r="AG65" i="1"/>
  <c r="AG105" i="1" s="1"/>
  <c r="AG38" i="1"/>
  <c r="AF39" i="1"/>
  <c r="AF40" i="1"/>
  <c r="AF80" i="1" s="1"/>
  <c r="AF41" i="1"/>
  <c r="AF42" i="1"/>
  <c r="AF82" i="1" s="1"/>
  <c r="AF43" i="1"/>
  <c r="AF44" i="1"/>
  <c r="AF84" i="1" s="1"/>
  <c r="AF45" i="1"/>
  <c r="AF46" i="1"/>
  <c r="AF86" i="1" s="1"/>
  <c r="AF47" i="1"/>
  <c r="AF48" i="1"/>
  <c r="AF88" i="1" s="1"/>
  <c r="AF49" i="1"/>
  <c r="AF50" i="1"/>
  <c r="AF90" i="1" s="1"/>
  <c r="AF51" i="1"/>
  <c r="AF52" i="1"/>
  <c r="AF92" i="1" s="1"/>
  <c r="AF53" i="1"/>
  <c r="AF54" i="1"/>
  <c r="AF94" i="1" s="1"/>
  <c r="AF55" i="1"/>
  <c r="AF56" i="1"/>
  <c r="AF96" i="1" s="1"/>
  <c r="AF57" i="1"/>
  <c r="AF58" i="1"/>
  <c r="AF98" i="1" s="1"/>
  <c r="AF59" i="1"/>
  <c r="AF60" i="1"/>
  <c r="AF100" i="1" s="1"/>
  <c r="AF61" i="1"/>
  <c r="AF62" i="1"/>
  <c r="AF102" i="1" s="1"/>
  <c r="AF63" i="1"/>
  <c r="AF64" i="1"/>
  <c r="AF104" i="1" s="1"/>
  <c r="AF65" i="1"/>
  <c r="AF38" i="1"/>
  <c r="AE39" i="1"/>
  <c r="AE40" i="1"/>
  <c r="AE80" i="1" s="1"/>
  <c r="AE41" i="1"/>
  <c r="AE81" i="1" s="1"/>
  <c r="AE42" i="1"/>
  <c r="AE82" i="1" s="1"/>
  <c r="AE43" i="1"/>
  <c r="AE83" i="1" s="1"/>
  <c r="AE44" i="1"/>
  <c r="AE84" i="1" s="1"/>
  <c r="AE45" i="1"/>
  <c r="AE85" i="1" s="1"/>
  <c r="AE46" i="1"/>
  <c r="AE86" i="1" s="1"/>
  <c r="AE47" i="1"/>
  <c r="AE87" i="1" s="1"/>
  <c r="AE48" i="1"/>
  <c r="AE88" i="1" s="1"/>
  <c r="AE49" i="1"/>
  <c r="AE89" i="1" s="1"/>
  <c r="AE50" i="1"/>
  <c r="AE90" i="1" s="1"/>
  <c r="AE51" i="1"/>
  <c r="AE91" i="1" s="1"/>
  <c r="AE52" i="1"/>
  <c r="AE92" i="1" s="1"/>
  <c r="AE53" i="1"/>
  <c r="AE93" i="1" s="1"/>
  <c r="AE54" i="1"/>
  <c r="AE94" i="1" s="1"/>
  <c r="AE55" i="1"/>
  <c r="AE95" i="1" s="1"/>
  <c r="AE56" i="1"/>
  <c r="AE96" i="1" s="1"/>
  <c r="AE57" i="1"/>
  <c r="AE97" i="1" s="1"/>
  <c r="AE58" i="1"/>
  <c r="AE98" i="1" s="1"/>
  <c r="AE59" i="1"/>
  <c r="AE99" i="1" s="1"/>
  <c r="AE60" i="1"/>
  <c r="AE100" i="1" s="1"/>
  <c r="AE61" i="1"/>
  <c r="AE101" i="1" s="1"/>
  <c r="AE62" i="1"/>
  <c r="AE102" i="1" s="1"/>
  <c r="AE63" i="1"/>
  <c r="AE103" i="1" s="1"/>
  <c r="AE64" i="1"/>
  <c r="AE104" i="1" s="1"/>
  <c r="AE65" i="1"/>
  <c r="AE105" i="1" s="1"/>
  <c r="AE38" i="1"/>
  <c r="AD39" i="1"/>
  <c r="AD40" i="1"/>
  <c r="AD80" i="1" s="1"/>
  <c r="AD41" i="1"/>
  <c r="AD81" i="1" s="1"/>
  <c r="AD42" i="1"/>
  <c r="AD82" i="1" s="1"/>
  <c r="AD43" i="1"/>
  <c r="AD83" i="1" s="1"/>
  <c r="AD44" i="1"/>
  <c r="AD84" i="1" s="1"/>
  <c r="AD45" i="1"/>
  <c r="AD85" i="1" s="1"/>
  <c r="AD46" i="1"/>
  <c r="AD86" i="1" s="1"/>
  <c r="AD47" i="1"/>
  <c r="AD87" i="1" s="1"/>
  <c r="AD48" i="1"/>
  <c r="AD88" i="1" s="1"/>
  <c r="AD49" i="1"/>
  <c r="AD89" i="1" s="1"/>
  <c r="AD50" i="1"/>
  <c r="AD90" i="1" s="1"/>
  <c r="AD51" i="1"/>
  <c r="AD91" i="1" s="1"/>
  <c r="AD52" i="1"/>
  <c r="AD92" i="1" s="1"/>
  <c r="AD53" i="1"/>
  <c r="AD93" i="1" s="1"/>
  <c r="AD54" i="1"/>
  <c r="AD94" i="1" s="1"/>
  <c r="AD55" i="1"/>
  <c r="AD56" i="1"/>
  <c r="AD96" i="1" s="1"/>
  <c r="AD57" i="1"/>
  <c r="AD97" i="1" s="1"/>
  <c r="AD58" i="1"/>
  <c r="AD98" i="1" s="1"/>
  <c r="AD59" i="1"/>
  <c r="AD99" i="1" s="1"/>
  <c r="AD60" i="1"/>
  <c r="AD100" i="1" s="1"/>
  <c r="AD61" i="1"/>
  <c r="AD101" i="1" s="1"/>
  <c r="AD62" i="1"/>
  <c r="AD102" i="1" s="1"/>
  <c r="AD63" i="1"/>
  <c r="AD103" i="1" s="1"/>
  <c r="AD64" i="1"/>
  <c r="AD104" i="1" s="1"/>
  <c r="AD65" i="1"/>
  <c r="AD105" i="1" s="1"/>
  <c r="AD38" i="1"/>
  <c r="AC39" i="1"/>
  <c r="AC40" i="1"/>
  <c r="AC80" i="1" s="1"/>
  <c r="AC41" i="1"/>
  <c r="AC81" i="1" s="1"/>
  <c r="AC42" i="1"/>
  <c r="AC82" i="1" s="1"/>
  <c r="AC43" i="1"/>
  <c r="AC83" i="1" s="1"/>
  <c r="AC44" i="1"/>
  <c r="AC84" i="1" s="1"/>
  <c r="AC45" i="1"/>
  <c r="AC85" i="1" s="1"/>
  <c r="AC46" i="1"/>
  <c r="AC86" i="1" s="1"/>
  <c r="AC47" i="1"/>
  <c r="AC87" i="1" s="1"/>
  <c r="AC48" i="1"/>
  <c r="AC88" i="1" s="1"/>
  <c r="AC49" i="1"/>
  <c r="AC89" i="1" s="1"/>
  <c r="AC50" i="1"/>
  <c r="AC90" i="1" s="1"/>
  <c r="AC51" i="1"/>
  <c r="AC91" i="1" s="1"/>
  <c r="AC52" i="1"/>
  <c r="AC92" i="1" s="1"/>
  <c r="AC53" i="1"/>
  <c r="AC93" i="1" s="1"/>
  <c r="AC54" i="1"/>
  <c r="AC94" i="1" s="1"/>
  <c r="AC55" i="1"/>
  <c r="AC56" i="1"/>
  <c r="AC96" i="1" s="1"/>
  <c r="AC57" i="1"/>
  <c r="AC97" i="1" s="1"/>
  <c r="AC58" i="1"/>
  <c r="AC98" i="1" s="1"/>
  <c r="AC59" i="1"/>
  <c r="AC99" i="1" s="1"/>
  <c r="AC60" i="1"/>
  <c r="AC100" i="1" s="1"/>
  <c r="AC61" i="1"/>
  <c r="AC101" i="1" s="1"/>
  <c r="AC62" i="1"/>
  <c r="AC102" i="1" s="1"/>
  <c r="AC63" i="1"/>
  <c r="AC103" i="1" s="1"/>
  <c r="AC64" i="1"/>
  <c r="AC104" i="1" s="1"/>
  <c r="AC65" i="1"/>
  <c r="AC105" i="1" s="1"/>
  <c r="AC38" i="1"/>
  <c r="AB39" i="1"/>
  <c r="AB40" i="1"/>
  <c r="AB80" i="1" s="1"/>
  <c r="AB41" i="1"/>
  <c r="AB81" i="1" s="1"/>
  <c r="AB42" i="1"/>
  <c r="AB82" i="1" s="1"/>
  <c r="AB43" i="1"/>
  <c r="AB83" i="1" s="1"/>
  <c r="AB44" i="1"/>
  <c r="AB84" i="1" s="1"/>
  <c r="AB45" i="1"/>
  <c r="AB85" i="1" s="1"/>
  <c r="AB46" i="1"/>
  <c r="AB47" i="1"/>
  <c r="AB87" i="1" s="1"/>
  <c r="AB48" i="1"/>
  <c r="AB88" i="1" s="1"/>
  <c r="AB49" i="1"/>
  <c r="AB89" i="1" s="1"/>
  <c r="AB50" i="1"/>
  <c r="AB90" i="1" s="1"/>
  <c r="AB51" i="1"/>
  <c r="AB91" i="1" s="1"/>
  <c r="AB52" i="1"/>
  <c r="AB92" i="1" s="1"/>
  <c r="AB53" i="1"/>
  <c r="AB93" i="1" s="1"/>
  <c r="AB54" i="1"/>
  <c r="AB94" i="1" s="1"/>
  <c r="AB55" i="1"/>
  <c r="AB56" i="1"/>
  <c r="AB96" i="1" s="1"/>
  <c r="AB57" i="1"/>
  <c r="AB97" i="1" s="1"/>
  <c r="AB58" i="1"/>
  <c r="AB98" i="1" s="1"/>
  <c r="AB59" i="1"/>
  <c r="AB99" i="1" s="1"/>
  <c r="AB60" i="1"/>
  <c r="AB100" i="1" s="1"/>
  <c r="AB61" i="1"/>
  <c r="AB101" i="1" s="1"/>
  <c r="AB62" i="1"/>
  <c r="AB102" i="1" s="1"/>
  <c r="AB63" i="1"/>
  <c r="AB103" i="1" s="1"/>
  <c r="AB64" i="1"/>
  <c r="AB104" i="1" s="1"/>
  <c r="AB65" i="1"/>
  <c r="AB105" i="1" s="1"/>
  <c r="AB38" i="1"/>
  <c r="AA39" i="1"/>
  <c r="AA40" i="1"/>
  <c r="AA80" i="1" s="1"/>
  <c r="AA41" i="1"/>
  <c r="AA81" i="1" s="1"/>
  <c r="AA42" i="1"/>
  <c r="AA82" i="1" s="1"/>
  <c r="AA43" i="1"/>
  <c r="AA83" i="1" s="1"/>
  <c r="AA44" i="1"/>
  <c r="AA84" i="1" s="1"/>
  <c r="AA45" i="1"/>
  <c r="AA85" i="1" s="1"/>
  <c r="AA46" i="1"/>
  <c r="AA86" i="1" s="1"/>
  <c r="AA47" i="1"/>
  <c r="AA87" i="1" s="1"/>
  <c r="AA48" i="1"/>
  <c r="AA88" i="1" s="1"/>
  <c r="AA49" i="1"/>
  <c r="AA89" i="1" s="1"/>
  <c r="AA50" i="1"/>
  <c r="AA90" i="1" s="1"/>
  <c r="AA51" i="1"/>
  <c r="AA91" i="1" s="1"/>
  <c r="AA52" i="1"/>
  <c r="AA92" i="1" s="1"/>
  <c r="AA53" i="1"/>
  <c r="AA93" i="1" s="1"/>
  <c r="AA54" i="1"/>
  <c r="AA94" i="1" s="1"/>
  <c r="AA55" i="1"/>
  <c r="AA56" i="1"/>
  <c r="AA96" i="1" s="1"/>
  <c r="AA57" i="1"/>
  <c r="AA97" i="1" s="1"/>
  <c r="AA58" i="1"/>
  <c r="AA98" i="1" s="1"/>
  <c r="AA59" i="1"/>
  <c r="AA99" i="1" s="1"/>
  <c r="AA60" i="1"/>
  <c r="AA100" i="1" s="1"/>
  <c r="AA61" i="1"/>
  <c r="AA101" i="1" s="1"/>
  <c r="AA62" i="1"/>
  <c r="AA102" i="1" s="1"/>
  <c r="AA63" i="1"/>
  <c r="AA103" i="1" s="1"/>
  <c r="AA64" i="1"/>
  <c r="AA104" i="1" s="1"/>
  <c r="AA65" i="1"/>
  <c r="AA105" i="1" s="1"/>
  <c r="AA38" i="1"/>
  <c r="Z39" i="1"/>
  <c r="Z40" i="1"/>
  <c r="Z80" i="1" s="1"/>
  <c r="Z41" i="1"/>
  <c r="Z81" i="1" s="1"/>
  <c r="Z42" i="1"/>
  <c r="Z82" i="1" s="1"/>
  <c r="Z43" i="1"/>
  <c r="Z83" i="1" s="1"/>
  <c r="Z44" i="1"/>
  <c r="Z84" i="1" s="1"/>
  <c r="Z45" i="1"/>
  <c r="Z85" i="1" s="1"/>
  <c r="Z46" i="1"/>
  <c r="Z86" i="1" s="1"/>
  <c r="Z47" i="1"/>
  <c r="Z87" i="1" s="1"/>
  <c r="Z48" i="1"/>
  <c r="Z88" i="1" s="1"/>
  <c r="Z49" i="1"/>
  <c r="Z89" i="1" s="1"/>
  <c r="Z50" i="1"/>
  <c r="Z90" i="1" s="1"/>
  <c r="Z51" i="1"/>
  <c r="Z91" i="1" s="1"/>
  <c r="Z52" i="1"/>
  <c r="Z92" i="1" s="1"/>
  <c r="Z53" i="1"/>
  <c r="Z93" i="1" s="1"/>
  <c r="Z54" i="1"/>
  <c r="Z94" i="1" s="1"/>
  <c r="Z55" i="1"/>
  <c r="Z56" i="1"/>
  <c r="Z96" i="1" s="1"/>
  <c r="Z57" i="1"/>
  <c r="Z97" i="1" s="1"/>
  <c r="Z58" i="1"/>
  <c r="Z98" i="1" s="1"/>
  <c r="Z59" i="1"/>
  <c r="Z99" i="1" s="1"/>
  <c r="Z60" i="1"/>
  <c r="Z100" i="1" s="1"/>
  <c r="Z61" i="1"/>
  <c r="Z101" i="1" s="1"/>
  <c r="Z62" i="1"/>
  <c r="Z102" i="1" s="1"/>
  <c r="Z63" i="1"/>
  <c r="Z103" i="1" s="1"/>
  <c r="Z64" i="1"/>
  <c r="Z104" i="1" s="1"/>
  <c r="Z65" i="1"/>
  <c r="Z105" i="1" s="1"/>
  <c r="Z38" i="1"/>
  <c r="Y39" i="1"/>
  <c r="Y40" i="1"/>
  <c r="Y80" i="1" s="1"/>
  <c r="Y41" i="1"/>
  <c r="Y81" i="1" s="1"/>
  <c r="Y42" i="1"/>
  <c r="Y82" i="1" s="1"/>
  <c r="Y43" i="1"/>
  <c r="Y83" i="1" s="1"/>
  <c r="Y44" i="1"/>
  <c r="Y84" i="1" s="1"/>
  <c r="Y45" i="1"/>
  <c r="Y85" i="1" s="1"/>
  <c r="Y46" i="1"/>
  <c r="Y86" i="1" s="1"/>
  <c r="Y47" i="1"/>
  <c r="Y87" i="1" s="1"/>
  <c r="Y48" i="1"/>
  <c r="Y88" i="1" s="1"/>
  <c r="Y49" i="1"/>
  <c r="Y89" i="1" s="1"/>
  <c r="Y50" i="1"/>
  <c r="Y90" i="1" s="1"/>
  <c r="Y51" i="1"/>
  <c r="Y91" i="1" s="1"/>
  <c r="Y52" i="1"/>
  <c r="Y92" i="1" s="1"/>
  <c r="Y53" i="1"/>
  <c r="Y93" i="1" s="1"/>
  <c r="Y54" i="1"/>
  <c r="Y94" i="1" s="1"/>
  <c r="Y55" i="1"/>
  <c r="Y56" i="1"/>
  <c r="Y96" i="1" s="1"/>
  <c r="Y57" i="1"/>
  <c r="Y97" i="1" s="1"/>
  <c r="Y58" i="1"/>
  <c r="Y98" i="1" s="1"/>
  <c r="Y59" i="1"/>
  <c r="Y99" i="1" s="1"/>
  <c r="Y60" i="1"/>
  <c r="Y100" i="1" s="1"/>
  <c r="Y61" i="1"/>
  <c r="Y101" i="1" s="1"/>
  <c r="Y62" i="1"/>
  <c r="Y102" i="1" s="1"/>
  <c r="Y63" i="1"/>
  <c r="Y103" i="1" s="1"/>
  <c r="Y64" i="1"/>
  <c r="Y104" i="1" s="1"/>
  <c r="Y65" i="1"/>
  <c r="Y105" i="1" s="1"/>
  <c r="Y38" i="1"/>
  <c r="X39" i="1"/>
  <c r="X40" i="1"/>
  <c r="X80" i="1" s="1"/>
  <c r="X41" i="1"/>
  <c r="X81" i="1" s="1"/>
  <c r="X42" i="1"/>
  <c r="X82" i="1" s="1"/>
  <c r="X43" i="1"/>
  <c r="X83" i="1" s="1"/>
  <c r="X44" i="1"/>
  <c r="X84" i="1" s="1"/>
  <c r="X45" i="1"/>
  <c r="X85" i="1" s="1"/>
  <c r="X46" i="1"/>
  <c r="X86" i="1" s="1"/>
  <c r="X47" i="1"/>
  <c r="X87" i="1" s="1"/>
  <c r="X48" i="1"/>
  <c r="X88" i="1" s="1"/>
  <c r="X49" i="1"/>
  <c r="X89" i="1" s="1"/>
  <c r="X50" i="1"/>
  <c r="X90" i="1" s="1"/>
  <c r="X51" i="1"/>
  <c r="X91" i="1" s="1"/>
  <c r="X52" i="1"/>
  <c r="X92" i="1" s="1"/>
  <c r="X53" i="1"/>
  <c r="X93" i="1" s="1"/>
  <c r="X54" i="1"/>
  <c r="X94" i="1" s="1"/>
  <c r="X55" i="1"/>
  <c r="X56" i="1"/>
  <c r="X96" i="1" s="1"/>
  <c r="X57" i="1"/>
  <c r="X97" i="1" s="1"/>
  <c r="X58" i="1"/>
  <c r="X98" i="1" s="1"/>
  <c r="X59" i="1"/>
  <c r="X99" i="1" s="1"/>
  <c r="X60" i="1"/>
  <c r="X100" i="1" s="1"/>
  <c r="X61" i="1"/>
  <c r="X101" i="1" s="1"/>
  <c r="X62" i="1"/>
  <c r="X102" i="1" s="1"/>
  <c r="X63" i="1"/>
  <c r="X103" i="1" s="1"/>
  <c r="X64" i="1"/>
  <c r="X104" i="1" s="1"/>
  <c r="X65" i="1"/>
  <c r="X105" i="1" s="1"/>
  <c r="X38" i="1"/>
  <c r="W39" i="1"/>
  <c r="W40" i="1"/>
  <c r="W80" i="1" s="1"/>
  <c r="W41" i="1"/>
  <c r="W81" i="1" s="1"/>
  <c r="W42" i="1"/>
  <c r="W82" i="1" s="1"/>
  <c r="W43" i="1"/>
  <c r="W83" i="1" s="1"/>
  <c r="W44" i="1"/>
  <c r="W84" i="1" s="1"/>
  <c r="W45" i="1"/>
  <c r="W85" i="1" s="1"/>
  <c r="W46" i="1"/>
  <c r="W86" i="1" s="1"/>
  <c r="W47" i="1"/>
  <c r="W87" i="1" s="1"/>
  <c r="W48" i="1"/>
  <c r="W88" i="1" s="1"/>
  <c r="W49" i="1"/>
  <c r="W89" i="1" s="1"/>
  <c r="W50" i="1"/>
  <c r="W90" i="1" s="1"/>
  <c r="W51" i="1"/>
  <c r="W91" i="1" s="1"/>
  <c r="W52" i="1"/>
  <c r="W92" i="1" s="1"/>
  <c r="W53" i="1"/>
  <c r="W93" i="1" s="1"/>
  <c r="W54" i="1"/>
  <c r="W94" i="1" s="1"/>
  <c r="W55" i="1"/>
  <c r="W56" i="1"/>
  <c r="W96" i="1" s="1"/>
  <c r="W57" i="1"/>
  <c r="W97" i="1" s="1"/>
  <c r="W58" i="1"/>
  <c r="W98" i="1" s="1"/>
  <c r="W59" i="1"/>
  <c r="W99" i="1" s="1"/>
  <c r="W60" i="1"/>
  <c r="W100" i="1" s="1"/>
  <c r="W61" i="1"/>
  <c r="W101" i="1" s="1"/>
  <c r="W62" i="1"/>
  <c r="W102" i="1" s="1"/>
  <c r="W63" i="1"/>
  <c r="W103" i="1" s="1"/>
  <c r="W64" i="1"/>
  <c r="W104" i="1" s="1"/>
  <c r="W65" i="1"/>
  <c r="W105" i="1" s="1"/>
  <c r="W38" i="1"/>
  <c r="V39" i="1"/>
  <c r="V40" i="1"/>
  <c r="V80" i="1" s="1"/>
  <c r="V41" i="1"/>
  <c r="V81" i="1" s="1"/>
  <c r="V42" i="1"/>
  <c r="V82" i="1" s="1"/>
  <c r="V43" i="1"/>
  <c r="V83" i="1" s="1"/>
  <c r="V44" i="1"/>
  <c r="V84" i="1" s="1"/>
  <c r="V45" i="1"/>
  <c r="V85" i="1" s="1"/>
  <c r="V46" i="1"/>
  <c r="V86" i="1" s="1"/>
  <c r="V47" i="1"/>
  <c r="V87" i="1" s="1"/>
  <c r="V48" i="1"/>
  <c r="V88" i="1" s="1"/>
  <c r="V49" i="1"/>
  <c r="V89" i="1" s="1"/>
  <c r="V50" i="1"/>
  <c r="V90" i="1" s="1"/>
  <c r="V51" i="1"/>
  <c r="V91" i="1" s="1"/>
  <c r="V52" i="1"/>
  <c r="V92" i="1" s="1"/>
  <c r="V53" i="1"/>
  <c r="V93" i="1" s="1"/>
  <c r="V54" i="1"/>
  <c r="V94" i="1" s="1"/>
  <c r="V55" i="1"/>
  <c r="V56" i="1"/>
  <c r="V96" i="1" s="1"/>
  <c r="V57" i="1"/>
  <c r="V97" i="1" s="1"/>
  <c r="V58" i="1"/>
  <c r="V98" i="1" s="1"/>
  <c r="V59" i="1"/>
  <c r="V99" i="1" s="1"/>
  <c r="V60" i="1"/>
  <c r="V100" i="1" s="1"/>
  <c r="V61" i="1"/>
  <c r="V101" i="1" s="1"/>
  <c r="V62" i="1"/>
  <c r="V102" i="1" s="1"/>
  <c r="V63" i="1"/>
  <c r="V103" i="1" s="1"/>
  <c r="V64" i="1"/>
  <c r="V104" i="1" s="1"/>
  <c r="V65" i="1"/>
  <c r="V105" i="1" s="1"/>
  <c r="V38" i="1"/>
  <c r="U39" i="1"/>
  <c r="U40" i="1"/>
  <c r="U80" i="1" s="1"/>
  <c r="U41" i="1"/>
  <c r="U81" i="1" s="1"/>
  <c r="U42" i="1"/>
  <c r="U82" i="1" s="1"/>
  <c r="U43" i="1"/>
  <c r="U83" i="1" s="1"/>
  <c r="U44" i="1"/>
  <c r="U84" i="1" s="1"/>
  <c r="U45" i="1"/>
  <c r="U85" i="1" s="1"/>
  <c r="U46" i="1"/>
  <c r="U86" i="1" s="1"/>
  <c r="U47" i="1"/>
  <c r="U87" i="1" s="1"/>
  <c r="U48" i="1"/>
  <c r="U88" i="1" s="1"/>
  <c r="U49" i="1"/>
  <c r="U89" i="1" s="1"/>
  <c r="U50" i="1"/>
  <c r="U90" i="1" s="1"/>
  <c r="U51" i="1"/>
  <c r="U91" i="1" s="1"/>
  <c r="U52" i="1"/>
  <c r="U92" i="1" s="1"/>
  <c r="U53" i="1"/>
  <c r="U93" i="1" s="1"/>
  <c r="U54" i="1"/>
  <c r="U94" i="1" s="1"/>
  <c r="U55" i="1"/>
  <c r="U95" i="1" s="1"/>
  <c r="U56" i="1"/>
  <c r="U96" i="1" s="1"/>
  <c r="U57" i="1"/>
  <c r="U97" i="1" s="1"/>
  <c r="U58" i="1"/>
  <c r="U98" i="1" s="1"/>
  <c r="U59" i="1"/>
  <c r="U99" i="1" s="1"/>
  <c r="U60" i="1"/>
  <c r="U100" i="1" s="1"/>
  <c r="U61" i="1"/>
  <c r="U101" i="1" s="1"/>
  <c r="U62" i="1"/>
  <c r="U102" i="1" s="1"/>
  <c r="U63" i="1"/>
  <c r="U103" i="1" s="1"/>
  <c r="U64" i="1"/>
  <c r="U104" i="1" s="1"/>
  <c r="U65" i="1"/>
  <c r="U105" i="1" s="1"/>
  <c r="U38" i="1"/>
  <c r="T39" i="1"/>
  <c r="T40" i="1"/>
  <c r="T80" i="1" s="1"/>
  <c r="T41" i="1"/>
  <c r="T81" i="1" s="1"/>
  <c r="T42" i="1"/>
  <c r="T82" i="1" s="1"/>
  <c r="T43" i="1"/>
  <c r="T83" i="1" s="1"/>
  <c r="T44" i="1"/>
  <c r="T84" i="1" s="1"/>
  <c r="T45" i="1"/>
  <c r="T85" i="1" s="1"/>
  <c r="T46" i="1"/>
  <c r="T86" i="1" s="1"/>
  <c r="T47" i="1"/>
  <c r="T87" i="1" s="1"/>
  <c r="T48" i="1"/>
  <c r="T88" i="1" s="1"/>
  <c r="T49" i="1"/>
  <c r="T89" i="1" s="1"/>
  <c r="T50" i="1"/>
  <c r="T90" i="1" s="1"/>
  <c r="T51" i="1"/>
  <c r="T91" i="1" s="1"/>
  <c r="T52" i="1"/>
  <c r="T92" i="1" s="1"/>
  <c r="T53" i="1"/>
  <c r="T93" i="1" s="1"/>
  <c r="T54" i="1"/>
  <c r="T94" i="1" s="1"/>
  <c r="T55" i="1"/>
  <c r="T95" i="1" s="1"/>
  <c r="T56" i="1"/>
  <c r="T96" i="1" s="1"/>
  <c r="T57" i="1"/>
  <c r="T97" i="1" s="1"/>
  <c r="T58" i="1"/>
  <c r="T98" i="1" s="1"/>
  <c r="T59" i="1"/>
  <c r="T99" i="1" s="1"/>
  <c r="T60" i="1"/>
  <c r="T100" i="1" s="1"/>
  <c r="T61" i="1"/>
  <c r="T101" i="1" s="1"/>
  <c r="T62" i="1"/>
  <c r="T102" i="1" s="1"/>
  <c r="T63" i="1"/>
  <c r="T103" i="1" s="1"/>
  <c r="T64" i="1"/>
  <c r="T104" i="1" s="1"/>
  <c r="T65" i="1"/>
  <c r="T105" i="1" s="1"/>
  <c r="T38" i="1"/>
  <c r="S39" i="1"/>
  <c r="S40" i="1"/>
  <c r="S80" i="1" s="1"/>
  <c r="S41" i="1"/>
  <c r="S81" i="1" s="1"/>
  <c r="S42" i="1"/>
  <c r="S82" i="1" s="1"/>
  <c r="S43" i="1"/>
  <c r="S83" i="1" s="1"/>
  <c r="S44" i="1"/>
  <c r="S84" i="1" s="1"/>
  <c r="S45" i="1"/>
  <c r="S85" i="1" s="1"/>
  <c r="S46" i="1"/>
  <c r="S86" i="1" s="1"/>
  <c r="S47" i="1"/>
  <c r="S87" i="1" s="1"/>
  <c r="S48" i="1"/>
  <c r="S88" i="1" s="1"/>
  <c r="S49" i="1"/>
  <c r="S89" i="1" s="1"/>
  <c r="S50" i="1"/>
  <c r="S90" i="1" s="1"/>
  <c r="S51" i="1"/>
  <c r="S91" i="1" s="1"/>
  <c r="S52" i="1"/>
  <c r="S92" i="1" s="1"/>
  <c r="S53" i="1"/>
  <c r="S93" i="1" s="1"/>
  <c r="S54" i="1"/>
  <c r="S94" i="1" s="1"/>
  <c r="S55" i="1"/>
  <c r="S95" i="1" s="1"/>
  <c r="S56" i="1"/>
  <c r="S96" i="1" s="1"/>
  <c r="S57" i="1"/>
  <c r="S97" i="1" s="1"/>
  <c r="S58" i="1"/>
  <c r="S98" i="1" s="1"/>
  <c r="S59" i="1"/>
  <c r="S99" i="1" s="1"/>
  <c r="S60" i="1"/>
  <c r="S100" i="1" s="1"/>
  <c r="S61" i="1"/>
  <c r="S101" i="1" s="1"/>
  <c r="S62" i="1"/>
  <c r="S102" i="1" s="1"/>
  <c r="S63" i="1"/>
  <c r="S103" i="1" s="1"/>
  <c r="S64" i="1"/>
  <c r="S104" i="1" s="1"/>
  <c r="S65" i="1"/>
  <c r="S105" i="1" s="1"/>
  <c r="S38" i="1"/>
  <c r="R39" i="1"/>
  <c r="R40" i="1"/>
  <c r="R80" i="1" s="1"/>
  <c r="R41" i="1"/>
  <c r="R81" i="1" s="1"/>
  <c r="R42" i="1"/>
  <c r="R82" i="1" s="1"/>
  <c r="R43" i="1"/>
  <c r="R83" i="1" s="1"/>
  <c r="R44" i="1"/>
  <c r="R84" i="1" s="1"/>
  <c r="R45" i="1"/>
  <c r="R85" i="1" s="1"/>
  <c r="R46" i="1"/>
  <c r="R86" i="1" s="1"/>
  <c r="R47" i="1"/>
  <c r="R87" i="1" s="1"/>
  <c r="R48" i="1"/>
  <c r="R88" i="1" s="1"/>
  <c r="R49" i="1"/>
  <c r="R89" i="1" s="1"/>
  <c r="R50" i="1"/>
  <c r="R90" i="1" s="1"/>
  <c r="R51" i="1"/>
  <c r="R91" i="1" s="1"/>
  <c r="R52" i="1"/>
  <c r="R92" i="1" s="1"/>
  <c r="R53" i="1"/>
  <c r="R93" i="1" s="1"/>
  <c r="R54" i="1"/>
  <c r="R94" i="1" s="1"/>
  <c r="R55" i="1"/>
  <c r="R95" i="1" s="1"/>
  <c r="R56" i="1"/>
  <c r="R96" i="1" s="1"/>
  <c r="R57" i="1"/>
  <c r="R97" i="1" s="1"/>
  <c r="R58" i="1"/>
  <c r="R98" i="1" s="1"/>
  <c r="R59" i="1"/>
  <c r="R99" i="1" s="1"/>
  <c r="R60" i="1"/>
  <c r="R100" i="1" s="1"/>
  <c r="R61" i="1"/>
  <c r="R101" i="1" s="1"/>
  <c r="R62" i="1"/>
  <c r="R102" i="1" s="1"/>
  <c r="R63" i="1"/>
  <c r="R103" i="1" s="1"/>
  <c r="R64" i="1"/>
  <c r="R104" i="1" s="1"/>
  <c r="R65" i="1"/>
  <c r="R105" i="1" s="1"/>
  <c r="R38" i="1"/>
  <c r="Q39" i="1"/>
  <c r="Q40" i="1"/>
  <c r="Q80" i="1" s="1"/>
  <c r="Q41" i="1"/>
  <c r="Q81" i="1" s="1"/>
  <c r="Q42" i="1"/>
  <c r="Q82" i="1" s="1"/>
  <c r="Q43" i="1"/>
  <c r="Q83" i="1" s="1"/>
  <c r="Q44" i="1"/>
  <c r="Q84" i="1" s="1"/>
  <c r="Q45" i="1"/>
  <c r="Q85" i="1" s="1"/>
  <c r="Q46" i="1"/>
  <c r="Q86" i="1" s="1"/>
  <c r="Q47" i="1"/>
  <c r="Q87" i="1" s="1"/>
  <c r="Q48" i="1"/>
  <c r="Q88" i="1" s="1"/>
  <c r="Q49" i="1"/>
  <c r="Q89" i="1" s="1"/>
  <c r="Q50" i="1"/>
  <c r="Q90" i="1" s="1"/>
  <c r="Q51" i="1"/>
  <c r="Q91" i="1" s="1"/>
  <c r="Q52" i="1"/>
  <c r="Q92" i="1" s="1"/>
  <c r="Q53" i="1"/>
  <c r="Q93" i="1" s="1"/>
  <c r="Q54" i="1"/>
  <c r="Q94" i="1" s="1"/>
  <c r="Q55" i="1"/>
  <c r="Q95" i="1" s="1"/>
  <c r="Q56" i="1"/>
  <c r="Q96" i="1" s="1"/>
  <c r="Q57" i="1"/>
  <c r="Q97" i="1" s="1"/>
  <c r="Q58" i="1"/>
  <c r="Q98" i="1" s="1"/>
  <c r="Q59" i="1"/>
  <c r="Q99" i="1" s="1"/>
  <c r="Q60" i="1"/>
  <c r="Q100" i="1" s="1"/>
  <c r="Q61" i="1"/>
  <c r="Q101" i="1" s="1"/>
  <c r="Q62" i="1"/>
  <c r="Q102" i="1" s="1"/>
  <c r="Q63" i="1"/>
  <c r="Q103" i="1" s="1"/>
  <c r="Q64" i="1"/>
  <c r="Q104" i="1" s="1"/>
  <c r="Q65" i="1"/>
  <c r="Q105" i="1" s="1"/>
  <c r="Q38" i="1"/>
  <c r="P39" i="1"/>
  <c r="P40" i="1"/>
  <c r="P80" i="1" s="1"/>
  <c r="P41" i="1"/>
  <c r="P81" i="1" s="1"/>
  <c r="P42" i="1"/>
  <c r="P82" i="1" s="1"/>
  <c r="P43" i="1"/>
  <c r="P83" i="1" s="1"/>
  <c r="P44" i="1"/>
  <c r="P84" i="1" s="1"/>
  <c r="P45" i="1"/>
  <c r="P85" i="1" s="1"/>
  <c r="P46" i="1"/>
  <c r="P86" i="1" s="1"/>
  <c r="P47" i="1"/>
  <c r="P87" i="1" s="1"/>
  <c r="P48" i="1"/>
  <c r="P88" i="1" s="1"/>
  <c r="P49" i="1"/>
  <c r="P89" i="1" s="1"/>
  <c r="P50" i="1"/>
  <c r="P90" i="1" s="1"/>
  <c r="P51" i="1"/>
  <c r="P91" i="1" s="1"/>
  <c r="P52" i="1"/>
  <c r="P92" i="1" s="1"/>
  <c r="P53" i="1"/>
  <c r="P93" i="1" s="1"/>
  <c r="P54" i="1"/>
  <c r="P94" i="1" s="1"/>
  <c r="P55" i="1"/>
  <c r="P95" i="1" s="1"/>
  <c r="P56" i="1"/>
  <c r="P96" i="1" s="1"/>
  <c r="P57" i="1"/>
  <c r="P97" i="1" s="1"/>
  <c r="P58" i="1"/>
  <c r="P98" i="1" s="1"/>
  <c r="P59" i="1"/>
  <c r="P99" i="1" s="1"/>
  <c r="P60" i="1"/>
  <c r="P100" i="1" s="1"/>
  <c r="P61" i="1"/>
  <c r="P101" i="1" s="1"/>
  <c r="P62" i="1"/>
  <c r="P102" i="1" s="1"/>
  <c r="P63" i="1"/>
  <c r="P103" i="1" s="1"/>
  <c r="P64" i="1"/>
  <c r="P104" i="1" s="1"/>
  <c r="P65" i="1"/>
  <c r="P105" i="1" s="1"/>
  <c r="P38" i="1"/>
  <c r="O39" i="1"/>
  <c r="O40" i="1"/>
  <c r="O80" i="1" s="1"/>
  <c r="O41" i="1"/>
  <c r="O81" i="1" s="1"/>
  <c r="O42" i="1"/>
  <c r="O82" i="1" s="1"/>
  <c r="O43" i="1"/>
  <c r="O83" i="1" s="1"/>
  <c r="O44" i="1"/>
  <c r="O84" i="1" s="1"/>
  <c r="O45" i="1"/>
  <c r="O85" i="1" s="1"/>
  <c r="O46" i="1"/>
  <c r="O86" i="1" s="1"/>
  <c r="O47" i="1"/>
  <c r="O87" i="1" s="1"/>
  <c r="O48" i="1"/>
  <c r="O88" i="1" s="1"/>
  <c r="O49" i="1"/>
  <c r="O89" i="1" s="1"/>
  <c r="O50" i="1"/>
  <c r="O90" i="1" s="1"/>
  <c r="O51" i="1"/>
  <c r="O91" i="1" s="1"/>
  <c r="O52" i="1"/>
  <c r="O92" i="1" s="1"/>
  <c r="O53" i="1"/>
  <c r="O93" i="1" s="1"/>
  <c r="O54" i="1"/>
  <c r="O94" i="1" s="1"/>
  <c r="O55" i="1"/>
  <c r="O95" i="1" s="1"/>
  <c r="O56" i="1"/>
  <c r="O96" i="1" s="1"/>
  <c r="O57" i="1"/>
  <c r="O97" i="1" s="1"/>
  <c r="O58" i="1"/>
  <c r="O98" i="1" s="1"/>
  <c r="O59" i="1"/>
  <c r="O99" i="1" s="1"/>
  <c r="O60" i="1"/>
  <c r="O100" i="1" s="1"/>
  <c r="O61" i="1"/>
  <c r="O101" i="1" s="1"/>
  <c r="O62" i="1"/>
  <c r="O102" i="1" s="1"/>
  <c r="O63" i="1"/>
  <c r="O103" i="1" s="1"/>
  <c r="O64" i="1"/>
  <c r="O104" i="1" s="1"/>
  <c r="O65" i="1"/>
  <c r="O105" i="1" s="1"/>
  <c r="O38" i="1"/>
  <c r="N39" i="1"/>
  <c r="N40" i="1"/>
  <c r="N80" i="1" s="1"/>
  <c r="N41" i="1"/>
  <c r="N81" i="1" s="1"/>
  <c r="N42" i="1"/>
  <c r="N82" i="1" s="1"/>
  <c r="N43" i="1"/>
  <c r="N83" i="1" s="1"/>
  <c r="N44" i="1"/>
  <c r="N84" i="1" s="1"/>
  <c r="N45" i="1"/>
  <c r="N85" i="1" s="1"/>
  <c r="N46" i="1"/>
  <c r="N86" i="1" s="1"/>
  <c r="N47" i="1"/>
  <c r="N87" i="1" s="1"/>
  <c r="N48" i="1"/>
  <c r="N88" i="1" s="1"/>
  <c r="N49" i="1"/>
  <c r="N89" i="1" s="1"/>
  <c r="N50" i="1"/>
  <c r="N90" i="1" s="1"/>
  <c r="N51" i="1"/>
  <c r="N91" i="1" s="1"/>
  <c r="N52" i="1"/>
  <c r="N92" i="1" s="1"/>
  <c r="N53" i="1"/>
  <c r="N93" i="1" s="1"/>
  <c r="N54" i="1"/>
  <c r="N94" i="1" s="1"/>
  <c r="N55" i="1"/>
  <c r="N56" i="1"/>
  <c r="N96" i="1" s="1"/>
  <c r="N57" i="1"/>
  <c r="N97" i="1" s="1"/>
  <c r="N58" i="1"/>
  <c r="N98" i="1" s="1"/>
  <c r="N59" i="1"/>
  <c r="N99" i="1" s="1"/>
  <c r="N60" i="1"/>
  <c r="N100" i="1" s="1"/>
  <c r="N61" i="1"/>
  <c r="N101" i="1" s="1"/>
  <c r="N62" i="1"/>
  <c r="N102" i="1" s="1"/>
  <c r="N63" i="1"/>
  <c r="N103" i="1" s="1"/>
  <c r="N64" i="1"/>
  <c r="N104" i="1" s="1"/>
  <c r="N65" i="1"/>
  <c r="N105" i="1" s="1"/>
  <c r="N38" i="1"/>
  <c r="M39" i="1"/>
  <c r="M40" i="1"/>
  <c r="M80" i="1" s="1"/>
  <c r="M41" i="1"/>
  <c r="M81" i="1" s="1"/>
  <c r="M42" i="1"/>
  <c r="M82" i="1" s="1"/>
  <c r="M43" i="1"/>
  <c r="M83" i="1" s="1"/>
  <c r="M44" i="1"/>
  <c r="M84" i="1" s="1"/>
  <c r="M45" i="1"/>
  <c r="M85" i="1" s="1"/>
  <c r="M46" i="1"/>
  <c r="M86" i="1" s="1"/>
  <c r="M47" i="1"/>
  <c r="M87" i="1" s="1"/>
  <c r="M48" i="1"/>
  <c r="M88" i="1" s="1"/>
  <c r="M49" i="1"/>
  <c r="M89" i="1" s="1"/>
  <c r="M50" i="1"/>
  <c r="M90" i="1" s="1"/>
  <c r="M51" i="1"/>
  <c r="M91" i="1" s="1"/>
  <c r="M52" i="1"/>
  <c r="M92" i="1" s="1"/>
  <c r="M53" i="1"/>
  <c r="M93" i="1" s="1"/>
  <c r="M54" i="1"/>
  <c r="M94" i="1" s="1"/>
  <c r="M55" i="1"/>
  <c r="M95" i="1" s="1"/>
  <c r="M56" i="1"/>
  <c r="M96" i="1" s="1"/>
  <c r="M57" i="1"/>
  <c r="M97" i="1" s="1"/>
  <c r="M58" i="1"/>
  <c r="M98" i="1" s="1"/>
  <c r="M59" i="1"/>
  <c r="M99" i="1" s="1"/>
  <c r="M60" i="1"/>
  <c r="M100" i="1" s="1"/>
  <c r="M61" i="1"/>
  <c r="M101" i="1" s="1"/>
  <c r="M62" i="1"/>
  <c r="M102" i="1" s="1"/>
  <c r="M63" i="1"/>
  <c r="M103" i="1" s="1"/>
  <c r="M64" i="1"/>
  <c r="M104" i="1" s="1"/>
  <c r="M65" i="1"/>
  <c r="M105" i="1" s="1"/>
  <c r="M38" i="1"/>
  <c r="L39" i="1"/>
  <c r="L40" i="1"/>
  <c r="L80" i="1" s="1"/>
  <c r="L41" i="1"/>
  <c r="L81" i="1" s="1"/>
  <c r="L42" i="1"/>
  <c r="L82" i="1" s="1"/>
  <c r="L43" i="1"/>
  <c r="L83" i="1" s="1"/>
  <c r="L44" i="1"/>
  <c r="L84" i="1" s="1"/>
  <c r="L45" i="1"/>
  <c r="L85" i="1" s="1"/>
  <c r="L46" i="1"/>
  <c r="L86" i="1" s="1"/>
  <c r="L47" i="1"/>
  <c r="L87" i="1" s="1"/>
  <c r="L48" i="1"/>
  <c r="L88" i="1" s="1"/>
  <c r="L49" i="1"/>
  <c r="L89" i="1" s="1"/>
  <c r="L50" i="1"/>
  <c r="L90" i="1" s="1"/>
  <c r="L51" i="1"/>
  <c r="L91" i="1" s="1"/>
  <c r="L52" i="1"/>
  <c r="L92" i="1" s="1"/>
  <c r="L53" i="1"/>
  <c r="L93" i="1" s="1"/>
  <c r="L54" i="1"/>
  <c r="L94" i="1" s="1"/>
  <c r="L55" i="1"/>
  <c r="L95" i="1" s="1"/>
  <c r="L56" i="1"/>
  <c r="L96" i="1" s="1"/>
  <c r="L57" i="1"/>
  <c r="L97" i="1" s="1"/>
  <c r="L58" i="1"/>
  <c r="L98" i="1" s="1"/>
  <c r="L59" i="1"/>
  <c r="L99" i="1" s="1"/>
  <c r="L60" i="1"/>
  <c r="L100" i="1" s="1"/>
  <c r="L61" i="1"/>
  <c r="L101" i="1" s="1"/>
  <c r="L62" i="1"/>
  <c r="L102" i="1" s="1"/>
  <c r="L63" i="1"/>
  <c r="L103" i="1" s="1"/>
  <c r="L64" i="1"/>
  <c r="L104" i="1" s="1"/>
  <c r="L65" i="1"/>
  <c r="L105" i="1" s="1"/>
  <c r="L38" i="1"/>
  <c r="K39" i="1"/>
  <c r="K40" i="1"/>
  <c r="K80" i="1" s="1"/>
  <c r="K41" i="1"/>
  <c r="K81" i="1" s="1"/>
  <c r="K42" i="1"/>
  <c r="K82" i="1" s="1"/>
  <c r="K43" i="1"/>
  <c r="K83" i="1" s="1"/>
  <c r="K44" i="1"/>
  <c r="K84" i="1" s="1"/>
  <c r="K45" i="1"/>
  <c r="K85" i="1" s="1"/>
  <c r="K46" i="1"/>
  <c r="K86" i="1" s="1"/>
  <c r="K47" i="1"/>
  <c r="K87" i="1" s="1"/>
  <c r="K48" i="1"/>
  <c r="K88" i="1" s="1"/>
  <c r="K49" i="1"/>
  <c r="K89" i="1" s="1"/>
  <c r="K50" i="1"/>
  <c r="K90" i="1" s="1"/>
  <c r="K51" i="1"/>
  <c r="K91" i="1" s="1"/>
  <c r="K52" i="1"/>
  <c r="K92" i="1" s="1"/>
  <c r="K53" i="1"/>
  <c r="K93" i="1" s="1"/>
  <c r="K54" i="1"/>
  <c r="K94" i="1" s="1"/>
  <c r="K55" i="1"/>
  <c r="K95" i="1" s="1"/>
  <c r="K56" i="1"/>
  <c r="K96" i="1" s="1"/>
  <c r="K57" i="1"/>
  <c r="K97" i="1" s="1"/>
  <c r="K58" i="1"/>
  <c r="K98" i="1" s="1"/>
  <c r="K59" i="1"/>
  <c r="K99" i="1" s="1"/>
  <c r="K60" i="1"/>
  <c r="K100" i="1" s="1"/>
  <c r="K61" i="1"/>
  <c r="K101" i="1" s="1"/>
  <c r="K62" i="1"/>
  <c r="K102" i="1" s="1"/>
  <c r="K63" i="1"/>
  <c r="K103" i="1" s="1"/>
  <c r="K64" i="1"/>
  <c r="K104" i="1" s="1"/>
  <c r="K65" i="1"/>
  <c r="K105" i="1" s="1"/>
  <c r="K38" i="1"/>
  <c r="I39" i="1"/>
  <c r="I40" i="1"/>
  <c r="I80" i="1" s="1"/>
  <c r="I41" i="1"/>
  <c r="I81" i="1" s="1"/>
  <c r="I42" i="1"/>
  <c r="I82" i="1" s="1"/>
  <c r="I43" i="1"/>
  <c r="I83" i="1" s="1"/>
  <c r="I44" i="1"/>
  <c r="I84" i="1" s="1"/>
  <c r="I45" i="1"/>
  <c r="I85" i="1" s="1"/>
  <c r="I46" i="1"/>
  <c r="I86" i="1" s="1"/>
  <c r="I47" i="1"/>
  <c r="I87" i="1" s="1"/>
  <c r="I48" i="1"/>
  <c r="I88" i="1" s="1"/>
  <c r="I49" i="1"/>
  <c r="I89" i="1" s="1"/>
  <c r="I50" i="1"/>
  <c r="I90" i="1" s="1"/>
  <c r="I51" i="1"/>
  <c r="I91" i="1" s="1"/>
  <c r="I52" i="1"/>
  <c r="I92" i="1" s="1"/>
  <c r="I53" i="1"/>
  <c r="I93" i="1" s="1"/>
  <c r="I54" i="1"/>
  <c r="I94" i="1" s="1"/>
  <c r="I55" i="1"/>
  <c r="I95" i="1" s="1"/>
  <c r="I56" i="1"/>
  <c r="I96" i="1" s="1"/>
  <c r="I57" i="1"/>
  <c r="I97" i="1" s="1"/>
  <c r="I58" i="1"/>
  <c r="I98" i="1" s="1"/>
  <c r="I59" i="1"/>
  <c r="I99" i="1" s="1"/>
  <c r="I60" i="1"/>
  <c r="I100" i="1" s="1"/>
  <c r="I61" i="1"/>
  <c r="I101" i="1" s="1"/>
  <c r="I62" i="1"/>
  <c r="I102" i="1" s="1"/>
  <c r="I63" i="1"/>
  <c r="I103" i="1" s="1"/>
  <c r="I64" i="1"/>
  <c r="I104" i="1" s="1"/>
  <c r="I65" i="1"/>
  <c r="I105" i="1" s="1"/>
  <c r="I38" i="1"/>
  <c r="H39" i="1"/>
  <c r="H40" i="1"/>
  <c r="H80" i="1" s="1"/>
  <c r="H41" i="1"/>
  <c r="H81" i="1" s="1"/>
  <c r="H42" i="1"/>
  <c r="H82" i="1" s="1"/>
  <c r="H43" i="1"/>
  <c r="H83" i="1" s="1"/>
  <c r="H44" i="1"/>
  <c r="H84" i="1" s="1"/>
  <c r="H45" i="1"/>
  <c r="H85" i="1" s="1"/>
  <c r="H46" i="1"/>
  <c r="H86" i="1" s="1"/>
  <c r="H47" i="1"/>
  <c r="H87" i="1" s="1"/>
  <c r="H48" i="1"/>
  <c r="H88" i="1" s="1"/>
  <c r="H49" i="1"/>
  <c r="H89" i="1" s="1"/>
  <c r="H50" i="1"/>
  <c r="H90" i="1" s="1"/>
  <c r="H51" i="1"/>
  <c r="H91" i="1" s="1"/>
  <c r="H52" i="1"/>
  <c r="H92" i="1" s="1"/>
  <c r="H53" i="1"/>
  <c r="H93" i="1" s="1"/>
  <c r="H54" i="1"/>
  <c r="H94" i="1" s="1"/>
  <c r="H55" i="1"/>
  <c r="H95" i="1" s="1"/>
  <c r="H56" i="1"/>
  <c r="H96" i="1" s="1"/>
  <c r="H57" i="1"/>
  <c r="H97" i="1" s="1"/>
  <c r="H58" i="1"/>
  <c r="H98" i="1" s="1"/>
  <c r="H59" i="1"/>
  <c r="H99" i="1" s="1"/>
  <c r="H60" i="1"/>
  <c r="H100" i="1" s="1"/>
  <c r="H61" i="1"/>
  <c r="H101" i="1" s="1"/>
  <c r="H62" i="1"/>
  <c r="H102" i="1" s="1"/>
  <c r="H63" i="1"/>
  <c r="H103" i="1" s="1"/>
  <c r="H64" i="1"/>
  <c r="H104" i="1" s="1"/>
  <c r="H65" i="1"/>
  <c r="H105" i="1" s="1"/>
  <c r="H38" i="1"/>
  <c r="G39" i="1"/>
  <c r="G40" i="1"/>
  <c r="G80" i="1" s="1"/>
  <c r="G41" i="1"/>
  <c r="G81" i="1" s="1"/>
  <c r="G42" i="1"/>
  <c r="G82" i="1" s="1"/>
  <c r="G43" i="1"/>
  <c r="G83" i="1" s="1"/>
  <c r="G44" i="1"/>
  <c r="G84" i="1" s="1"/>
  <c r="G45" i="1"/>
  <c r="G85" i="1" s="1"/>
  <c r="G46" i="1"/>
  <c r="G86" i="1" s="1"/>
  <c r="G47" i="1"/>
  <c r="G87" i="1" s="1"/>
  <c r="G48" i="1"/>
  <c r="G88" i="1" s="1"/>
  <c r="G49" i="1"/>
  <c r="G89" i="1" s="1"/>
  <c r="G50" i="1"/>
  <c r="G90" i="1" s="1"/>
  <c r="G51" i="1"/>
  <c r="G91" i="1" s="1"/>
  <c r="G52" i="1"/>
  <c r="G92" i="1" s="1"/>
  <c r="G53" i="1"/>
  <c r="G93" i="1" s="1"/>
  <c r="G54" i="1"/>
  <c r="G94" i="1" s="1"/>
  <c r="G55" i="1"/>
  <c r="G95" i="1" s="1"/>
  <c r="G56" i="1"/>
  <c r="G96" i="1" s="1"/>
  <c r="G57" i="1"/>
  <c r="G97" i="1" s="1"/>
  <c r="G58" i="1"/>
  <c r="G98" i="1" s="1"/>
  <c r="G59" i="1"/>
  <c r="G99" i="1" s="1"/>
  <c r="G60" i="1"/>
  <c r="G100" i="1" s="1"/>
  <c r="G61" i="1"/>
  <c r="G101" i="1" s="1"/>
  <c r="G62" i="1"/>
  <c r="G102" i="1" s="1"/>
  <c r="G63" i="1"/>
  <c r="G103" i="1" s="1"/>
  <c r="G64" i="1"/>
  <c r="G104" i="1" s="1"/>
  <c r="G65" i="1"/>
  <c r="G105" i="1" s="1"/>
  <c r="G38" i="1"/>
  <c r="F39" i="1"/>
  <c r="F40" i="1"/>
  <c r="F80" i="1" s="1"/>
  <c r="F41" i="1"/>
  <c r="F81" i="1" s="1"/>
  <c r="F42" i="1"/>
  <c r="F82" i="1" s="1"/>
  <c r="F43" i="1"/>
  <c r="F83" i="1" s="1"/>
  <c r="F44" i="1"/>
  <c r="F84" i="1" s="1"/>
  <c r="F45" i="1"/>
  <c r="F85" i="1" s="1"/>
  <c r="F46" i="1"/>
  <c r="F86" i="1" s="1"/>
  <c r="F47" i="1"/>
  <c r="F87" i="1" s="1"/>
  <c r="F48" i="1"/>
  <c r="F88" i="1" s="1"/>
  <c r="F49" i="1"/>
  <c r="F89" i="1" s="1"/>
  <c r="F50" i="1"/>
  <c r="F90" i="1" s="1"/>
  <c r="F51" i="1"/>
  <c r="F91" i="1" s="1"/>
  <c r="F52" i="1"/>
  <c r="F92" i="1" s="1"/>
  <c r="F53" i="1"/>
  <c r="F93" i="1" s="1"/>
  <c r="F54" i="1"/>
  <c r="F94" i="1" s="1"/>
  <c r="F55" i="1"/>
  <c r="F95" i="1" s="1"/>
  <c r="F56" i="1"/>
  <c r="F96" i="1" s="1"/>
  <c r="F57" i="1"/>
  <c r="F97" i="1" s="1"/>
  <c r="F58" i="1"/>
  <c r="F98" i="1" s="1"/>
  <c r="F59" i="1"/>
  <c r="F99" i="1" s="1"/>
  <c r="F60" i="1"/>
  <c r="F100" i="1" s="1"/>
  <c r="F61" i="1"/>
  <c r="F101" i="1" s="1"/>
  <c r="F62" i="1"/>
  <c r="F102" i="1" s="1"/>
  <c r="F63" i="1"/>
  <c r="F103" i="1" s="1"/>
  <c r="F64" i="1"/>
  <c r="F104" i="1" s="1"/>
  <c r="F65" i="1"/>
  <c r="F105" i="1" s="1"/>
  <c r="F38" i="1"/>
  <c r="E39" i="1"/>
  <c r="E40" i="1"/>
  <c r="E80" i="1" s="1"/>
  <c r="E41" i="1"/>
  <c r="E81" i="1" s="1"/>
  <c r="E42" i="1"/>
  <c r="E82" i="1" s="1"/>
  <c r="E43" i="1"/>
  <c r="E83" i="1" s="1"/>
  <c r="E44" i="1"/>
  <c r="E84" i="1" s="1"/>
  <c r="E45" i="1"/>
  <c r="E85" i="1" s="1"/>
  <c r="E46" i="1"/>
  <c r="E86" i="1" s="1"/>
  <c r="E47" i="1"/>
  <c r="E87" i="1" s="1"/>
  <c r="E48" i="1"/>
  <c r="E88" i="1" s="1"/>
  <c r="E49" i="1"/>
  <c r="E89" i="1" s="1"/>
  <c r="E50" i="1"/>
  <c r="E90" i="1" s="1"/>
  <c r="E51" i="1"/>
  <c r="E91" i="1" s="1"/>
  <c r="E52" i="1"/>
  <c r="E92" i="1" s="1"/>
  <c r="E53" i="1"/>
  <c r="E93" i="1" s="1"/>
  <c r="E54" i="1"/>
  <c r="E94" i="1" s="1"/>
  <c r="E55" i="1"/>
  <c r="E95" i="1" s="1"/>
  <c r="E56" i="1"/>
  <c r="E96" i="1" s="1"/>
  <c r="E57" i="1"/>
  <c r="E97" i="1" s="1"/>
  <c r="E58" i="1"/>
  <c r="E98" i="1" s="1"/>
  <c r="E59" i="1"/>
  <c r="E99" i="1" s="1"/>
  <c r="E60" i="1"/>
  <c r="E100" i="1" s="1"/>
  <c r="E61" i="1"/>
  <c r="E101" i="1" s="1"/>
  <c r="E62" i="1"/>
  <c r="E102" i="1" s="1"/>
  <c r="E63" i="1"/>
  <c r="E103" i="1" s="1"/>
  <c r="E64" i="1"/>
  <c r="E104" i="1" s="1"/>
  <c r="E65" i="1"/>
  <c r="E105" i="1" s="1"/>
  <c r="E38" i="1"/>
  <c r="D39" i="1"/>
  <c r="D40" i="1"/>
  <c r="D80" i="1" s="1"/>
  <c r="D41" i="1"/>
  <c r="D81" i="1" s="1"/>
  <c r="D42" i="1"/>
  <c r="D82" i="1" s="1"/>
  <c r="D43" i="1"/>
  <c r="D83" i="1" s="1"/>
  <c r="D44" i="1"/>
  <c r="D84" i="1" s="1"/>
  <c r="D45" i="1"/>
  <c r="D85" i="1" s="1"/>
  <c r="D46" i="1"/>
  <c r="D86" i="1" s="1"/>
  <c r="D47" i="1"/>
  <c r="D87" i="1" s="1"/>
  <c r="D48" i="1"/>
  <c r="D88" i="1" s="1"/>
  <c r="D49" i="1"/>
  <c r="D89" i="1" s="1"/>
  <c r="D50" i="1"/>
  <c r="D90" i="1" s="1"/>
  <c r="D51" i="1"/>
  <c r="D91" i="1" s="1"/>
  <c r="D52" i="1"/>
  <c r="D92" i="1" s="1"/>
  <c r="D53" i="1"/>
  <c r="D93" i="1" s="1"/>
  <c r="D54" i="1"/>
  <c r="D94" i="1" s="1"/>
  <c r="D55" i="1"/>
  <c r="D95" i="1" s="1"/>
  <c r="D56" i="1"/>
  <c r="D96" i="1" s="1"/>
  <c r="D57" i="1"/>
  <c r="D97" i="1" s="1"/>
  <c r="D58" i="1"/>
  <c r="D98" i="1" s="1"/>
  <c r="D59" i="1"/>
  <c r="D99" i="1" s="1"/>
  <c r="D60" i="1"/>
  <c r="D100" i="1" s="1"/>
  <c r="D61" i="1"/>
  <c r="D101" i="1" s="1"/>
  <c r="D62" i="1"/>
  <c r="D102" i="1" s="1"/>
  <c r="D63" i="1"/>
  <c r="D103" i="1" s="1"/>
  <c r="D64" i="1"/>
  <c r="D104" i="1" s="1"/>
  <c r="D65" i="1"/>
  <c r="D105" i="1" s="1"/>
  <c r="D38" i="1"/>
  <c r="C39" i="1"/>
  <c r="C40" i="1"/>
  <c r="C80" i="1" s="1"/>
  <c r="AH80" i="1" s="1"/>
  <c r="C41" i="1"/>
  <c r="C81" i="1" s="1"/>
  <c r="C42" i="1"/>
  <c r="C82" i="1" s="1"/>
  <c r="AH82" i="1" s="1"/>
  <c r="C43" i="1"/>
  <c r="C83" i="1" s="1"/>
  <c r="C44" i="1"/>
  <c r="C84" i="1" s="1"/>
  <c r="AH84" i="1" s="1"/>
  <c r="C45" i="1"/>
  <c r="C85" i="1" s="1"/>
  <c r="C46" i="1"/>
  <c r="C86" i="1" s="1"/>
  <c r="AH86" i="1" s="1"/>
  <c r="C47" i="1"/>
  <c r="C87" i="1" s="1"/>
  <c r="C48" i="1"/>
  <c r="C88" i="1" s="1"/>
  <c r="C49" i="1"/>
  <c r="C89" i="1" s="1"/>
  <c r="C50" i="1"/>
  <c r="C90" i="1" s="1"/>
  <c r="AH90" i="1" s="1"/>
  <c r="C51" i="1"/>
  <c r="C91" i="1" s="1"/>
  <c r="C52" i="1"/>
  <c r="C92" i="1" s="1"/>
  <c r="AH92" i="1" s="1"/>
  <c r="C54" i="1"/>
  <c r="C94" i="1" s="1"/>
  <c r="C55" i="1"/>
  <c r="C95" i="1" s="1"/>
  <c r="C56" i="1"/>
  <c r="C96" i="1" s="1"/>
  <c r="C57" i="1"/>
  <c r="C97" i="1" s="1"/>
  <c r="C58" i="1"/>
  <c r="C98" i="1" s="1"/>
  <c r="C59" i="1"/>
  <c r="C99" i="1" s="1"/>
  <c r="C60" i="1"/>
  <c r="C100" i="1" s="1"/>
  <c r="C61" i="1"/>
  <c r="C101" i="1" s="1"/>
  <c r="C63" i="1"/>
  <c r="C103" i="1" s="1"/>
  <c r="C64" i="1"/>
  <c r="C104" i="1" s="1"/>
  <c r="C65" i="1"/>
  <c r="C105" i="1" s="1"/>
  <c r="C38" i="1"/>
  <c r="D78" i="1" l="1"/>
  <c r="D68" i="1"/>
  <c r="C78" i="1"/>
  <c r="C68" i="1"/>
  <c r="E78" i="1"/>
  <c r="E68" i="1"/>
  <c r="F78" i="1"/>
  <c r="F68" i="1"/>
  <c r="G78" i="1"/>
  <c r="G68" i="1"/>
  <c r="H78" i="1"/>
  <c r="H68" i="1"/>
  <c r="I78" i="1"/>
  <c r="I68" i="1"/>
  <c r="K78" i="1"/>
  <c r="K68" i="1"/>
  <c r="L78" i="1"/>
  <c r="L68" i="1"/>
  <c r="M78" i="1"/>
  <c r="M68" i="1"/>
  <c r="N78" i="1"/>
  <c r="N68" i="1"/>
  <c r="O78" i="1"/>
  <c r="O68" i="1"/>
  <c r="P78" i="1"/>
  <c r="P68" i="1"/>
  <c r="Q78" i="1"/>
  <c r="Q68" i="1"/>
  <c r="R78" i="1"/>
  <c r="R68" i="1"/>
  <c r="S78" i="1"/>
  <c r="S68" i="1"/>
  <c r="T78" i="1"/>
  <c r="T68" i="1"/>
  <c r="U78" i="1"/>
  <c r="U68" i="1"/>
  <c r="V78" i="1"/>
  <c r="V68" i="1"/>
  <c r="W78" i="1"/>
  <c r="W68" i="1"/>
  <c r="X78" i="1"/>
  <c r="X68" i="1"/>
  <c r="Y78" i="1"/>
  <c r="Y68" i="1"/>
  <c r="Z78" i="1"/>
  <c r="Z68" i="1"/>
  <c r="AA78" i="1"/>
  <c r="AA68" i="1"/>
  <c r="AB78" i="1"/>
  <c r="AB68" i="1"/>
  <c r="AC78" i="1"/>
  <c r="AC68" i="1"/>
  <c r="AD78" i="1"/>
  <c r="AD68" i="1"/>
  <c r="AE78" i="1"/>
  <c r="AE68" i="1"/>
  <c r="AF78" i="1"/>
  <c r="AF68" i="1"/>
  <c r="AG78" i="1"/>
  <c r="AG68" i="1"/>
  <c r="J78" i="1"/>
  <c r="J68" i="1"/>
  <c r="AH78" i="1"/>
  <c r="AF105" i="1"/>
  <c r="AF101" i="1"/>
  <c r="AF97" i="1"/>
  <c r="AH97" i="1" s="1"/>
  <c r="AF93" i="1"/>
  <c r="AF89" i="1"/>
  <c r="AF85" i="1"/>
  <c r="AF81" i="1"/>
  <c r="J105" i="1"/>
  <c r="J101" i="1"/>
  <c r="J97" i="1"/>
  <c r="J93" i="1"/>
  <c r="J89" i="1"/>
  <c r="J85" i="1"/>
  <c r="AH85" i="1" s="1"/>
  <c r="J81" i="1"/>
  <c r="AF103" i="1"/>
  <c r="AF99" i="1"/>
  <c r="AF95" i="1"/>
  <c r="AF91" i="1"/>
  <c r="AF87" i="1"/>
  <c r="AF83" i="1"/>
  <c r="J103" i="1"/>
  <c r="AH103" i="1" s="1"/>
  <c r="J99" i="1"/>
  <c r="J95" i="1"/>
  <c r="AH95" i="1" s="1"/>
  <c r="J91" i="1"/>
  <c r="AH91" i="1" s="1"/>
  <c r="J87" i="1"/>
  <c r="AH87" i="1" s="1"/>
  <c r="J83" i="1"/>
  <c r="C93" i="1"/>
  <c r="AH93" i="1" s="1"/>
  <c r="C102" i="1"/>
  <c r="AH88" i="1"/>
  <c r="AH100" i="1"/>
  <c r="AH96" i="1"/>
  <c r="C79" i="1"/>
  <c r="C67" i="1"/>
  <c r="D79" i="1"/>
  <c r="D67" i="1"/>
  <c r="E79" i="1"/>
  <c r="E67" i="1"/>
  <c r="F79" i="1"/>
  <c r="F67" i="1"/>
  <c r="G79" i="1"/>
  <c r="G67" i="1"/>
  <c r="H79" i="1"/>
  <c r="H67" i="1"/>
  <c r="I79" i="1"/>
  <c r="I67" i="1"/>
  <c r="K79" i="1"/>
  <c r="K67" i="1"/>
  <c r="L79" i="1"/>
  <c r="L67" i="1"/>
  <c r="M79" i="1"/>
  <c r="M67" i="1"/>
  <c r="N79" i="1"/>
  <c r="N67" i="1"/>
  <c r="O79" i="1"/>
  <c r="O67" i="1"/>
  <c r="P79" i="1"/>
  <c r="P67" i="1"/>
  <c r="Q79" i="1"/>
  <c r="Q67" i="1"/>
  <c r="R79" i="1"/>
  <c r="R67" i="1"/>
  <c r="S79" i="1"/>
  <c r="S67" i="1"/>
  <c r="T79" i="1"/>
  <c r="T67" i="1"/>
  <c r="U79" i="1"/>
  <c r="U67" i="1"/>
  <c r="V79" i="1"/>
  <c r="V67" i="1"/>
  <c r="W79" i="1"/>
  <c r="W67" i="1"/>
  <c r="X79" i="1"/>
  <c r="X67" i="1"/>
  <c r="Y79" i="1"/>
  <c r="Y67" i="1"/>
  <c r="Z79" i="1"/>
  <c r="Z67" i="1"/>
  <c r="AA79" i="1"/>
  <c r="AA67" i="1"/>
  <c r="AB79" i="1"/>
  <c r="AB67" i="1"/>
  <c r="AC79" i="1"/>
  <c r="AC67" i="1"/>
  <c r="AD79" i="1"/>
  <c r="AD67" i="1"/>
  <c r="AE79" i="1"/>
  <c r="AE67" i="1"/>
  <c r="AF79" i="1"/>
  <c r="AF67" i="1"/>
  <c r="AG79" i="1"/>
  <c r="AG67" i="1"/>
  <c r="J67" i="1"/>
  <c r="J79" i="1"/>
  <c r="AH98" i="1"/>
  <c r="AH94" i="1"/>
  <c r="AH105" i="1"/>
  <c r="AH104" i="1"/>
  <c r="AH99" i="1"/>
  <c r="AH101" i="1"/>
  <c r="AH102" i="1"/>
  <c r="AH75" i="1"/>
  <c r="AH89" i="1" l="1"/>
  <c r="AH83" i="1"/>
  <c r="AH81" i="1"/>
  <c r="AH79" i="1"/>
  <c r="AI106" i="1" s="1"/>
</calcChain>
</file>

<file path=xl/sharedStrings.xml><?xml version="1.0" encoding="utf-8"?>
<sst xmlns="http://schemas.openxmlformats.org/spreadsheetml/2006/main" count="532" uniqueCount="145">
  <si>
    <t>1a1</t>
  </si>
  <si>
    <t>1a2</t>
  </si>
  <si>
    <t>Austria</t>
  </si>
  <si>
    <t>AT</t>
  </si>
  <si>
    <t>Belgium</t>
  </si>
  <si>
    <t>BE</t>
  </si>
  <si>
    <t>Bulgaria</t>
  </si>
  <si>
    <t>BG</t>
  </si>
  <si>
    <t>Croatia</t>
  </si>
  <si>
    <t>HR</t>
  </si>
  <si>
    <t>Cyprus</t>
  </si>
  <si>
    <t>CY</t>
  </si>
  <si>
    <t>Czech Republic</t>
  </si>
  <si>
    <t>CZ</t>
  </si>
  <si>
    <t>Denmark</t>
  </si>
  <si>
    <t>DK</t>
  </si>
  <si>
    <t>Estonia</t>
  </si>
  <si>
    <t>EE</t>
  </si>
  <si>
    <t>Finland</t>
  </si>
  <si>
    <t>FI</t>
  </si>
  <si>
    <t>France</t>
  </si>
  <si>
    <t>FR</t>
  </si>
  <si>
    <t>Germany</t>
  </si>
  <si>
    <t>DE</t>
  </si>
  <si>
    <t>Greece</t>
  </si>
  <si>
    <t>EL</t>
  </si>
  <si>
    <t>Hungary</t>
  </si>
  <si>
    <t>HU</t>
  </si>
  <si>
    <t>Ireland</t>
  </si>
  <si>
    <t>IE</t>
  </si>
  <si>
    <t>Italy</t>
  </si>
  <si>
    <t>IT</t>
  </si>
  <si>
    <t>Latvia</t>
  </si>
  <si>
    <t>LV</t>
  </si>
  <si>
    <t>Lithuania</t>
  </si>
  <si>
    <t>LT</t>
  </si>
  <si>
    <t>Luxembourg</t>
  </si>
  <si>
    <t>LU</t>
  </si>
  <si>
    <t>Malta</t>
  </si>
  <si>
    <t>MT</t>
  </si>
  <si>
    <t>Netherlands</t>
  </si>
  <si>
    <t>NL</t>
  </si>
  <si>
    <t>Poland</t>
  </si>
  <si>
    <t>PL</t>
  </si>
  <si>
    <t>Portugal</t>
  </si>
  <si>
    <t>PT</t>
  </si>
  <si>
    <t>Romania</t>
  </si>
  <si>
    <t>RO</t>
  </si>
  <si>
    <t>Slovakia</t>
  </si>
  <si>
    <t>SK</t>
  </si>
  <si>
    <t>Slovenia</t>
  </si>
  <si>
    <t>SI</t>
  </si>
  <si>
    <t>Spain</t>
  </si>
  <si>
    <t>ES</t>
  </si>
  <si>
    <t>Sweden</t>
  </si>
  <si>
    <t>SE</t>
  </si>
  <si>
    <t>United Kingdom</t>
  </si>
  <si>
    <t>UK</t>
  </si>
  <si>
    <t>Fixed BB Coverage</t>
  </si>
  <si>
    <t xml:space="preserve"> Fixed BB Take-up</t>
  </si>
  <si>
    <t>Mobile BB Take-up</t>
  </si>
  <si>
    <t>1b1</t>
  </si>
  <si>
    <t>1b2</t>
  </si>
  <si>
    <t>4G Coverage</t>
  </si>
  <si>
    <t>1b3</t>
  </si>
  <si>
    <t>Spectrum</t>
  </si>
  <si>
    <t>1c1</t>
  </si>
  <si>
    <t>NGA Coverage</t>
  </si>
  <si>
    <t>1c2</t>
  </si>
  <si>
    <t>Subscriptions to Fast BB</t>
  </si>
  <si>
    <t>Fixed BB Price</t>
  </si>
  <si>
    <t>1d1</t>
  </si>
  <si>
    <t>2a2</t>
  </si>
  <si>
    <t>2a1</t>
  </si>
  <si>
    <t>Internet Users</t>
  </si>
  <si>
    <t>Basic Digital Skills</t>
  </si>
  <si>
    <t>2b1</t>
  </si>
  <si>
    <t>ICT Specialists</t>
  </si>
  <si>
    <t>2b2</t>
  </si>
  <si>
    <t>STEM Graduates</t>
  </si>
  <si>
    <t>3a1</t>
  </si>
  <si>
    <t>3a2</t>
  </si>
  <si>
    <t>News</t>
  </si>
  <si>
    <t>Music, Videos and Games</t>
  </si>
  <si>
    <t>3b1</t>
  </si>
  <si>
    <t>3a3</t>
  </si>
  <si>
    <t>Video on Demand</t>
  </si>
  <si>
    <t>Video Calls</t>
  </si>
  <si>
    <t>3c1</t>
  </si>
  <si>
    <t>3b2</t>
  </si>
  <si>
    <t>Social Networks</t>
  </si>
  <si>
    <t>Banking</t>
  </si>
  <si>
    <t>4a2</t>
  </si>
  <si>
    <t>3c2</t>
  </si>
  <si>
    <t>Shopping</t>
  </si>
  <si>
    <t>RFID</t>
  </si>
  <si>
    <t>4a1</t>
  </si>
  <si>
    <t>Electronic Information Sharing</t>
  </si>
  <si>
    <t>4a4</t>
  </si>
  <si>
    <t>4a3</t>
  </si>
  <si>
    <t>Social Media</t>
  </si>
  <si>
    <t>eInvoices</t>
  </si>
  <si>
    <t>4b1</t>
  </si>
  <si>
    <t>4a5</t>
  </si>
  <si>
    <t>Cloud</t>
  </si>
  <si>
    <t>SMEs Selling Online</t>
  </si>
  <si>
    <t>4b2</t>
  </si>
  <si>
    <t>eCommerce Turnover</t>
  </si>
  <si>
    <t>5a1</t>
  </si>
  <si>
    <t>4b3</t>
  </si>
  <si>
    <t>Selling Online Cross-border</t>
  </si>
  <si>
    <t>eGovernment Users</t>
  </si>
  <si>
    <t>5a3</t>
  </si>
  <si>
    <t>5a2</t>
  </si>
  <si>
    <t>Pre-filled Forms</t>
  </si>
  <si>
    <t>Online Service Completion</t>
  </si>
  <si>
    <t>5a4</t>
  </si>
  <si>
    <t>Open Data</t>
  </si>
  <si>
    <t xml:space="preserve"> </t>
  </si>
  <si>
    <t>normaliz min</t>
  </si>
  <si>
    <t>normaliz max</t>
  </si>
  <si>
    <t>Svars 1-5</t>
  </si>
  <si>
    <t>Svars a-d</t>
  </si>
  <si>
    <t>Indikatora svars</t>
  </si>
  <si>
    <t>Svars subindeksā</t>
  </si>
  <si>
    <t>DESI mans</t>
  </si>
  <si>
    <t>DESI 1</t>
  </si>
  <si>
    <t>connectivity</t>
  </si>
  <si>
    <t>DESI2</t>
  </si>
  <si>
    <t>Human Capital</t>
  </si>
  <si>
    <t>DESI3</t>
  </si>
  <si>
    <t>Use of Internet</t>
  </si>
  <si>
    <t>DESI4</t>
  </si>
  <si>
    <t>Integration of Digital Technology</t>
  </si>
  <si>
    <t>DESI5</t>
  </si>
  <si>
    <t>eGovernment</t>
  </si>
  <si>
    <t>IKP/pc</t>
  </si>
  <si>
    <t>Happiness</t>
  </si>
  <si>
    <t>Correl ar IKP pc</t>
  </si>
  <si>
    <t>DESI 25</t>
  </si>
  <si>
    <t>DESI25</t>
  </si>
  <si>
    <t>Correl ar Happiness</t>
  </si>
  <si>
    <t>model5</t>
  </si>
  <si>
    <t>IKP PPS</t>
  </si>
  <si>
    <t>Correl ar IKP PPS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</si>
</sst>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186"/>
      <scheme val="minor"/>
    </font>
    <font>
      <sz val="10"/>
      <color theme="1"/>
      <name val="Arial"/>
      <family val="2"/>
      <charset val="186"/>
    </font>
    <font>
      <sz val="10"/>
      <name val="Arial"/>
      <family val="2"/>
      <charset val="186"/>
    </font>
    <font>
      <sz val="11"/>
      <color rgb="FF000000"/>
      <name val="Calibri"/>
      <family val="2"/>
      <charset val="186"/>
      <scheme val="minor"/>
    </font>
    <font>
      <b/>
      <sz val="11"/>
      <color theme="1"/>
      <name val="Calibri"/>
      <family val="2"/>
      <charset val="186"/>
      <scheme val="minor"/>
    </font>
    <font>
      <sz val="10"/>
      <name val="Arial"/>
      <charset val="1"/>
    </font>
    <font>
      <sz val="10"/>
      <color rgb="FF000000"/>
      <name val="Arial"/>
      <family val="2"/>
      <charset val="18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Font="1" applyBorder="1" applyAlignment="1">
      <alignment vertical="center"/>
    </xf>
    <xf numFmtId="0" fontId="0" fillId="0" borderId="0" xfId="0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0" fillId="0" borderId="0" xfId="0" applyBorder="1" applyAlignment="1">
      <alignment vertical="top"/>
    </xf>
    <xf numFmtId="0" fontId="5" fillId="0" borderId="0" xfId="2" applyFont="1" applyFill="1" applyBorder="1" applyAlignment="1" applyProtection="1"/>
    <xf numFmtId="0" fontId="6" fillId="0" borderId="0" xfId="0" applyFont="1" applyAlignment="1">
      <alignment horizontal="right" vertical="center"/>
    </xf>
    <xf numFmtId="0" fontId="1" fillId="0" borderId="0" xfId="0" applyFont="1" applyAlignment="1">
      <alignment vertical="center"/>
    </xf>
    <xf numFmtId="0" fontId="2" fillId="0" borderId="0" xfId="0" applyFont="1" applyFill="1" applyBorder="1" applyAlignment="1" applyProtection="1"/>
    <xf numFmtId="0" fontId="3" fillId="0" borderId="0" xfId="0" applyFont="1" applyAlignment="1">
      <alignment horizontal="right" vertical="center"/>
    </xf>
    <xf numFmtId="0" fontId="3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4" fillId="0" borderId="0" xfId="0" applyFont="1" applyAlignment="1">
      <alignment horizontal="center"/>
    </xf>
    <xf numFmtId="0" fontId="4" fillId="0" borderId="0" xfId="0" applyFont="1"/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lv-LV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Dati!$K$109:$K$136</c:f>
              <c:numCache>
                <c:formatCode>General</c:formatCode>
                <c:ptCount val="28"/>
                <c:pt idx="0">
                  <c:v>0.15847049939370003</c:v>
                </c:pt>
                <c:pt idx="1">
                  <c:v>0.19461874204439999</c:v>
                </c:pt>
                <c:pt idx="2">
                  <c:v>0.130619603202</c:v>
                </c:pt>
                <c:pt idx="3">
                  <c:v>0.1123951931991</c:v>
                </c:pt>
                <c:pt idx="4">
                  <c:v>0.13634693684640001</c:v>
                </c:pt>
                <c:pt idx="5">
                  <c:v>0.15567002583720002</c:v>
                </c:pt>
                <c:pt idx="6">
                  <c:v>0.19085129027850001</c:v>
                </c:pt>
                <c:pt idx="7">
                  <c:v>0.15534308863500002</c:v>
                </c:pt>
                <c:pt idx="8">
                  <c:v>0.16102028203650001</c:v>
                </c:pt>
                <c:pt idx="9">
                  <c:v>0.1377468303627</c:v>
                </c:pt>
                <c:pt idx="10">
                  <c:v>0.17861957365020001</c:v>
                </c:pt>
                <c:pt idx="11">
                  <c:v>0.11986516070969999</c:v>
                </c:pt>
                <c:pt idx="12">
                  <c:v>0.15877133310329999</c:v>
                </c:pt>
                <c:pt idx="13">
                  <c:v>0.16156846219650001</c:v>
                </c:pt>
                <c:pt idx="14">
                  <c:v>0.13437970140660002</c:v>
                </c:pt>
                <c:pt idx="15">
                  <c:v>0.1591404110115</c:v>
                </c:pt>
                <c:pt idx="16">
                  <c:v>0.17544141007290001</c:v>
                </c:pt>
                <c:pt idx="17">
                  <c:v>0.1927303919625</c:v>
                </c:pt>
                <c:pt idx="18">
                  <c:v>0.1716607405824</c:v>
                </c:pt>
                <c:pt idx="19">
                  <c:v>0.20405402074320003</c:v>
                </c:pt>
                <c:pt idx="20">
                  <c:v>0.13090513832549999</c:v>
                </c:pt>
                <c:pt idx="21">
                  <c:v>0.16836630040920003</c:v>
                </c:pt>
                <c:pt idx="22">
                  <c:v>0.13521064631879998</c:v>
                </c:pt>
                <c:pt idx="23">
                  <c:v>0.13512218618969998</c:v>
                </c:pt>
                <c:pt idx="24">
                  <c:v>0.14390751602130003</c:v>
                </c:pt>
                <c:pt idx="25">
                  <c:v>0.14851834019280002</c:v>
                </c:pt>
                <c:pt idx="26">
                  <c:v>0.18853022783100004</c:v>
                </c:pt>
                <c:pt idx="27">
                  <c:v>0.18516057474600003</c:v>
                </c:pt>
              </c:numCache>
            </c:numRef>
          </c:xVal>
          <c:yVal>
            <c:numRef>
              <c:f>Dati!$L$109:$L$136</c:f>
              <c:numCache>
                <c:formatCode>General</c:formatCode>
                <c:ptCount val="28"/>
                <c:pt idx="0">
                  <c:v>15.866400000000001</c:v>
                </c:pt>
                <c:pt idx="1">
                  <c:v>19.4848</c:v>
                </c:pt>
                <c:pt idx="2">
                  <c:v>13.077400000000001</c:v>
                </c:pt>
                <c:pt idx="3">
                  <c:v>11.2532</c:v>
                </c:pt>
                <c:pt idx="4">
                  <c:v>13.651</c:v>
                </c:pt>
                <c:pt idx="5">
                  <c:v>15.586</c:v>
                </c:pt>
                <c:pt idx="6">
                  <c:v>19.108499999999999</c:v>
                </c:pt>
                <c:pt idx="7">
                  <c:v>15.5543</c:v>
                </c:pt>
                <c:pt idx="8">
                  <c:v>16.123000000000001</c:v>
                </c:pt>
                <c:pt idx="9">
                  <c:v>13.791499999999999</c:v>
                </c:pt>
                <c:pt idx="10">
                  <c:v>17.884</c:v>
                </c:pt>
                <c:pt idx="11">
                  <c:v>12.0014</c:v>
                </c:pt>
                <c:pt idx="12">
                  <c:v>15.896000000000001</c:v>
                </c:pt>
                <c:pt idx="13">
                  <c:v>16.1769</c:v>
                </c:pt>
                <c:pt idx="14">
                  <c:v>13.4549</c:v>
                </c:pt>
                <c:pt idx="15">
                  <c:v>15.933999999999999</c:v>
                </c:pt>
                <c:pt idx="16">
                  <c:v>17.6067</c:v>
                </c:pt>
                <c:pt idx="17">
                  <c:v>19.6995</c:v>
                </c:pt>
                <c:pt idx="18">
                  <c:v>16.983000000000001</c:v>
                </c:pt>
                <c:pt idx="19">
                  <c:v>20.429300000000001</c:v>
                </c:pt>
                <c:pt idx="20">
                  <c:v>13.1082</c:v>
                </c:pt>
                <c:pt idx="21">
                  <c:v>16.8568</c:v>
                </c:pt>
                <c:pt idx="22">
                  <c:v>13.5374</c:v>
                </c:pt>
                <c:pt idx="23">
                  <c:v>13.529299999999999</c:v>
                </c:pt>
                <c:pt idx="24">
                  <c:v>14.408200000000001</c:v>
                </c:pt>
                <c:pt idx="25">
                  <c:v>14.8703</c:v>
                </c:pt>
                <c:pt idx="26">
                  <c:v>18.8767</c:v>
                </c:pt>
                <c:pt idx="27">
                  <c:v>18.538399999999999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312960"/>
        <c:axId val="120314496"/>
      </c:scatterChart>
      <c:valAx>
        <c:axId val="120312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0314496"/>
        <c:crosses val="autoZero"/>
        <c:crossBetween val="midCat"/>
      </c:valAx>
      <c:valAx>
        <c:axId val="120314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03129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lv-LV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0"/>
            <c:trendlineLbl>
              <c:layout>
                <c:manualLayout>
                  <c:x val="6.233595800524934E-5"/>
                  <c:y val="-4.8853164187809855E-2"/>
                </c:manualLayout>
              </c:layout>
              <c:numFmt formatCode="General" sourceLinked="0"/>
            </c:trendlineLbl>
          </c:trendline>
          <c:xVal>
            <c:numRef>
              <c:f>Dati!$AM$155:$AM$182</c:f>
              <c:numCache>
                <c:formatCode>General</c:formatCode>
                <c:ptCount val="28"/>
                <c:pt idx="0">
                  <c:v>0.48920404248211602</c:v>
                </c:pt>
                <c:pt idx="1">
                  <c:v>0.50221197347913027</c:v>
                </c:pt>
                <c:pt idx="2">
                  <c:v>0.25867862378015366</c:v>
                </c:pt>
                <c:pt idx="3">
                  <c:v>0.35260096246092171</c:v>
                </c:pt>
                <c:pt idx="4">
                  <c:v>0.37622748281349805</c:v>
                </c:pt>
                <c:pt idx="5">
                  <c:v>0.42814948429229754</c:v>
                </c:pt>
                <c:pt idx="6">
                  <c:v>0.62197558194786506</c:v>
                </c:pt>
                <c:pt idx="7">
                  <c:v>0.49454535519313708</c:v>
                </c:pt>
                <c:pt idx="8">
                  <c:v>0.58530984378032636</c:v>
                </c:pt>
                <c:pt idx="9">
                  <c:v>0.44590340357998132</c:v>
                </c:pt>
                <c:pt idx="10">
                  <c:v>0.4805350806540718</c:v>
                </c:pt>
                <c:pt idx="11">
                  <c:v>0.30683530106798873</c:v>
                </c:pt>
                <c:pt idx="12">
                  <c:v>0.36122849521253586</c:v>
                </c:pt>
                <c:pt idx="13">
                  <c:v>0.48985423783735371</c:v>
                </c:pt>
                <c:pt idx="14">
                  <c:v>0.3588007606156286</c:v>
                </c:pt>
                <c:pt idx="15">
                  <c:v>0.385238311623742</c:v>
                </c:pt>
                <c:pt idx="16">
                  <c:v>0.4458996314114318</c:v>
                </c:pt>
                <c:pt idx="17">
                  <c:v>0.55644343684064534</c:v>
                </c:pt>
                <c:pt idx="18">
                  <c:v>0.47426328837350262</c:v>
                </c:pt>
                <c:pt idx="19">
                  <c:v>0.57088284377283749</c:v>
                </c:pt>
                <c:pt idx="20">
                  <c:v>0.34021944635984486</c:v>
                </c:pt>
                <c:pt idx="21">
                  <c:v>0.43210790033655522</c:v>
                </c:pt>
                <c:pt idx="22">
                  <c:v>0.23089340208623421</c:v>
                </c:pt>
                <c:pt idx="23">
                  <c:v>0.36497605846050601</c:v>
                </c:pt>
                <c:pt idx="24">
                  <c:v>0.43464737750493299</c:v>
                </c:pt>
                <c:pt idx="25">
                  <c:v>0.43514701850010029</c:v>
                </c:pt>
                <c:pt idx="26">
                  <c:v>0.57414649725591294</c:v>
                </c:pt>
                <c:pt idx="27">
                  <c:v>0.50973053314215733</c:v>
                </c:pt>
              </c:numCache>
            </c:numRef>
          </c:xVal>
          <c:yVal>
            <c:numRef>
              <c:f>Dati!$AN$155:$AN$182</c:f>
              <c:numCache>
                <c:formatCode>General</c:formatCode>
                <c:ptCount val="28"/>
                <c:pt idx="0">
                  <c:v>128</c:v>
                </c:pt>
                <c:pt idx="1">
                  <c:v>118</c:v>
                </c:pt>
                <c:pt idx="2">
                  <c:v>47</c:v>
                </c:pt>
                <c:pt idx="3">
                  <c:v>58</c:v>
                </c:pt>
                <c:pt idx="4">
                  <c:v>81</c:v>
                </c:pt>
                <c:pt idx="5">
                  <c:v>87</c:v>
                </c:pt>
                <c:pt idx="6">
                  <c:v>127</c:v>
                </c:pt>
                <c:pt idx="7">
                  <c:v>75</c:v>
                </c:pt>
                <c:pt idx="8">
                  <c:v>109</c:v>
                </c:pt>
                <c:pt idx="9">
                  <c:v>107</c:v>
                </c:pt>
                <c:pt idx="10">
                  <c:v>124</c:v>
                </c:pt>
                <c:pt idx="11">
                  <c:v>68</c:v>
                </c:pt>
                <c:pt idx="12">
                  <c:v>68</c:v>
                </c:pt>
                <c:pt idx="14">
                  <c:v>96</c:v>
                </c:pt>
                <c:pt idx="15">
                  <c:v>64</c:v>
                </c:pt>
                <c:pt idx="16">
                  <c:v>75</c:v>
                </c:pt>
                <c:pt idx="18">
                  <c:v>93</c:v>
                </c:pt>
                <c:pt idx="19">
                  <c:v>128</c:v>
                </c:pt>
                <c:pt idx="20">
                  <c:v>69</c:v>
                </c:pt>
                <c:pt idx="21">
                  <c:v>77</c:v>
                </c:pt>
                <c:pt idx="22">
                  <c:v>57</c:v>
                </c:pt>
                <c:pt idx="23">
                  <c:v>77</c:v>
                </c:pt>
                <c:pt idx="24">
                  <c:v>83</c:v>
                </c:pt>
                <c:pt idx="25">
                  <c:v>90</c:v>
                </c:pt>
                <c:pt idx="26">
                  <c:v>124</c:v>
                </c:pt>
                <c:pt idx="27">
                  <c:v>108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185728"/>
        <c:axId val="74184192"/>
      </c:scatterChart>
      <c:valAx>
        <c:axId val="74185728"/>
        <c:scaling>
          <c:orientation val="minMax"/>
          <c:min val="0.2"/>
        </c:scaling>
        <c:delete val="0"/>
        <c:axPos val="b"/>
        <c:numFmt formatCode="General" sourceLinked="1"/>
        <c:majorTickMark val="out"/>
        <c:minorTickMark val="none"/>
        <c:tickLblPos val="nextTo"/>
        <c:crossAx val="74184192"/>
        <c:crosses val="autoZero"/>
        <c:crossBetween val="midCat"/>
      </c:valAx>
      <c:valAx>
        <c:axId val="74184192"/>
        <c:scaling>
          <c:orientation val="minMax"/>
          <c:min val="4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41857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lv-LV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0"/>
            <c:trendlineLbl>
              <c:layout>
                <c:manualLayout>
                  <c:x val="-3.6300211950186324E-2"/>
                  <c:y val="-2.9145740736562658E-2"/>
                </c:manualLayout>
              </c:layout>
              <c:numFmt formatCode="General" sourceLinked="0"/>
            </c:trendlineLbl>
          </c:trendline>
          <c:xVal>
            <c:numRef>
              <c:f>Modelēšana!$AM$3:$AM$30</c:f>
              <c:numCache>
                <c:formatCode>General</c:formatCode>
                <c:ptCount val="28"/>
                <c:pt idx="0">
                  <c:v>31.474365899285715</c:v>
                </c:pt>
                <c:pt idx="1">
                  <c:v>31.832381648333332</c:v>
                </c:pt>
                <c:pt idx="2">
                  <c:v>6.3457793573809473</c:v>
                </c:pt>
                <c:pt idx="3">
                  <c:v>17.059220225476192</c:v>
                </c:pt>
                <c:pt idx="4">
                  <c:v>19.496499071190478</c:v>
                </c:pt>
                <c:pt idx="5">
                  <c:v>20.650104822380946</c:v>
                </c:pt>
                <c:pt idx="6">
                  <c:v>45.759614741428564</c:v>
                </c:pt>
                <c:pt idx="7">
                  <c:v>21.703230682380948</c:v>
                </c:pt>
                <c:pt idx="8">
                  <c:v>42.184407040714277</c:v>
                </c:pt>
                <c:pt idx="9">
                  <c:v>30.279091074523805</c:v>
                </c:pt>
                <c:pt idx="10">
                  <c:v>38.648753782380943</c:v>
                </c:pt>
                <c:pt idx="11">
                  <c:v>15.323646284285708</c:v>
                </c:pt>
                <c:pt idx="12">
                  <c:v>11.991786226190477</c:v>
                </c:pt>
                <c:pt idx="14">
                  <c:v>17.297768726428572</c:v>
                </c:pt>
                <c:pt idx="15">
                  <c:v>10.225907057857146</c:v>
                </c:pt>
                <c:pt idx="16">
                  <c:v>20.882019206666669</c:v>
                </c:pt>
                <c:pt idx="18">
                  <c:v>24.176710461190474</c:v>
                </c:pt>
                <c:pt idx="19">
                  <c:v>39.074804676190467</c:v>
                </c:pt>
                <c:pt idx="20">
                  <c:v>8.4669675492857142</c:v>
                </c:pt>
                <c:pt idx="21">
                  <c:v>21.994583027380955</c:v>
                </c:pt>
                <c:pt idx="22">
                  <c:v>1.8730716726190453</c:v>
                </c:pt>
                <c:pt idx="23">
                  <c:v>15.464060586666662</c:v>
                </c:pt>
                <c:pt idx="24">
                  <c:v>23.365574799523806</c:v>
                </c:pt>
                <c:pt idx="25">
                  <c:v>25.243068355238101</c:v>
                </c:pt>
                <c:pt idx="26">
                  <c:v>44.123536284285706</c:v>
                </c:pt>
                <c:pt idx="27">
                  <c:v>33.81856956952381</c:v>
                </c:pt>
              </c:numCache>
            </c:numRef>
          </c:xVal>
          <c:yVal>
            <c:numRef>
              <c:f>Modelēšana!$AN$3:$AN$30</c:f>
              <c:numCache>
                <c:formatCode>General</c:formatCode>
                <c:ptCount val="28"/>
                <c:pt idx="0">
                  <c:v>39.632189369999999</c:v>
                </c:pt>
                <c:pt idx="1">
                  <c:v>36.44831954</c:v>
                </c:pt>
                <c:pt idx="2">
                  <c:v>6.2878721190000002</c:v>
                </c:pt>
                <c:pt idx="3">
                  <c:v>10.37718836</c:v>
                </c:pt>
                <c:pt idx="4">
                  <c:v>20.822943819999999</c:v>
                </c:pt>
                <c:pt idx="5">
                  <c:v>15.8435892</c:v>
                </c:pt>
                <c:pt idx="6">
                  <c:v>47.030407009999998</c:v>
                </c:pt>
                <c:pt idx="7">
                  <c:v>15.420808040000001</c:v>
                </c:pt>
                <c:pt idx="8">
                  <c:v>38.22339934</c:v>
                </c:pt>
                <c:pt idx="9">
                  <c:v>32.83985113</c:v>
                </c:pt>
                <c:pt idx="10">
                  <c:v>37.35113295</c:v>
                </c:pt>
                <c:pt idx="11">
                  <c:v>16.18135096</c:v>
                </c:pt>
                <c:pt idx="12">
                  <c:v>11.128142649999999</c:v>
                </c:pt>
                <c:pt idx="14">
                  <c:v>27.01582805</c:v>
                </c:pt>
                <c:pt idx="15">
                  <c:v>12.259477889999999</c:v>
                </c:pt>
                <c:pt idx="16">
                  <c:v>12.77889487</c:v>
                </c:pt>
                <c:pt idx="18">
                  <c:v>20.469367219999999</c:v>
                </c:pt>
                <c:pt idx="19">
                  <c:v>40.029700499999997</c:v>
                </c:pt>
                <c:pt idx="20">
                  <c:v>11.308702970000001</c:v>
                </c:pt>
                <c:pt idx="21">
                  <c:v>17.3053475</c:v>
                </c:pt>
                <c:pt idx="22">
                  <c:v>8.0698328539999995</c:v>
                </c:pt>
                <c:pt idx="23">
                  <c:v>14.51402594</c:v>
                </c:pt>
                <c:pt idx="24">
                  <c:v>18.697215629999999</c:v>
                </c:pt>
                <c:pt idx="25">
                  <c:v>23.157138289999999</c:v>
                </c:pt>
                <c:pt idx="26">
                  <c:v>45.853023720000003</c:v>
                </c:pt>
                <c:pt idx="27">
                  <c:v>39.726759850000001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107392"/>
        <c:axId val="120108928"/>
      </c:scatterChart>
      <c:valAx>
        <c:axId val="120107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0108928"/>
        <c:crosses val="autoZero"/>
        <c:crossBetween val="midCat"/>
      </c:valAx>
      <c:valAx>
        <c:axId val="120108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01073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lv-LV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Dati!$R$109:$R$136</c:f>
              <c:numCache>
                <c:formatCode>General</c:formatCode>
                <c:ptCount val="28"/>
                <c:pt idx="0">
                  <c:v>0.15532957738095238</c:v>
                </c:pt>
                <c:pt idx="1">
                  <c:v>0.14310679166666668</c:v>
                </c:pt>
                <c:pt idx="2">
                  <c:v>7.6944755952380955E-2</c:v>
                </c:pt>
                <c:pt idx="3">
                  <c:v>0.11477328869047621</c:v>
                </c:pt>
                <c:pt idx="4">
                  <c:v>9.6326544642857143E-2</c:v>
                </c:pt>
                <c:pt idx="5">
                  <c:v>0.13280717261904762</c:v>
                </c:pt>
                <c:pt idx="6">
                  <c:v>0.17224917857142857</c:v>
                </c:pt>
                <c:pt idx="7">
                  <c:v>0.14490883928571427</c:v>
                </c:pt>
                <c:pt idx="8">
                  <c:v>0.19106500595238093</c:v>
                </c:pt>
                <c:pt idx="9">
                  <c:v>0.14706706547619047</c:v>
                </c:pt>
                <c:pt idx="10">
                  <c:v>0.15300731845238094</c:v>
                </c:pt>
                <c:pt idx="11">
                  <c:v>9.1786952380952386E-2</c:v>
                </c:pt>
                <c:pt idx="12">
                  <c:v>0.12156237797619047</c:v>
                </c:pt>
                <c:pt idx="13">
                  <c:v>0.14012075595238094</c:v>
                </c:pt>
                <c:pt idx="14">
                  <c:v>9.8881366071428584E-2</c:v>
                </c:pt>
                <c:pt idx="15">
                  <c:v>0.10920352380952381</c:v>
                </c:pt>
                <c:pt idx="16">
                  <c:v>0.11258837499999999</c:v>
                </c:pt>
                <c:pt idx="17">
                  <c:v>0.18305647023809524</c:v>
                </c:pt>
                <c:pt idx="18">
                  <c:v>0.12393185714285714</c:v>
                </c:pt>
                <c:pt idx="19">
                  <c:v>0.16211146130952384</c:v>
                </c:pt>
                <c:pt idx="20">
                  <c:v>0.11195947321428572</c:v>
                </c:pt>
                <c:pt idx="21">
                  <c:v>0.11132552678571429</c:v>
                </c:pt>
                <c:pt idx="22">
                  <c:v>7.6260577380952377E-2</c:v>
                </c:pt>
                <c:pt idx="23">
                  <c:v>0.12558177083333333</c:v>
                </c:pt>
                <c:pt idx="24">
                  <c:v>0.1302529613095238</c:v>
                </c:pt>
                <c:pt idx="25">
                  <c:v>0.12508521726190477</c:v>
                </c:pt>
                <c:pt idx="26">
                  <c:v>0.17325703571428569</c:v>
                </c:pt>
                <c:pt idx="27">
                  <c:v>0.17836216964285717</c:v>
                </c:pt>
              </c:numCache>
            </c:numRef>
          </c:xVal>
          <c:yVal>
            <c:numRef>
              <c:f>Dati!$S$109:$S$136</c:f>
              <c:numCache>
                <c:formatCode>General</c:formatCode>
                <c:ptCount val="28"/>
                <c:pt idx="0">
                  <c:v>15.532999999999999</c:v>
                </c:pt>
                <c:pt idx="1">
                  <c:v>14.310700000000001</c:v>
                </c:pt>
                <c:pt idx="2">
                  <c:v>7.6944800000000004</c:v>
                </c:pt>
                <c:pt idx="3">
                  <c:v>11.4773</c:v>
                </c:pt>
                <c:pt idx="4">
                  <c:v>9.6326499999999999</c:v>
                </c:pt>
                <c:pt idx="5">
                  <c:v>13.2807</c:v>
                </c:pt>
                <c:pt idx="6">
                  <c:v>17.224900000000002</c:v>
                </c:pt>
                <c:pt idx="7">
                  <c:v>14.4909</c:v>
                </c:pt>
                <c:pt idx="8">
                  <c:v>19.1065</c:v>
                </c:pt>
                <c:pt idx="9">
                  <c:v>14.7067</c:v>
                </c:pt>
                <c:pt idx="10">
                  <c:v>15.300700000000001</c:v>
                </c:pt>
                <c:pt idx="11">
                  <c:v>9.1786999999999992</c:v>
                </c:pt>
                <c:pt idx="12">
                  <c:v>12.1562</c:v>
                </c:pt>
                <c:pt idx="13">
                  <c:v>14.0121</c:v>
                </c:pt>
                <c:pt idx="14">
                  <c:v>9.8881399999999999</c:v>
                </c:pt>
                <c:pt idx="15">
                  <c:v>10.920400000000001</c:v>
                </c:pt>
                <c:pt idx="16">
                  <c:v>11.258800000000001</c:v>
                </c:pt>
                <c:pt idx="17">
                  <c:v>18.307500000000001</c:v>
                </c:pt>
                <c:pt idx="18">
                  <c:v>12.3932</c:v>
                </c:pt>
                <c:pt idx="19">
                  <c:v>16.211099999999998</c:v>
                </c:pt>
                <c:pt idx="20">
                  <c:v>11.1959</c:v>
                </c:pt>
                <c:pt idx="21">
                  <c:v>11.1326</c:v>
                </c:pt>
                <c:pt idx="22">
                  <c:v>7.6260599999999998</c:v>
                </c:pt>
                <c:pt idx="23">
                  <c:v>12.558199999999999</c:v>
                </c:pt>
                <c:pt idx="24">
                  <c:v>13.0253</c:v>
                </c:pt>
                <c:pt idx="25">
                  <c:v>12.5085</c:v>
                </c:pt>
                <c:pt idx="26">
                  <c:v>17.325700000000001</c:v>
                </c:pt>
                <c:pt idx="27">
                  <c:v>17.836200000000002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199424"/>
        <c:axId val="120221696"/>
      </c:scatterChart>
      <c:valAx>
        <c:axId val="120199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0221696"/>
        <c:crosses val="autoZero"/>
        <c:crossBetween val="midCat"/>
      </c:valAx>
      <c:valAx>
        <c:axId val="120221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01994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lv-LV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Dati!$AB$109:$AB$136</c:f>
              <c:numCache>
                <c:formatCode>General</c:formatCode>
                <c:ptCount val="28"/>
                <c:pt idx="0">
                  <c:v>6.5748042256573894E-2</c:v>
                </c:pt>
                <c:pt idx="1">
                  <c:v>7.7683807574140298E-2</c:v>
                </c:pt>
                <c:pt idx="2">
                  <c:v>5.7829532647097025E-2</c:v>
                </c:pt>
                <c:pt idx="3">
                  <c:v>7.5203376348479109E-2</c:v>
                </c:pt>
                <c:pt idx="4">
                  <c:v>7.6198728764142548E-2</c:v>
                </c:pt>
                <c:pt idx="5">
                  <c:v>6.2624562828031333E-2</c:v>
                </c:pt>
                <c:pt idx="6">
                  <c:v>0.10783351511904629</c:v>
                </c:pt>
                <c:pt idx="7">
                  <c:v>8.9856051352650013E-2</c:v>
                </c:pt>
                <c:pt idx="8">
                  <c:v>9.2548780547433596E-2</c:v>
                </c:pt>
                <c:pt idx="9">
                  <c:v>6.0393502844194022E-2</c:v>
                </c:pt>
                <c:pt idx="10">
                  <c:v>7.0790128575608957E-2</c:v>
                </c:pt>
                <c:pt idx="11">
                  <c:v>6.2886440763080614E-2</c:v>
                </c:pt>
                <c:pt idx="12">
                  <c:v>7.7487457656425368E-2</c:v>
                </c:pt>
                <c:pt idx="13">
                  <c:v>7.1579934739793294E-2</c:v>
                </c:pt>
                <c:pt idx="14">
                  <c:v>5.4081889616894779E-2</c:v>
                </c:pt>
                <c:pt idx="15">
                  <c:v>8.1635287463691045E-2</c:v>
                </c:pt>
                <c:pt idx="16">
                  <c:v>8.3299326356357478E-2</c:v>
                </c:pt>
                <c:pt idx="17">
                  <c:v>9.5646339807165678E-2</c:v>
                </c:pt>
                <c:pt idx="18">
                  <c:v>8.7879379541420152E-2</c:v>
                </c:pt>
                <c:pt idx="19">
                  <c:v>9.3209388202141794E-2</c:v>
                </c:pt>
                <c:pt idx="20">
                  <c:v>6.0522786372049261E-2</c:v>
                </c:pt>
                <c:pt idx="21">
                  <c:v>6.5816125618990307E-2</c:v>
                </c:pt>
                <c:pt idx="22">
                  <c:v>4.3500358509031348E-2</c:v>
                </c:pt>
                <c:pt idx="23">
                  <c:v>7.3951221574323142E-2</c:v>
                </c:pt>
                <c:pt idx="24">
                  <c:v>6.205190631076344E-2</c:v>
                </c:pt>
                <c:pt idx="25">
                  <c:v>7.1080066608790293E-2</c:v>
                </c:pt>
                <c:pt idx="26">
                  <c:v>0.10698586235737387</c:v>
                </c:pt>
                <c:pt idx="27">
                  <c:v>8.9026029187508973E-2</c:v>
                </c:pt>
              </c:numCache>
            </c:numRef>
          </c:xVal>
          <c:yVal>
            <c:numRef>
              <c:f>Dati!$AC$109:$AC$136</c:f>
              <c:numCache>
                <c:formatCode>General</c:formatCode>
                <c:ptCount val="28"/>
                <c:pt idx="0">
                  <c:v>6.5835699999999999</c:v>
                </c:pt>
                <c:pt idx="1">
                  <c:v>7.7780300000000002</c:v>
                </c:pt>
                <c:pt idx="2">
                  <c:v>5.7903099999999998</c:v>
                </c:pt>
                <c:pt idx="3">
                  <c:v>7.5309400000000002</c:v>
                </c:pt>
                <c:pt idx="4">
                  <c:v>7.63002</c:v>
                </c:pt>
                <c:pt idx="5">
                  <c:v>6.2707600000000001</c:v>
                </c:pt>
                <c:pt idx="6">
                  <c:v>10.797800000000001</c:v>
                </c:pt>
                <c:pt idx="7">
                  <c:v>8.9978099999999994</c:v>
                </c:pt>
                <c:pt idx="8">
                  <c:v>9.26783</c:v>
                </c:pt>
                <c:pt idx="9">
                  <c:v>6.0471399999999997</c:v>
                </c:pt>
                <c:pt idx="10">
                  <c:v>7.0886500000000003</c:v>
                </c:pt>
                <c:pt idx="11">
                  <c:v>6.2974500000000004</c:v>
                </c:pt>
                <c:pt idx="12">
                  <c:v>7.7591099999999997</c:v>
                </c:pt>
                <c:pt idx="13">
                  <c:v>7.1669900000000002</c:v>
                </c:pt>
                <c:pt idx="14">
                  <c:v>5.4156500000000003</c:v>
                </c:pt>
                <c:pt idx="15">
                  <c:v>8.1742799999999995</c:v>
                </c:pt>
                <c:pt idx="16">
                  <c:v>8.3409800000000001</c:v>
                </c:pt>
                <c:pt idx="17">
                  <c:v>9.5777000000000001</c:v>
                </c:pt>
                <c:pt idx="18">
                  <c:v>8.7999100000000006</c:v>
                </c:pt>
                <c:pt idx="19">
                  <c:v>9.3336699999999997</c:v>
                </c:pt>
                <c:pt idx="20">
                  <c:v>6.0602499999999999</c:v>
                </c:pt>
                <c:pt idx="21">
                  <c:v>6.5906599999999997</c:v>
                </c:pt>
                <c:pt idx="22">
                  <c:v>4.3558700000000004</c:v>
                </c:pt>
                <c:pt idx="23">
                  <c:v>7.4043799999999997</c:v>
                </c:pt>
                <c:pt idx="24">
                  <c:v>6.2140000000000004</c:v>
                </c:pt>
                <c:pt idx="25">
                  <c:v>7.1180899999999996</c:v>
                </c:pt>
                <c:pt idx="26">
                  <c:v>10.7133</c:v>
                </c:pt>
                <c:pt idx="27">
                  <c:v>8.9143100000000004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229248"/>
        <c:axId val="120243328"/>
      </c:scatterChart>
      <c:valAx>
        <c:axId val="120229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0243328"/>
        <c:crosses val="autoZero"/>
        <c:crossBetween val="midCat"/>
      </c:valAx>
      <c:valAx>
        <c:axId val="120243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02292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lv-LV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Dati!$AM$109:$AM$136</c:f>
              <c:numCache>
                <c:formatCode>General</c:formatCode>
                <c:ptCount val="28"/>
                <c:pt idx="0">
                  <c:v>7.8678986356363639E-2</c:v>
                </c:pt>
                <c:pt idx="1">
                  <c:v>0.10384112843636366</c:v>
                </c:pt>
                <c:pt idx="2">
                  <c:v>4.4967911447272732E-2</c:v>
                </c:pt>
                <c:pt idx="3">
                  <c:v>6.9131048174545462E-2</c:v>
                </c:pt>
                <c:pt idx="4">
                  <c:v>6.8433818589090922E-2</c:v>
                </c:pt>
                <c:pt idx="5">
                  <c:v>8.1573772160000016E-2</c:v>
                </c:pt>
                <c:pt idx="6">
                  <c:v>0.12817506260363637</c:v>
                </c:pt>
                <c:pt idx="7">
                  <c:v>6.3267406167272722E-2</c:v>
                </c:pt>
                <c:pt idx="8">
                  <c:v>0.11135053969454545</c:v>
                </c:pt>
                <c:pt idx="9">
                  <c:v>6.9420070749090915E-2</c:v>
                </c:pt>
                <c:pt idx="10">
                  <c:v>8.5527606749090934E-2</c:v>
                </c:pt>
                <c:pt idx="11">
                  <c:v>4.8718787723636366E-2</c:v>
                </c:pt>
                <c:pt idx="12">
                  <c:v>4.7043896174545463E-2</c:v>
                </c:pt>
                <c:pt idx="13">
                  <c:v>0.11141851976727274</c:v>
                </c:pt>
                <c:pt idx="14">
                  <c:v>6.5950271680000006E-2</c:v>
                </c:pt>
                <c:pt idx="15">
                  <c:v>4.5450245061818183E-2</c:v>
                </c:pt>
                <c:pt idx="16">
                  <c:v>8.8141923898181818E-2</c:v>
                </c:pt>
                <c:pt idx="17">
                  <c:v>6.0812680000000015E-2</c:v>
                </c:pt>
                <c:pt idx="18">
                  <c:v>8.0215210414545476E-2</c:v>
                </c:pt>
                <c:pt idx="19">
                  <c:v>9.5881311156363641E-2</c:v>
                </c:pt>
                <c:pt idx="20">
                  <c:v>4.3201695650909096E-2</c:v>
                </c:pt>
                <c:pt idx="21">
                  <c:v>8.5685043229090915E-2</c:v>
                </c:pt>
                <c:pt idx="22">
                  <c:v>3.7221610298181822E-2</c:v>
                </c:pt>
                <c:pt idx="23">
                  <c:v>6.0473267927272735E-2</c:v>
                </c:pt>
                <c:pt idx="24">
                  <c:v>9.3163505570909105E-2</c:v>
                </c:pt>
                <c:pt idx="25">
                  <c:v>8.3316276334545469E-2</c:v>
                </c:pt>
                <c:pt idx="26">
                  <c:v>0.10760294007272728</c:v>
                </c:pt>
                <c:pt idx="27">
                  <c:v>7.386909664000002E-2</c:v>
                </c:pt>
              </c:numCache>
            </c:numRef>
          </c:xVal>
          <c:yVal>
            <c:numRef>
              <c:f>Dati!$AN$109:$AN$136</c:f>
              <c:numCache>
                <c:formatCode>General</c:formatCode>
                <c:ptCount val="28"/>
                <c:pt idx="0">
                  <c:v>7.8706500000000004</c:v>
                </c:pt>
                <c:pt idx="1">
                  <c:v>10.388999999999999</c:v>
                </c:pt>
                <c:pt idx="2">
                  <c:v>4.4976399999999996</c:v>
                </c:pt>
                <c:pt idx="3">
                  <c:v>6.9161900000000003</c:v>
                </c:pt>
                <c:pt idx="4">
                  <c:v>6.84565</c:v>
                </c:pt>
                <c:pt idx="5">
                  <c:v>8.1624599999999994</c:v>
                </c:pt>
                <c:pt idx="6">
                  <c:v>12.472899999999999</c:v>
                </c:pt>
                <c:pt idx="7">
                  <c:v>6.3295000000000003</c:v>
                </c:pt>
                <c:pt idx="8">
                  <c:v>11.1302</c:v>
                </c:pt>
                <c:pt idx="9">
                  <c:v>6.9449699999999996</c:v>
                </c:pt>
                <c:pt idx="10">
                  <c:v>8.5563800000000008</c:v>
                </c:pt>
                <c:pt idx="11">
                  <c:v>4.8735299999999997</c:v>
                </c:pt>
                <c:pt idx="12">
                  <c:v>4.7064300000000001</c:v>
                </c:pt>
                <c:pt idx="13">
                  <c:v>11.1477</c:v>
                </c:pt>
                <c:pt idx="14">
                  <c:v>6.5966899999999997</c:v>
                </c:pt>
                <c:pt idx="15">
                  <c:v>4.5467599999999999</c:v>
                </c:pt>
                <c:pt idx="16">
                  <c:v>8.8177000000000003</c:v>
                </c:pt>
                <c:pt idx="17">
                  <c:v>5.9709300000000001</c:v>
                </c:pt>
                <c:pt idx="18">
                  <c:v>8.0249699999999997</c:v>
                </c:pt>
                <c:pt idx="19">
                  <c:v>9.5912699999999997</c:v>
                </c:pt>
                <c:pt idx="20">
                  <c:v>4.3219099999999999</c:v>
                </c:pt>
                <c:pt idx="21">
                  <c:v>8.5717800000000004</c:v>
                </c:pt>
                <c:pt idx="22">
                  <c:v>3.72329</c:v>
                </c:pt>
                <c:pt idx="23">
                  <c:v>6.0497699999999996</c:v>
                </c:pt>
                <c:pt idx="24">
                  <c:v>9.1988000000000003</c:v>
                </c:pt>
                <c:pt idx="25">
                  <c:v>8.3345199999999995</c:v>
                </c:pt>
                <c:pt idx="26">
                  <c:v>10.7654</c:v>
                </c:pt>
                <c:pt idx="27">
                  <c:v>7.3901399999999997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443456"/>
        <c:axId val="121444992"/>
      </c:scatterChart>
      <c:valAx>
        <c:axId val="121443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1444992"/>
        <c:crosses val="autoZero"/>
        <c:crossBetween val="midCat"/>
      </c:valAx>
      <c:valAx>
        <c:axId val="121444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14434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lv-LV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Dati!$AT$109:$AT$136</c:f>
              <c:numCache>
                <c:formatCode>General</c:formatCode>
                <c:ptCount val="28"/>
                <c:pt idx="0">
                  <c:v>0.109658709375</c:v>
                </c:pt>
                <c:pt idx="1">
                  <c:v>8.5997981249999994E-2</c:v>
                </c:pt>
                <c:pt idx="2">
                  <c:v>5.9664462500000001E-2</c:v>
                </c:pt>
                <c:pt idx="3">
                  <c:v>5.354381875E-2</c:v>
                </c:pt>
                <c:pt idx="4">
                  <c:v>7.5107137500000004E-2</c:v>
                </c:pt>
                <c:pt idx="5">
                  <c:v>6.6614840624999991E-2</c:v>
                </c:pt>
                <c:pt idx="6">
                  <c:v>0.11076461875</c:v>
                </c:pt>
                <c:pt idx="7">
                  <c:v>0.12563280937499999</c:v>
                </c:pt>
                <c:pt idx="8">
                  <c:v>0.12231039375</c:v>
                </c:pt>
                <c:pt idx="9">
                  <c:v>9.7399368749999993E-2</c:v>
                </c:pt>
                <c:pt idx="10">
                  <c:v>6.9366484374999995E-2</c:v>
                </c:pt>
                <c:pt idx="11">
                  <c:v>6.1066871874999998E-2</c:v>
                </c:pt>
                <c:pt idx="12">
                  <c:v>5.3206440625000004E-2</c:v>
                </c:pt>
                <c:pt idx="13">
                  <c:v>0.10118638437499999</c:v>
                </c:pt>
                <c:pt idx="14">
                  <c:v>6.6686574999999998E-2</c:v>
                </c:pt>
                <c:pt idx="15">
                  <c:v>7.6996259375000001E-2</c:v>
                </c:pt>
                <c:pt idx="16">
                  <c:v>9.3351981249999993E-2</c:v>
                </c:pt>
                <c:pt idx="17">
                  <c:v>7.2891715624999992E-2</c:v>
                </c:pt>
                <c:pt idx="18">
                  <c:v>9.2032796875000003E-2</c:v>
                </c:pt>
                <c:pt idx="19">
                  <c:v>0.11506033125000001</c:v>
                </c:pt>
                <c:pt idx="20">
                  <c:v>7.9045506249999994E-2</c:v>
                </c:pt>
                <c:pt idx="21">
                  <c:v>9.7377521874999998E-2</c:v>
                </c:pt>
                <c:pt idx="22">
                  <c:v>3.9751168749999996E-2</c:v>
                </c:pt>
                <c:pt idx="23">
                  <c:v>6.36816875E-2</c:v>
                </c:pt>
                <c:pt idx="24">
                  <c:v>7.6641318749999993E-2</c:v>
                </c:pt>
                <c:pt idx="25">
                  <c:v>0.10871386875</c:v>
                </c:pt>
                <c:pt idx="26">
                  <c:v>9.8077181249999992E-2</c:v>
                </c:pt>
                <c:pt idx="27">
                  <c:v>7.4808728125000001E-2</c:v>
                </c:pt>
              </c:numCache>
            </c:numRef>
          </c:xVal>
          <c:yVal>
            <c:numRef>
              <c:f>Dati!$AU$109:$AU$136</c:f>
              <c:numCache>
                <c:formatCode>General</c:formatCode>
                <c:ptCount val="28"/>
                <c:pt idx="0">
                  <c:v>73.105800000000002</c:v>
                </c:pt>
                <c:pt idx="1">
                  <c:v>57.332000000000001</c:v>
                </c:pt>
                <c:pt idx="2">
                  <c:v>39.776299999999999</c:v>
                </c:pt>
                <c:pt idx="3">
                  <c:v>35.695900000000002</c:v>
                </c:pt>
                <c:pt idx="4">
                  <c:v>50.071399999999997</c:v>
                </c:pt>
                <c:pt idx="5">
                  <c:v>44.4099</c:v>
                </c:pt>
                <c:pt idx="6">
                  <c:v>73.843100000000007</c:v>
                </c:pt>
                <c:pt idx="7">
                  <c:v>83.755200000000002</c:v>
                </c:pt>
                <c:pt idx="8">
                  <c:v>81.540300000000002</c:v>
                </c:pt>
                <c:pt idx="9">
                  <c:v>64.932900000000004</c:v>
                </c:pt>
                <c:pt idx="10">
                  <c:v>46.244300000000003</c:v>
                </c:pt>
                <c:pt idx="11">
                  <c:v>40.711199999999998</c:v>
                </c:pt>
                <c:pt idx="12">
                  <c:v>35.470999999999997</c:v>
                </c:pt>
                <c:pt idx="13">
                  <c:v>67.457599999999999</c:v>
                </c:pt>
                <c:pt idx="14">
                  <c:v>44.457700000000003</c:v>
                </c:pt>
                <c:pt idx="15">
                  <c:v>51.330800000000004</c:v>
                </c:pt>
                <c:pt idx="16">
                  <c:v>62.234699999999997</c:v>
                </c:pt>
                <c:pt idx="17">
                  <c:v>48.594499999999996</c:v>
                </c:pt>
                <c:pt idx="18">
                  <c:v>61.355200000000004</c:v>
                </c:pt>
                <c:pt idx="19">
                  <c:v>76.706900000000005</c:v>
                </c:pt>
                <c:pt idx="20">
                  <c:v>52.697000000000003</c:v>
                </c:pt>
                <c:pt idx="21">
                  <c:v>64.918400000000005</c:v>
                </c:pt>
                <c:pt idx="22">
                  <c:v>26.500800000000002</c:v>
                </c:pt>
                <c:pt idx="23">
                  <c:v>42.4544</c:v>
                </c:pt>
                <c:pt idx="24">
                  <c:v>51.094200000000001</c:v>
                </c:pt>
                <c:pt idx="25">
                  <c:v>72.475899999999996</c:v>
                </c:pt>
                <c:pt idx="26">
                  <c:v>65.384799999999998</c:v>
                </c:pt>
                <c:pt idx="27">
                  <c:v>49.872500000000002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462784"/>
        <c:axId val="121464320"/>
      </c:scatterChart>
      <c:valAx>
        <c:axId val="121462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1464320"/>
        <c:crosses val="autoZero"/>
        <c:crossBetween val="midCat"/>
      </c:valAx>
      <c:valAx>
        <c:axId val="121464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14627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lv-LV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Dati!$AH$78:$AH$105</c:f>
              <c:numCache>
                <c:formatCode>General</c:formatCode>
                <c:ptCount val="28"/>
                <c:pt idx="0">
                  <c:v>0.56788581476258992</c:v>
                </c:pt>
                <c:pt idx="1">
                  <c:v>0.60524845097157065</c:v>
                </c:pt>
                <c:pt idx="2">
                  <c:v>0.37002626574875064</c:v>
                </c:pt>
                <c:pt idx="3">
                  <c:v>0.42504672516260067</c:v>
                </c:pt>
                <c:pt idx="4">
                  <c:v>0.45241316634249074</c:v>
                </c:pt>
                <c:pt idx="5">
                  <c:v>0.49929037406927901</c:v>
                </c:pt>
                <c:pt idx="6">
                  <c:v>0.7098736653226112</c:v>
                </c:pt>
                <c:pt idx="7">
                  <c:v>0.57900819481563703</c:v>
                </c:pt>
                <c:pt idx="8">
                  <c:v>0.6782950019808599</c:v>
                </c:pt>
                <c:pt idx="9">
                  <c:v>0.51202683818217531</c:v>
                </c:pt>
                <c:pt idx="10">
                  <c:v>0.55731111180228077</c:v>
                </c:pt>
                <c:pt idx="11">
                  <c:v>0.38432421345236928</c:v>
                </c:pt>
                <c:pt idx="12">
                  <c:v>0.45807150553546117</c:v>
                </c:pt>
                <c:pt idx="13">
                  <c:v>0.58587405703094708</c:v>
                </c:pt>
                <c:pt idx="14">
                  <c:v>0.41997980377492339</c:v>
                </c:pt>
                <c:pt idx="15">
                  <c:v>0.47242572672153305</c:v>
                </c:pt>
                <c:pt idx="16">
                  <c:v>0.55282301657743915</c:v>
                </c:pt>
                <c:pt idx="17">
                  <c:v>0.64899769950776098</c:v>
                </c:pt>
                <c:pt idx="18">
                  <c:v>0.55571998455622285</c:v>
                </c:pt>
                <c:pt idx="19">
                  <c:v>0.67031651266122938</c:v>
                </c:pt>
                <c:pt idx="20">
                  <c:v>0.42563459981274415</c:v>
                </c:pt>
                <c:pt idx="21">
                  <c:v>0.52857051791799547</c:v>
                </c:pt>
                <c:pt idx="22">
                  <c:v>0.33194436125696547</c:v>
                </c:pt>
                <c:pt idx="23">
                  <c:v>0.45881013402462917</c:v>
                </c:pt>
                <c:pt idx="24">
                  <c:v>0.5060172079624965</c:v>
                </c:pt>
                <c:pt idx="25">
                  <c:v>0.5367137691480407</c:v>
                </c:pt>
                <c:pt idx="26">
                  <c:v>0.67445324722538691</c:v>
                </c:pt>
                <c:pt idx="27">
                  <c:v>0.60122659834136616</c:v>
                </c:pt>
              </c:numCache>
            </c:numRef>
          </c:xVal>
          <c:yVal>
            <c:numRef>
              <c:f>Dati!$AI$78:$AI$105</c:f>
              <c:numCache>
                <c:formatCode>General</c:formatCode>
                <c:ptCount val="28"/>
                <c:pt idx="0">
                  <c:v>39.632189369999999</c:v>
                </c:pt>
                <c:pt idx="1">
                  <c:v>36.44831954</c:v>
                </c:pt>
                <c:pt idx="2">
                  <c:v>6.2878721190000002</c:v>
                </c:pt>
                <c:pt idx="3">
                  <c:v>10.37718836</c:v>
                </c:pt>
                <c:pt idx="4">
                  <c:v>20.822943819999999</c:v>
                </c:pt>
                <c:pt idx="5">
                  <c:v>15.8435892</c:v>
                </c:pt>
                <c:pt idx="6">
                  <c:v>47.030407009999998</c:v>
                </c:pt>
                <c:pt idx="7">
                  <c:v>15.420808040000001</c:v>
                </c:pt>
                <c:pt idx="8">
                  <c:v>38.22339934</c:v>
                </c:pt>
                <c:pt idx="9">
                  <c:v>32.83985113</c:v>
                </c:pt>
                <c:pt idx="10">
                  <c:v>37.35113295</c:v>
                </c:pt>
                <c:pt idx="11">
                  <c:v>16.18135096</c:v>
                </c:pt>
                <c:pt idx="12">
                  <c:v>11.128142649999999</c:v>
                </c:pt>
                <c:pt idx="14">
                  <c:v>27.01582805</c:v>
                </c:pt>
                <c:pt idx="15">
                  <c:v>12.259477889999999</c:v>
                </c:pt>
                <c:pt idx="16">
                  <c:v>12.77889487</c:v>
                </c:pt>
                <c:pt idx="18">
                  <c:v>20.469367219999999</c:v>
                </c:pt>
                <c:pt idx="19">
                  <c:v>40.029700499999997</c:v>
                </c:pt>
                <c:pt idx="20">
                  <c:v>11.308702970000001</c:v>
                </c:pt>
                <c:pt idx="21">
                  <c:v>17.3053475</c:v>
                </c:pt>
                <c:pt idx="22">
                  <c:v>8.0698328539999995</c:v>
                </c:pt>
                <c:pt idx="23">
                  <c:v>14.51402594</c:v>
                </c:pt>
                <c:pt idx="24">
                  <c:v>18.697215629999999</c:v>
                </c:pt>
                <c:pt idx="25">
                  <c:v>23.157138289999999</c:v>
                </c:pt>
                <c:pt idx="26">
                  <c:v>45.853023720000003</c:v>
                </c:pt>
                <c:pt idx="27">
                  <c:v>39.726759850000001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493376"/>
        <c:axId val="121494912"/>
      </c:scatterChart>
      <c:valAx>
        <c:axId val="121493376"/>
        <c:scaling>
          <c:orientation val="minMax"/>
          <c:min val="0.30000000000000004"/>
        </c:scaling>
        <c:delete val="0"/>
        <c:axPos val="b"/>
        <c:numFmt formatCode="General" sourceLinked="1"/>
        <c:majorTickMark val="out"/>
        <c:minorTickMark val="none"/>
        <c:tickLblPos val="nextTo"/>
        <c:crossAx val="121494912"/>
        <c:crosses val="autoZero"/>
        <c:crossBetween val="midCat"/>
      </c:valAx>
      <c:valAx>
        <c:axId val="121494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14933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lv-LV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Dati!$AJ$78:$AJ$105</c:f>
              <c:numCache>
                <c:formatCode>General</c:formatCode>
                <c:ptCount val="28"/>
                <c:pt idx="0">
                  <c:v>0.56788581476258992</c:v>
                </c:pt>
                <c:pt idx="1">
                  <c:v>0.60524845097157065</c:v>
                </c:pt>
                <c:pt idx="2">
                  <c:v>0.37002626574875064</c:v>
                </c:pt>
                <c:pt idx="3">
                  <c:v>0.42504672516260067</c:v>
                </c:pt>
                <c:pt idx="4">
                  <c:v>0.45241316634249074</c:v>
                </c:pt>
                <c:pt idx="5">
                  <c:v>0.49929037406927901</c:v>
                </c:pt>
                <c:pt idx="6">
                  <c:v>0.7098736653226112</c:v>
                </c:pt>
                <c:pt idx="7">
                  <c:v>0.57900819481563703</c:v>
                </c:pt>
                <c:pt idx="8">
                  <c:v>0.68816583834449629</c:v>
                </c:pt>
                <c:pt idx="9">
                  <c:v>0.51202683818217531</c:v>
                </c:pt>
                <c:pt idx="10">
                  <c:v>0.55731111180228077</c:v>
                </c:pt>
                <c:pt idx="11">
                  <c:v>0.38432421345236928</c:v>
                </c:pt>
                <c:pt idx="12">
                  <c:v>0.45807150553546117</c:v>
                </c:pt>
                <c:pt idx="13">
                  <c:v>0.58587405703094708</c:v>
                </c:pt>
                <c:pt idx="14">
                  <c:v>0.41997980377492339</c:v>
                </c:pt>
                <c:pt idx="15">
                  <c:v>0.47242572672153305</c:v>
                </c:pt>
                <c:pt idx="16">
                  <c:v>0.55282301657743915</c:v>
                </c:pt>
                <c:pt idx="17">
                  <c:v>0.58858707099276097</c:v>
                </c:pt>
                <c:pt idx="18">
                  <c:v>0.55571998455622285</c:v>
                </c:pt>
                <c:pt idx="19">
                  <c:v>0.67031651266122938</c:v>
                </c:pt>
                <c:pt idx="20">
                  <c:v>0.42563459981274415</c:v>
                </c:pt>
                <c:pt idx="21">
                  <c:v>0.52857051791799547</c:v>
                </c:pt>
                <c:pt idx="22">
                  <c:v>0.33194436125696547</c:v>
                </c:pt>
                <c:pt idx="23">
                  <c:v>0.45881013402462917</c:v>
                </c:pt>
                <c:pt idx="24">
                  <c:v>0.5060172079624965</c:v>
                </c:pt>
                <c:pt idx="25">
                  <c:v>0.5367137691480407</c:v>
                </c:pt>
                <c:pt idx="26">
                  <c:v>0.67445324722538691</c:v>
                </c:pt>
                <c:pt idx="27">
                  <c:v>0.60122659834136616</c:v>
                </c:pt>
              </c:numCache>
            </c:numRef>
          </c:xVal>
          <c:yVal>
            <c:numRef>
              <c:f>Dati!$AK$78:$AK$105</c:f>
              <c:numCache>
                <c:formatCode>General</c:formatCode>
                <c:ptCount val="28"/>
                <c:pt idx="0">
                  <c:v>7.1189999999999998</c:v>
                </c:pt>
                <c:pt idx="1">
                  <c:v>6.9290000000000003</c:v>
                </c:pt>
                <c:pt idx="2">
                  <c:v>4.2169999999999996</c:v>
                </c:pt>
                <c:pt idx="3">
                  <c:v>5.4880000000000004</c:v>
                </c:pt>
                <c:pt idx="4">
                  <c:v>5.5460000000000003</c:v>
                </c:pt>
                <c:pt idx="5">
                  <c:v>6.5960000000000001</c:v>
                </c:pt>
                <c:pt idx="6">
                  <c:v>7.5259999999999998</c:v>
                </c:pt>
                <c:pt idx="7">
                  <c:v>5.5170000000000003</c:v>
                </c:pt>
                <c:pt idx="8">
                  <c:v>7.4130000000000003</c:v>
                </c:pt>
                <c:pt idx="9">
                  <c:v>6.4779999999999998</c:v>
                </c:pt>
                <c:pt idx="10">
                  <c:v>6.9939999999999998</c:v>
                </c:pt>
                <c:pt idx="11">
                  <c:v>5.0330000000000004</c:v>
                </c:pt>
                <c:pt idx="12">
                  <c:v>5.1449999999999996</c:v>
                </c:pt>
                <c:pt idx="14">
                  <c:v>5.9770000000000003</c:v>
                </c:pt>
                <c:pt idx="15">
                  <c:v>5.56</c:v>
                </c:pt>
                <c:pt idx="16">
                  <c:v>5.8129999999999997</c:v>
                </c:pt>
                <c:pt idx="18">
                  <c:v>6.4880000000000004</c:v>
                </c:pt>
                <c:pt idx="19">
                  <c:v>7.3390000000000004</c:v>
                </c:pt>
                <c:pt idx="20">
                  <c:v>5.835</c:v>
                </c:pt>
                <c:pt idx="21">
                  <c:v>5.1230000000000002</c:v>
                </c:pt>
                <c:pt idx="22">
                  <c:v>5.5279999999999996</c:v>
                </c:pt>
                <c:pt idx="23">
                  <c:v>6.0780000000000003</c:v>
                </c:pt>
                <c:pt idx="24">
                  <c:v>6.7679999999999998</c:v>
                </c:pt>
                <c:pt idx="25">
                  <c:v>6.3609999999999998</c:v>
                </c:pt>
                <c:pt idx="26">
                  <c:v>7.2910000000000004</c:v>
                </c:pt>
                <c:pt idx="27">
                  <c:v>6.7249999999999996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183616"/>
        <c:axId val="121201792"/>
      </c:scatterChart>
      <c:valAx>
        <c:axId val="121183616"/>
        <c:scaling>
          <c:orientation val="minMax"/>
          <c:min val="0.30000000000000004"/>
        </c:scaling>
        <c:delete val="0"/>
        <c:axPos val="b"/>
        <c:numFmt formatCode="General" sourceLinked="1"/>
        <c:majorTickMark val="out"/>
        <c:minorTickMark val="none"/>
        <c:tickLblPos val="nextTo"/>
        <c:crossAx val="121201792"/>
        <c:crosses val="autoZero"/>
        <c:crossBetween val="midCat"/>
      </c:valAx>
      <c:valAx>
        <c:axId val="121201792"/>
        <c:scaling>
          <c:orientation val="minMax"/>
          <c:min val="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11836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lv-LV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0"/>
            <c:trendlineLbl>
              <c:layout/>
              <c:numFmt formatCode="General" sourceLinked="0"/>
            </c:trendlineLbl>
          </c:trendline>
          <c:xVal>
            <c:numRef>
              <c:f>Dati!$AH$155:$AH$182</c:f>
              <c:numCache>
                <c:formatCode>General</c:formatCode>
                <c:ptCount val="28"/>
                <c:pt idx="0">
                  <c:v>0.48920404248211602</c:v>
                </c:pt>
                <c:pt idx="1">
                  <c:v>0.50221197347913027</c:v>
                </c:pt>
                <c:pt idx="2">
                  <c:v>0.25867862378015366</c:v>
                </c:pt>
                <c:pt idx="3">
                  <c:v>0.35260096246092171</c:v>
                </c:pt>
                <c:pt idx="4">
                  <c:v>0.37622748281349805</c:v>
                </c:pt>
                <c:pt idx="5">
                  <c:v>0.42814948429229754</c:v>
                </c:pt>
                <c:pt idx="6">
                  <c:v>0.62197558194786506</c:v>
                </c:pt>
                <c:pt idx="7">
                  <c:v>0.49454535519313708</c:v>
                </c:pt>
                <c:pt idx="8">
                  <c:v>0.58530984378032636</c:v>
                </c:pt>
                <c:pt idx="9">
                  <c:v>0.44590340357998132</c:v>
                </c:pt>
                <c:pt idx="10">
                  <c:v>0.4805350806540718</c:v>
                </c:pt>
                <c:pt idx="11">
                  <c:v>0.30683530106798873</c:v>
                </c:pt>
                <c:pt idx="12">
                  <c:v>0.36122849521253586</c:v>
                </c:pt>
                <c:pt idx="13">
                  <c:v>0.48985423783735371</c:v>
                </c:pt>
                <c:pt idx="14">
                  <c:v>0.3588007606156286</c:v>
                </c:pt>
                <c:pt idx="15">
                  <c:v>0.385238311623742</c:v>
                </c:pt>
                <c:pt idx="16">
                  <c:v>0.4458996314114318</c:v>
                </c:pt>
                <c:pt idx="17">
                  <c:v>0.55644343684064534</c:v>
                </c:pt>
                <c:pt idx="18">
                  <c:v>0.47426328837350262</c:v>
                </c:pt>
                <c:pt idx="19">
                  <c:v>0.57088284377283749</c:v>
                </c:pt>
                <c:pt idx="20">
                  <c:v>0.34021944635984486</c:v>
                </c:pt>
                <c:pt idx="21">
                  <c:v>0.43210790033655522</c:v>
                </c:pt>
                <c:pt idx="22">
                  <c:v>0.23089340208623421</c:v>
                </c:pt>
                <c:pt idx="23">
                  <c:v>0.36497605846050601</c:v>
                </c:pt>
                <c:pt idx="24">
                  <c:v>0.43464737750493299</c:v>
                </c:pt>
                <c:pt idx="25">
                  <c:v>0.43514701850010029</c:v>
                </c:pt>
                <c:pt idx="26">
                  <c:v>0.57414649725591294</c:v>
                </c:pt>
                <c:pt idx="27">
                  <c:v>0.50973053314215733</c:v>
                </c:pt>
              </c:numCache>
            </c:numRef>
          </c:xVal>
          <c:yVal>
            <c:numRef>
              <c:f>Dati!$AI$155:$AI$182</c:f>
              <c:numCache>
                <c:formatCode>General</c:formatCode>
                <c:ptCount val="28"/>
                <c:pt idx="0">
                  <c:v>39.632189369999999</c:v>
                </c:pt>
                <c:pt idx="1">
                  <c:v>36.44831954</c:v>
                </c:pt>
                <c:pt idx="2">
                  <c:v>6.2878721190000002</c:v>
                </c:pt>
                <c:pt idx="3">
                  <c:v>10.37718836</c:v>
                </c:pt>
                <c:pt idx="4">
                  <c:v>20.822943819999999</c:v>
                </c:pt>
                <c:pt idx="5">
                  <c:v>15.8435892</c:v>
                </c:pt>
                <c:pt idx="6">
                  <c:v>47.030407009999998</c:v>
                </c:pt>
                <c:pt idx="7">
                  <c:v>15.420808040000001</c:v>
                </c:pt>
                <c:pt idx="8">
                  <c:v>38.22339934</c:v>
                </c:pt>
                <c:pt idx="9">
                  <c:v>32.83985113</c:v>
                </c:pt>
                <c:pt idx="10">
                  <c:v>37.35113295</c:v>
                </c:pt>
                <c:pt idx="11">
                  <c:v>16.18135096</c:v>
                </c:pt>
                <c:pt idx="12">
                  <c:v>11.128142649999999</c:v>
                </c:pt>
                <c:pt idx="14">
                  <c:v>27.01582805</c:v>
                </c:pt>
                <c:pt idx="15">
                  <c:v>12.259477889999999</c:v>
                </c:pt>
                <c:pt idx="16">
                  <c:v>12.77889487</c:v>
                </c:pt>
                <c:pt idx="18">
                  <c:v>20.469367219999999</c:v>
                </c:pt>
                <c:pt idx="19">
                  <c:v>40.029700499999997</c:v>
                </c:pt>
                <c:pt idx="20">
                  <c:v>11.308702970000001</c:v>
                </c:pt>
                <c:pt idx="21">
                  <c:v>17.3053475</c:v>
                </c:pt>
                <c:pt idx="22">
                  <c:v>8.0698328539999995</c:v>
                </c:pt>
                <c:pt idx="23">
                  <c:v>14.51402594</c:v>
                </c:pt>
                <c:pt idx="24">
                  <c:v>18.697215629999999</c:v>
                </c:pt>
                <c:pt idx="25">
                  <c:v>23.157138289999999</c:v>
                </c:pt>
                <c:pt idx="26">
                  <c:v>45.853023720000003</c:v>
                </c:pt>
                <c:pt idx="27">
                  <c:v>39.726759850000001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226368"/>
        <c:axId val="121227904"/>
      </c:scatterChart>
      <c:valAx>
        <c:axId val="121226368"/>
        <c:scaling>
          <c:orientation val="minMax"/>
          <c:min val="0.2"/>
        </c:scaling>
        <c:delete val="0"/>
        <c:axPos val="b"/>
        <c:numFmt formatCode="General" sourceLinked="1"/>
        <c:majorTickMark val="out"/>
        <c:minorTickMark val="none"/>
        <c:tickLblPos val="nextTo"/>
        <c:crossAx val="121227904"/>
        <c:crosses val="autoZero"/>
        <c:crossBetween val="midCat"/>
      </c:valAx>
      <c:valAx>
        <c:axId val="121227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12263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lv-LV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0"/>
            <c:trendlineLbl>
              <c:layout/>
              <c:numFmt formatCode="General" sourceLinked="0"/>
            </c:trendlineLbl>
          </c:trendline>
          <c:xVal>
            <c:numRef>
              <c:f>Dati!$AJ$155:$AJ$182</c:f>
              <c:numCache>
                <c:formatCode>General</c:formatCode>
                <c:ptCount val="28"/>
                <c:pt idx="0">
                  <c:v>0.48920404248211602</c:v>
                </c:pt>
                <c:pt idx="1">
                  <c:v>0.50221197347913027</c:v>
                </c:pt>
                <c:pt idx="2">
                  <c:v>0.25867862378015366</c:v>
                </c:pt>
                <c:pt idx="3">
                  <c:v>0.35260096246092171</c:v>
                </c:pt>
                <c:pt idx="4">
                  <c:v>0.37622748281349805</c:v>
                </c:pt>
                <c:pt idx="5">
                  <c:v>0.42814948429229754</c:v>
                </c:pt>
                <c:pt idx="6">
                  <c:v>0.62197558194786506</c:v>
                </c:pt>
                <c:pt idx="7">
                  <c:v>0.49454535519313708</c:v>
                </c:pt>
                <c:pt idx="8">
                  <c:v>0.58530984378032636</c:v>
                </c:pt>
                <c:pt idx="9">
                  <c:v>0.44590340357998132</c:v>
                </c:pt>
                <c:pt idx="10">
                  <c:v>0.4805350806540718</c:v>
                </c:pt>
                <c:pt idx="11">
                  <c:v>0.30683530106798873</c:v>
                </c:pt>
                <c:pt idx="12">
                  <c:v>0.36122849521253586</c:v>
                </c:pt>
                <c:pt idx="13">
                  <c:v>0.48985423783735371</c:v>
                </c:pt>
                <c:pt idx="14">
                  <c:v>0.3588007606156286</c:v>
                </c:pt>
                <c:pt idx="15">
                  <c:v>0.385238311623742</c:v>
                </c:pt>
                <c:pt idx="16">
                  <c:v>0.4458996314114318</c:v>
                </c:pt>
                <c:pt idx="17">
                  <c:v>0.55644343684064534</c:v>
                </c:pt>
                <c:pt idx="18">
                  <c:v>0.47426328837350262</c:v>
                </c:pt>
                <c:pt idx="19">
                  <c:v>0.57088284377283749</c:v>
                </c:pt>
                <c:pt idx="20">
                  <c:v>0.34021944635984486</c:v>
                </c:pt>
                <c:pt idx="21">
                  <c:v>0.43210790033655522</c:v>
                </c:pt>
                <c:pt idx="22">
                  <c:v>0.23089340208623421</c:v>
                </c:pt>
                <c:pt idx="23">
                  <c:v>0.36497605846050601</c:v>
                </c:pt>
                <c:pt idx="24">
                  <c:v>0.43464737750493299</c:v>
                </c:pt>
                <c:pt idx="25">
                  <c:v>0.43514701850010029</c:v>
                </c:pt>
                <c:pt idx="26">
                  <c:v>0.57414649725591294</c:v>
                </c:pt>
                <c:pt idx="27">
                  <c:v>0.50973053314215733</c:v>
                </c:pt>
              </c:numCache>
            </c:numRef>
          </c:xVal>
          <c:yVal>
            <c:numRef>
              <c:f>Dati!$AK$155:$AK$182</c:f>
              <c:numCache>
                <c:formatCode>General</c:formatCode>
                <c:ptCount val="28"/>
                <c:pt idx="0">
                  <c:v>7.1189999999999998</c:v>
                </c:pt>
                <c:pt idx="1">
                  <c:v>6.9290000000000003</c:v>
                </c:pt>
                <c:pt idx="2">
                  <c:v>4.2169999999999996</c:v>
                </c:pt>
                <c:pt idx="3">
                  <c:v>5.4880000000000004</c:v>
                </c:pt>
                <c:pt idx="4">
                  <c:v>5.5460000000000003</c:v>
                </c:pt>
                <c:pt idx="5">
                  <c:v>6.5960000000000001</c:v>
                </c:pt>
                <c:pt idx="6">
                  <c:v>7.5259999999999998</c:v>
                </c:pt>
                <c:pt idx="7">
                  <c:v>5.5170000000000003</c:v>
                </c:pt>
                <c:pt idx="8">
                  <c:v>7.4130000000000003</c:v>
                </c:pt>
                <c:pt idx="9">
                  <c:v>6.4779999999999998</c:v>
                </c:pt>
                <c:pt idx="10">
                  <c:v>6.9939999999999998</c:v>
                </c:pt>
                <c:pt idx="11">
                  <c:v>5.0330000000000004</c:v>
                </c:pt>
                <c:pt idx="12">
                  <c:v>5.1449999999999996</c:v>
                </c:pt>
                <c:pt idx="14">
                  <c:v>5.9770000000000003</c:v>
                </c:pt>
                <c:pt idx="15">
                  <c:v>5.56</c:v>
                </c:pt>
                <c:pt idx="16">
                  <c:v>5.8129999999999997</c:v>
                </c:pt>
                <c:pt idx="18">
                  <c:v>6.4880000000000004</c:v>
                </c:pt>
                <c:pt idx="19">
                  <c:v>7.3390000000000004</c:v>
                </c:pt>
                <c:pt idx="20">
                  <c:v>5.835</c:v>
                </c:pt>
                <c:pt idx="21">
                  <c:v>5.1230000000000002</c:v>
                </c:pt>
                <c:pt idx="22">
                  <c:v>5.5279999999999996</c:v>
                </c:pt>
                <c:pt idx="23">
                  <c:v>6.0780000000000003</c:v>
                </c:pt>
                <c:pt idx="24">
                  <c:v>6.7679999999999998</c:v>
                </c:pt>
                <c:pt idx="25">
                  <c:v>6.3609999999999998</c:v>
                </c:pt>
                <c:pt idx="26">
                  <c:v>7.2910000000000004</c:v>
                </c:pt>
                <c:pt idx="27">
                  <c:v>6.7249999999999996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317248"/>
        <c:axId val="121318784"/>
      </c:scatterChart>
      <c:valAx>
        <c:axId val="121317248"/>
        <c:scaling>
          <c:orientation val="minMax"/>
          <c:min val="0.2"/>
        </c:scaling>
        <c:delete val="0"/>
        <c:axPos val="b"/>
        <c:numFmt formatCode="General" sourceLinked="1"/>
        <c:majorTickMark val="out"/>
        <c:minorTickMark val="none"/>
        <c:tickLblPos val="nextTo"/>
        <c:crossAx val="121318784"/>
        <c:crosses val="autoZero"/>
        <c:crossBetween val="midCat"/>
      </c:valAx>
      <c:valAx>
        <c:axId val="121318784"/>
        <c:scaling>
          <c:orientation val="minMax"/>
          <c:min val="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13172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571499</xdr:colOff>
      <xdr:row>136</xdr:row>
      <xdr:rowOff>95250</xdr:rowOff>
    </xdr:from>
    <xdr:to>
      <xdr:col>9</xdr:col>
      <xdr:colOff>504824</xdr:colOff>
      <xdr:row>151</xdr:row>
      <xdr:rowOff>57149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190500</xdr:colOff>
      <xdr:row>137</xdr:row>
      <xdr:rowOff>104775</xdr:rowOff>
    </xdr:from>
    <xdr:to>
      <xdr:col>18</xdr:col>
      <xdr:colOff>495300</xdr:colOff>
      <xdr:row>151</xdr:row>
      <xdr:rowOff>180975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219075</xdr:colOff>
      <xdr:row>137</xdr:row>
      <xdr:rowOff>161925</xdr:rowOff>
    </xdr:from>
    <xdr:to>
      <xdr:col>27</xdr:col>
      <xdr:colOff>523875</xdr:colOff>
      <xdr:row>152</xdr:row>
      <xdr:rowOff>47625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238125</xdr:colOff>
      <xdr:row>136</xdr:row>
      <xdr:rowOff>133350</xdr:rowOff>
    </xdr:from>
    <xdr:to>
      <xdr:col>38</xdr:col>
      <xdr:colOff>542925</xdr:colOff>
      <xdr:row>151</xdr:row>
      <xdr:rowOff>19050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41</xdr:col>
      <xdr:colOff>19050</xdr:colOff>
      <xdr:row>140</xdr:row>
      <xdr:rowOff>38100</xdr:rowOff>
    </xdr:from>
    <xdr:to>
      <xdr:col>48</xdr:col>
      <xdr:colOff>323850</xdr:colOff>
      <xdr:row>154</xdr:row>
      <xdr:rowOff>114300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44</xdr:col>
      <xdr:colOff>314324</xdr:colOff>
      <xdr:row>76</xdr:row>
      <xdr:rowOff>190499</xdr:rowOff>
    </xdr:from>
    <xdr:to>
      <xdr:col>52</xdr:col>
      <xdr:colOff>304799</xdr:colOff>
      <xdr:row>98</xdr:row>
      <xdr:rowOff>66674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53</xdr:col>
      <xdr:colOff>76199</xdr:colOff>
      <xdr:row>76</xdr:row>
      <xdr:rowOff>114300</xdr:rowOff>
    </xdr:from>
    <xdr:to>
      <xdr:col>61</xdr:col>
      <xdr:colOff>466724</xdr:colOff>
      <xdr:row>97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41</xdr:col>
      <xdr:colOff>180975</xdr:colOff>
      <xdr:row>158</xdr:row>
      <xdr:rowOff>85725</xdr:rowOff>
    </xdr:from>
    <xdr:to>
      <xdr:col>48</xdr:col>
      <xdr:colOff>485775</xdr:colOff>
      <xdr:row>172</xdr:row>
      <xdr:rowOff>161925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49</xdr:col>
      <xdr:colOff>257175</xdr:colOff>
      <xdr:row>158</xdr:row>
      <xdr:rowOff>9525</xdr:rowOff>
    </xdr:from>
    <xdr:to>
      <xdr:col>56</xdr:col>
      <xdr:colOff>561975</xdr:colOff>
      <xdr:row>172</xdr:row>
      <xdr:rowOff>85725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41</xdr:col>
      <xdr:colOff>28575</xdr:colOff>
      <xdr:row>174</xdr:row>
      <xdr:rowOff>28575</xdr:rowOff>
    </xdr:from>
    <xdr:to>
      <xdr:col>48</xdr:col>
      <xdr:colOff>333375</xdr:colOff>
      <xdr:row>188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47</xdr:col>
      <xdr:colOff>33336</xdr:colOff>
      <xdr:row>3</xdr:row>
      <xdr:rowOff>28574</xdr:rowOff>
    </xdr:from>
    <xdr:to>
      <xdr:col>55</xdr:col>
      <xdr:colOff>266699</xdr:colOff>
      <xdr:row>20</xdr:row>
      <xdr:rowOff>114299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83"/>
  <sheetViews>
    <sheetView workbookViewId="0">
      <pane xSplit="2" ySplit="2" topLeftCell="H56" activePane="bottomRight" state="frozen"/>
      <selection pane="topRight" activeCell="C1" sqref="C1"/>
      <selection pane="bottomLeft" activeCell="A3" sqref="A3"/>
      <selection pane="bottomRight" activeCell="A69" sqref="A69:AG69"/>
    </sheetView>
  </sheetViews>
  <sheetFormatPr defaultRowHeight="15" x14ac:dyDescent="0.25"/>
  <cols>
    <col min="1" max="1" width="15.42578125" customWidth="1"/>
  </cols>
  <sheetData>
    <row r="1" spans="1:44" x14ac:dyDescent="0.25">
      <c r="C1" t="s">
        <v>58</v>
      </c>
      <c r="D1" t="s">
        <v>59</v>
      </c>
      <c r="E1" t="s">
        <v>60</v>
      </c>
      <c r="F1" t="s">
        <v>63</v>
      </c>
      <c r="G1" t="s">
        <v>65</v>
      </c>
      <c r="H1" t="s">
        <v>67</v>
      </c>
      <c r="I1" t="s">
        <v>69</v>
      </c>
      <c r="J1" t="s">
        <v>70</v>
      </c>
      <c r="K1" t="s">
        <v>74</v>
      </c>
      <c r="L1" t="s">
        <v>75</v>
      </c>
      <c r="M1" t="s">
        <v>77</v>
      </c>
      <c r="N1" t="s">
        <v>79</v>
      </c>
      <c r="O1" t="s">
        <v>82</v>
      </c>
      <c r="P1" t="s">
        <v>83</v>
      </c>
      <c r="Q1" t="s">
        <v>86</v>
      </c>
      <c r="R1" t="s">
        <v>87</v>
      </c>
      <c r="S1" t="s">
        <v>90</v>
      </c>
      <c r="T1" t="s">
        <v>91</v>
      </c>
      <c r="U1" t="s">
        <v>94</v>
      </c>
      <c r="V1" t="s">
        <v>97</v>
      </c>
      <c r="W1" t="s">
        <v>95</v>
      </c>
      <c r="X1" t="s">
        <v>100</v>
      </c>
      <c r="Y1" t="s">
        <v>101</v>
      </c>
      <c r="Z1" t="s">
        <v>104</v>
      </c>
      <c r="AA1" t="s">
        <v>105</v>
      </c>
      <c r="AB1" t="s">
        <v>107</v>
      </c>
      <c r="AC1" t="s">
        <v>110</v>
      </c>
      <c r="AD1" t="s">
        <v>111</v>
      </c>
      <c r="AE1" t="s">
        <v>114</v>
      </c>
      <c r="AF1" t="s">
        <v>115</v>
      </c>
      <c r="AG1" t="s">
        <v>117</v>
      </c>
    </row>
    <row r="2" spans="1:44" x14ac:dyDescent="0.25">
      <c r="C2" s="2" t="s">
        <v>0</v>
      </c>
      <c r="D2" s="2" t="s">
        <v>1</v>
      </c>
      <c r="E2" s="3" t="s">
        <v>61</v>
      </c>
      <c r="F2" s="3" t="s">
        <v>62</v>
      </c>
      <c r="G2" s="2" t="s">
        <v>64</v>
      </c>
      <c r="H2" s="2" t="s">
        <v>66</v>
      </c>
      <c r="I2" s="2" t="s">
        <v>68</v>
      </c>
      <c r="J2" s="2" t="s">
        <v>71</v>
      </c>
      <c r="K2" s="2" t="s">
        <v>73</v>
      </c>
      <c r="L2" s="2" t="s">
        <v>72</v>
      </c>
      <c r="M2" s="2" t="s">
        <v>76</v>
      </c>
      <c r="N2" s="2" t="s">
        <v>78</v>
      </c>
      <c r="O2" s="2" t="s">
        <v>80</v>
      </c>
      <c r="P2" s="2" t="s">
        <v>81</v>
      </c>
      <c r="Q2" s="2" t="s">
        <v>85</v>
      </c>
      <c r="R2" s="2" t="s">
        <v>84</v>
      </c>
      <c r="S2" s="2" t="s">
        <v>89</v>
      </c>
      <c r="T2" s="2" t="s">
        <v>88</v>
      </c>
      <c r="U2" s="2" t="s">
        <v>93</v>
      </c>
      <c r="V2" s="2" t="s">
        <v>96</v>
      </c>
      <c r="W2" s="2" t="s">
        <v>92</v>
      </c>
      <c r="X2" s="2" t="s">
        <v>99</v>
      </c>
      <c r="Y2" s="2" t="s">
        <v>98</v>
      </c>
      <c r="Z2" s="2" t="s">
        <v>103</v>
      </c>
      <c r="AA2" s="2" t="s">
        <v>102</v>
      </c>
      <c r="AB2" s="2" t="s">
        <v>106</v>
      </c>
      <c r="AC2" s="2" t="s">
        <v>109</v>
      </c>
      <c r="AD2" s="2" t="s">
        <v>108</v>
      </c>
      <c r="AE2" s="2" t="s">
        <v>113</v>
      </c>
      <c r="AF2" s="2" t="s">
        <v>112</v>
      </c>
      <c r="AG2" s="2" t="s">
        <v>116</v>
      </c>
      <c r="AI2" s="14" t="s">
        <v>136</v>
      </c>
      <c r="AK2" s="14" t="s">
        <v>143</v>
      </c>
    </row>
    <row r="3" spans="1:44" x14ac:dyDescent="0.25">
      <c r="A3" t="s">
        <v>2</v>
      </c>
      <c r="B3" t="s">
        <v>3</v>
      </c>
      <c r="C3" s="4">
        <v>99.072100000000006</v>
      </c>
      <c r="D3" s="4">
        <v>68.023099999999999</v>
      </c>
      <c r="E3" s="1">
        <v>77.232600000000005</v>
      </c>
      <c r="F3" s="1">
        <v>89.333299999999994</v>
      </c>
      <c r="G3" s="1">
        <v>69.431200000000004</v>
      </c>
      <c r="H3" s="1">
        <v>89.226399999999998</v>
      </c>
      <c r="I3" s="1">
        <v>23.958100000000002</v>
      </c>
      <c r="J3" s="1">
        <v>0.90409399999999995</v>
      </c>
      <c r="K3" s="1">
        <v>81.806899999999999</v>
      </c>
      <c r="L3" s="1">
        <v>65.456299999999999</v>
      </c>
      <c r="M3" s="1">
        <v>4</v>
      </c>
      <c r="N3" s="1">
        <v>22.5</v>
      </c>
      <c r="O3" s="8">
        <v>66.119799999999998</v>
      </c>
      <c r="P3" s="8">
        <v>78.735799999999998</v>
      </c>
      <c r="Q3" s="8">
        <v>14.4054</v>
      </c>
      <c r="R3" s="8">
        <v>31.9331</v>
      </c>
      <c r="S3" s="8">
        <v>58.1374</v>
      </c>
      <c r="T3" s="8">
        <v>63.256599999999999</v>
      </c>
      <c r="U3" s="8">
        <v>67.665300000000002</v>
      </c>
      <c r="V3" s="8">
        <v>41.123699999999999</v>
      </c>
      <c r="W3" s="8">
        <v>5.6367000000000003</v>
      </c>
      <c r="X3" s="8">
        <v>18.777799999999999</v>
      </c>
      <c r="Y3" s="8">
        <v>24.924099999999999</v>
      </c>
      <c r="Z3" s="8">
        <v>9.9114000000000004</v>
      </c>
      <c r="AA3" s="8">
        <v>14.513999999999999</v>
      </c>
      <c r="AB3" s="8">
        <v>5.7165999999999997</v>
      </c>
      <c r="AC3" s="8">
        <v>10.4587</v>
      </c>
      <c r="AD3" s="8">
        <v>38.250500000000002</v>
      </c>
      <c r="AE3" s="8">
        <v>72.25</v>
      </c>
      <c r="AF3" s="8">
        <v>96.625</v>
      </c>
      <c r="AG3" s="8">
        <v>0.77985099999999996</v>
      </c>
      <c r="AI3">
        <v>39.632189369999999</v>
      </c>
      <c r="AK3">
        <v>128</v>
      </c>
    </row>
    <row r="4" spans="1:44" x14ac:dyDescent="0.25">
      <c r="A4" t="s">
        <v>4</v>
      </c>
      <c r="B4" t="s">
        <v>5</v>
      </c>
      <c r="C4" s="4">
        <v>99.924999999999997</v>
      </c>
      <c r="D4" s="4">
        <v>80.123099999999994</v>
      </c>
      <c r="E4" s="1">
        <v>67.814700000000002</v>
      </c>
      <c r="F4" s="1">
        <v>94.529799999999994</v>
      </c>
      <c r="G4" s="1">
        <v>67.889899999999997</v>
      </c>
      <c r="H4" s="1">
        <v>98.858500000000006</v>
      </c>
      <c r="I4" s="1">
        <v>81.075000000000003</v>
      </c>
      <c r="J4" s="1">
        <v>1.28932</v>
      </c>
      <c r="K4" s="1">
        <v>83.993300000000005</v>
      </c>
      <c r="L4" s="1">
        <v>60.898699999999998</v>
      </c>
      <c r="M4" s="1">
        <v>4.2</v>
      </c>
      <c r="N4" s="1">
        <v>13.9</v>
      </c>
      <c r="O4" s="8">
        <v>65.145700000000005</v>
      </c>
      <c r="P4" s="8">
        <v>72.022599999999997</v>
      </c>
      <c r="Q4" s="8">
        <v>12.315799999999999</v>
      </c>
      <c r="R4" s="8">
        <v>43.7074</v>
      </c>
      <c r="S4" s="8">
        <v>80.109399999999994</v>
      </c>
      <c r="T4" s="8">
        <v>74.531199999999998</v>
      </c>
      <c r="U4" s="8">
        <v>65.073400000000007</v>
      </c>
      <c r="V4" s="8">
        <v>50.001800000000003</v>
      </c>
      <c r="W4" s="8">
        <v>5.4577999999999998</v>
      </c>
      <c r="X4" s="8">
        <v>21.7453</v>
      </c>
      <c r="Y4" s="8">
        <v>15.507400000000001</v>
      </c>
      <c r="Z4" s="8">
        <v>18.465499999999999</v>
      </c>
      <c r="AA4" s="8">
        <v>22.9983</v>
      </c>
      <c r="AB4" s="8">
        <v>19.6448</v>
      </c>
      <c r="AC4" s="8">
        <v>13.080500000000001</v>
      </c>
      <c r="AD4" s="8">
        <v>39.953400000000002</v>
      </c>
      <c r="AE4" s="8">
        <v>58.5</v>
      </c>
      <c r="AF4" s="8">
        <v>83.875</v>
      </c>
      <c r="AG4" s="8">
        <v>0.47761199999999998</v>
      </c>
      <c r="AI4">
        <v>36.44831954</v>
      </c>
      <c r="AK4">
        <v>118</v>
      </c>
    </row>
    <row r="5" spans="1:44" x14ac:dyDescent="0.25">
      <c r="A5" t="s">
        <v>6</v>
      </c>
      <c r="B5" t="s">
        <v>7</v>
      </c>
      <c r="C5" s="4">
        <v>95.203999999999994</v>
      </c>
      <c r="D5" s="4">
        <v>56.717199999999998</v>
      </c>
      <c r="E5" s="1">
        <v>81.939499999999995</v>
      </c>
      <c r="F5" s="1">
        <v>65.67</v>
      </c>
      <c r="G5" s="1">
        <v>37.339399999999998</v>
      </c>
      <c r="H5" s="1">
        <v>74.116200000000006</v>
      </c>
      <c r="I5" s="1">
        <v>54.567100000000003</v>
      </c>
      <c r="J5" s="1">
        <v>1.6614500000000001</v>
      </c>
      <c r="K5" s="1">
        <v>57.855499999999999</v>
      </c>
      <c r="L5" s="1">
        <v>26.2453</v>
      </c>
      <c r="M5" s="1">
        <v>2.2999999999999998</v>
      </c>
      <c r="N5" s="1">
        <v>13.7</v>
      </c>
      <c r="O5" s="8">
        <v>68.277799999999999</v>
      </c>
      <c r="P5" s="8">
        <v>63.863</v>
      </c>
      <c r="Q5" s="8">
        <v>8.0998000000000001</v>
      </c>
      <c r="R5" s="8">
        <v>80.092799999999997</v>
      </c>
      <c r="S5" s="8">
        <v>75.727900000000005</v>
      </c>
      <c r="T5" s="8">
        <v>7.4066999999999998</v>
      </c>
      <c r="U5" s="8">
        <v>26.957000000000001</v>
      </c>
      <c r="V5" s="8">
        <v>24.9316</v>
      </c>
      <c r="W5" s="8">
        <v>9.2491000000000003</v>
      </c>
      <c r="X5" s="8">
        <v>9.4243000000000006</v>
      </c>
      <c r="Y5" s="8">
        <v>10.1945</v>
      </c>
      <c r="Z5" s="8">
        <v>4.7188999999999997</v>
      </c>
      <c r="AA5" s="8">
        <v>5.1890999999999998</v>
      </c>
      <c r="AB5" s="8">
        <v>1.6970000000000001</v>
      </c>
      <c r="AC5" s="8">
        <v>2.7736999999999998</v>
      </c>
      <c r="AD5" s="8">
        <v>10.477600000000001</v>
      </c>
      <c r="AE5" s="8">
        <v>19.428599999999999</v>
      </c>
      <c r="AF5" s="8">
        <v>70.5</v>
      </c>
      <c r="AG5" s="8">
        <v>0.757463</v>
      </c>
      <c r="AI5">
        <v>6.2878721190000002</v>
      </c>
      <c r="AK5">
        <v>47</v>
      </c>
    </row>
    <row r="6" spans="1:44" x14ac:dyDescent="0.25">
      <c r="A6" t="s">
        <v>8</v>
      </c>
      <c r="B6" t="s">
        <v>9</v>
      </c>
      <c r="C6" s="4">
        <v>96.979900000000001</v>
      </c>
      <c r="D6" s="4">
        <v>69.665099999999995</v>
      </c>
      <c r="E6" s="1">
        <v>77.616299999999995</v>
      </c>
      <c r="F6" s="1">
        <v>66.731099999999998</v>
      </c>
      <c r="G6" s="1">
        <v>40.366999999999997</v>
      </c>
      <c r="H6" s="1">
        <v>59.938400000000001</v>
      </c>
      <c r="I6" s="1">
        <v>10.202199999999999</v>
      </c>
      <c r="J6" s="1">
        <v>2.9060199999999998</v>
      </c>
      <c r="K6" s="1">
        <v>70.721100000000007</v>
      </c>
      <c r="L6" s="1">
        <v>54.613999999999997</v>
      </c>
      <c r="M6" s="1">
        <v>2.7</v>
      </c>
      <c r="N6" s="1">
        <v>15.7</v>
      </c>
      <c r="O6" s="8">
        <v>90.589200000000005</v>
      </c>
      <c r="P6" s="8">
        <v>85.171400000000006</v>
      </c>
      <c r="Q6" s="8">
        <v>16.8368</v>
      </c>
      <c r="R6" s="8">
        <v>45.2254</v>
      </c>
      <c r="S6" s="8">
        <v>69.308099999999996</v>
      </c>
      <c r="T6" s="8">
        <v>52.729700000000001</v>
      </c>
      <c r="U6" s="8">
        <v>45.223799999999997</v>
      </c>
      <c r="V6" s="8">
        <v>28.6662</v>
      </c>
      <c r="W6" s="8">
        <v>4.6955</v>
      </c>
      <c r="X6" s="8">
        <v>14.730600000000001</v>
      </c>
      <c r="Y6" s="8">
        <v>9.9481000000000002</v>
      </c>
      <c r="Z6" s="8">
        <v>15.6968</v>
      </c>
      <c r="AA6" s="8">
        <v>18.020800000000001</v>
      </c>
      <c r="AB6" s="8">
        <v>8.2947000000000006</v>
      </c>
      <c r="AC6" s="8">
        <v>8.9412000000000003</v>
      </c>
      <c r="AD6" s="8">
        <v>23.133800000000001</v>
      </c>
      <c r="AE6" s="8">
        <v>19.625</v>
      </c>
      <c r="AF6" s="8">
        <v>60.5</v>
      </c>
      <c r="AG6" s="8">
        <v>0.600746</v>
      </c>
      <c r="AI6">
        <v>10.37718836</v>
      </c>
      <c r="AK6">
        <v>58</v>
      </c>
      <c r="AO6" s="6"/>
      <c r="AQ6" s="10"/>
      <c r="AR6" s="8"/>
    </row>
    <row r="7" spans="1:44" x14ac:dyDescent="0.25">
      <c r="A7" t="s">
        <v>10</v>
      </c>
      <c r="B7" t="s">
        <v>11</v>
      </c>
      <c r="C7" s="4">
        <v>99.995000000000005</v>
      </c>
      <c r="D7" s="4">
        <v>72.153499999999994</v>
      </c>
      <c r="E7" s="1">
        <v>89.378200000000007</v>
      </c>
      <c r="F7" s="1">
        <v>64.222999999999999</v>
      </c>
      <c r="G7" s="1">
        <v>47.25</v>
      </c>
      <c r="H7" s="1">
        <v>87.5</v>
      </c>
      <c r="I7" s="1">
        <v>4.2265600000000001</v>
      </c>
      <c r="J7" s="1">
        <v>2.38015</v>
      </c>
      <c r="K7" s="1">
        <v>74.066800000000001</v>
      </c>
      <c r="L7" s="1">
        <v>42.915900000000001</v>
      </c>
      <c r="M7" s="1">
        <v>2.2000000000000002</v>
      </c>
      <c r="N7" s="1">
        <v>9.1999999999999993</v>
      </c>
      <c r="O7" s="8">
        <v>73.215800000000002</v>
      </c>
      <c r="P7" s="8">
        <v>85.8947</v>
      </c>
      <c r="Q7" s="8">
        <v>11.5229</v>
      </c>
      <c r="R7" s="8">
        <v>71.782600000000002</v>
      </c>
      <c r="S7" s="8">
        <v>79.006</v>
      </c>
      <c r="T7" s="8">
        <v>36.519300000000001</v>
      </c>
      <c r="U7" s="8">
        <v>38.264600000000002</v>
      </c>
      <c r="V7" s="8">
        <v>42.769300000000001</v>
      </c>
      <c r="W7" s="8">
        <v>3.1305999999999998</v>
      </c>
      <c r="X7" s="8">
        <v>34.697200000000002</v>
      </c>
      <c r="Y7" s="8">
        <v>6.0186999999999999</v>
      </c>
      <c r="Z7" s="8">
        <v>8.6609999999999996</v>
      </c>
      <c r="AA7" s="8">
        <v>12.366400000000001</v>
      </c>
      <c r="AB7" s="8">
        <v>4.7027000000000001</v>
      </c>
      <c r="AC7" s="8">
        <v>8.2927999999999997</v>
      </c>
      <c r="AD7" s="8">
        <v>29.058399999999999</v>
      </c>
      <c r="AE7" s="8">
        <v>52.125</v>
      </c>
      <c r="AF7" s="8">
        <v>72.625</v>
      </c>
      <c r="AG7" s="8">
        <v>0.574627</v>
      </c>
      <c r="AI7">
        <v>20.822943819999999</v>
      </c>
      <c r="AK7">
        <v>81</v>
      </c>
      <c r="AO7" s="6"/>
      <c r="AQ7" s="10"/>
      <c r="AR7" s="8"/>
    </row>
    <row r="8" spans="1:44" x14ac:dyDescent="0.25">
      <c r="A8" t="s">
        <v>12</v>
      </c>
      <c r="B8" t="s">
        <v>13</v>
      </c>
      <c r="C8" s="4">
        <v>99.462000000000003</v>
      </c>
      <c r="D8" s="4">
        <v>70.608800000000002</v>
      </c>
      <c r="E8" s="1">
        <v>77.067599999999999</v>
      </c>
      <c r="F8" s="1">
        <v>94.3</v>
      </c>
      <c r="G8" s="1">
        <v>61.082599999999999</v>
      </c>
      <c r="H8" s="1">
        <v>75.082499999999996</v>
      </c>
      <c r="I8" s="1">
        <v>36.213099999999997</v>
      </c>
      <c r="J8" s="1">
        <v>1.45394</v>
      </c>
      <c r="K8" s="1">
        <v>78.602099999999993</v>
      </c>
      <c r="L8" s="1">
        <v>53.797499999999999</v>
      </c>
      <c r="M8" s="1">
        <v>3.7</v>
      </c>
      <c r="N8" s="1">
        <v>16.600000000000001</v>
      </c>
      <c r="O8" s="8">
        <v>81.513999999999996</v>
      </c>
      <c r="P8" s="8">
        <v>71.562899999999999</v>
      </c>
      <c r="Q8" s="8">
        <v>3.8694999999999999</v>
      </c>
      <c r="R8" s="8">
        <v>40.366700000000002</v>
      </c>
      <c r="S8" s="8">
        <v>54.825600000000001</v>
      </c>
      <c r="T8" s="8">
        <v>62.503100000000003</v>
      </c>
      <c r="U8" s="8">
        <v>56.8369</v>
      </c>
      <c r="V8" s="8">
        <v>30.248899999999999</v>
      </c>
      <c r="W8" s="8">
        <v>1.2707999999999999</v>
      </c>
      <c r="X8" s="8">
        <v>11.9589</v>
      </c>
      <c r="Y8" s="8">
        <v>12.8734</v>
      </c>
      <c r="Z8" s="8">
        <v>9.8989999999999991</v>
      </c>
      <c r="AA8" s="8">
        <v>25.6906</v>
      </c>
      <c r="AB8" s="8">
        <v>21.662199999999999</v>
      </c>
      <c r="AC8" s="8">
        <v>11.771100000000001</v>
      </c>
      <c r="AD8" s="8">
        <v>14.7311</v>
      </c>
      <c r="AE8" s="8">
        <v>43.125</v>
      </c>
      <c r="AF8" s="8">
        <v>76.75</v>
      </c>
      <c r="AG8" s="8">
        <v>0.54850699999999997</v>
      </c>
      <c r="AI8">
        <v>15.8435892</v>
      </c>
      <c r="AK8">
        <v>87</v>
      </c>
      <c r="AO8" s="6"/>
      <c r="AQ8" s="10"/>
      <c r="AR8" s="8"/>
    </row>
    <row r="9" spans="1:44" x14ac:dyDescent="0.25">
      <c r="A9" t="s">
        <v>14</v>
      </c>
      <c r="B9" t="s">
        <v>15</v>
      </c>
      <c r="C9" s="4">
        <v>99.3</v>
      </c>
      <c r="D9" s="4">
        <v>83.456500000000005</v>
      </c>
      <c r="E9" s="1">
        <v>123.366</v>
      </c>
      <c r="F9" s="1">
        <v>99.967500000000001</v>
      </c>
      <c r="G9" s="1">
        <v>64.220200000000006</v>
      </c>
      <c r="H9" s="1">
        <v>93.26</v>
      </c>
      <c r="I9" s="1">
        <v>48.841999999999999</v>
      </c>
      <c r="J9" s="1">
        <v>0.97341599999999995</v>
      </c>
      <c r="K9" s="1">
        <v>94.340199999999996</v>
      </c>
      <c r="L9" s="1">
        <v>77.567400000000006</v>
      </c>
      <c r="M9" s="1">
        <v>3.9</v>
      </c>
      <c r="N9" s="1">
        <v>20.7</v>
      </c>
      <c r="O9" s="8">
        <v>71.814300000000003</v>
      </c>
      <c r="P9" s="8">
        <v>89.921899999999994</v>
      </c>
      <c r="Q9" s="8">
        <v>49.035600000000002</v>
      </c>
      <c r="R9" s="8">
        <v>59.909199999999998</v>
      </c>
      <c r="S9" s="8">
        <v>76.6922</v>
      </c>
      <c r="T9" s="8">
        <v>90.612200000000001</v>
      </c>
      <c r="U9" s="8">
        <v>83.925399999999996</v>
      </c>
      <c r="V9" s="8">
        <v>46.516800000000003</v>
      </c>
      <c r="W9" s="8">
        <v>3.2143000000000002</v>
      </c>
      <c r="X9" s="8">
        <v>26.585899999999999</v>
      </c>
      <c r="Y9" s="8">
        <v>63.976100000000002</v>
      </c>
      <c r="Z9" s="8">
        <v>29.625499999999999</v>
      </c>
      <c r="AA9" s="8">
        <v>26.984500000000001</v>
      </c>
      <c r="AB9" s="8">
        <v>17.955500000000001</v>
      </c>
      <c r="AC9" s="8">
        <v>9.8129000000000008</v>
      </c>
      <c r="AD9" s="8">
        <v>72.985799999999998</v>
      </c>
      <c r="AE9" s="8">
        <v>71.428600000000003</v>
      </c>
      <c r="AF9" s="8">
        <v>95</v>
      </c>
      <c r="AG9" s="8">
        <v>0.41044799999999998</v>
      </c>
      <c r="AI9">
        <v>47.030407009999998</v>
      </c>
      <c r="AK9">
        <v>127</v>
      </c>
      <c r="AO9" s="6"/>
      <c r="AQ9" s="10"/>
      <c r="AR9" s="8"/>
    </row>
    <row r="10" spans="1:44" x14ac:dyDescent="0.25">
      <c r="A10" t="s">
        <v>16</v>
      </c>
      <c r="B10" t="s">
        <v>17</v>
      </c>
      <c r="C10" s="4">
        <v>90.885599999999997</v>
      </c>
      <c r="D10" s="4">
        <v>77.142799999999994</v>
      </c>
      <c r="E10" s="1">
        <v>116.29</v>
      </c>
      <c r="F10" s="1">
        <v>94.5</v>
      </c>
      <c r="G10" s="1">
        <v>79.816500000000005</v>
      </c>
      <c r="H10" s="1">
        <v>79.107699999999994</v>
      </c>
      <c r="I10" s="1">
        <v>31.078399999999998</v>
      </c>
      <c r="J10" s="1">
        <v>1.15232</v>
      </c>
      <c r="K10" s="1">
        <v>84.958299999999994</v>
      </c>
      <c r="L10" s="1">
        <v>60.316499999999998</v>
      </c>
      <c r="M10" s="1">
        <v>4.4000000000000004</v>
      </c>
      <c r="N10" s="1">
        <v>13.5</v>
      </c>
      <c r="O10" s="8">
        <v>88.965100000000007</v>
      </c>
      <c r="P10" s="8">
        <v>84.342200000000005</v>
      </c>
      <c r="Q10" s="8">
        <v>24.265899999999998</v>
      </c>
      <c r="R10" s="8">
        <v>47.350200000000001</v>
      </c>
      <c r="S10" s="8">
        <v>65.851900000000001</v>
      </c>
      <c r="T10" s="8">
        <v>90.078000000000003</v>
      </c>
      <c r="U10" s="8">
        <v>64.121799999999993</v>
      </c>
      <c r="V10" s="8">
        <v>22.2514</v>
      </c>
      <c r="W10" s="8">
        <v>2.6602999999999999</v>
      </c>
      <c r="X10" s="8">
        <v>12.038600000000001</v>
      </c>
      <c r="Y10" s="8">
        <v>18.511600000000001</v>
      </c>
      <c r="Z10" s="8">
        <v>16.509399999999999</v>
      </c>
      <c r="AA10" s="8">
        <v>15.2826</v>
      </c>
      <c r="AB10" s="8">
        <v>10.721500000000001</v>
      </c>
      <c r="AC10" s="8">
        <v>6.1273999999999997</v>
      </c>
      <c r="AD10" s="8">
        <v>77.636099999999999</v>
      </c>
      <c r="AE10" s="8">
        <v>88.75</v>
      </c>
      <c r="AF10" s="8">
        <v>96.625</v>
      </c>
      <c r="AG10" s="8">
        <v>0.54850699999999997</v>
      </c>
      <c r="AI10">
        <v>15.420808040000001</v>
      </c>
      <c r="AK10">
        <v>75</v>
      </c>
      <c r="AO10" s="6"/>
      <c r="AQ10" s="10"/>
      <c r="AR10" s="8"/>
    </row>
    <row r="11" spans="1:44" x14ac:dyDescent="0.25">
      <c r="A11" t="s">
        <v>18</v>
      </c>
      <c r="B11" t="s">
        <v>19</v>
      </c>
      <c r="C11" s="4">
        <v>97</v>
      </c>
      <c r="D11" s="4">
        <v>61.115400000000001</v>
      </c>
      <c r="E11" s="1">
        <v>147.184</v>
      </c>
      <c r="F11" s="1">
        <v>97</v>
      </c>
      <c r="G11" s="1">
        <v>76.146799999999999</v>
      </c>
      <c r="H11" s="1">
        <v>74.563900000000004</v>
      </c>
      <c r="I11" s="1">
        <v>35.362900000000003</v>
      </c>
      <c r="J11" s="1">
        <v>0.824125</v>
      </c>
      <c r="K11" s="1">
        <v>91.027699999999996</v>
      </c>
      <c r="L11" s="1">
        <v>73.050700000000006</v>
      </c>
      <c r="M11" s="1">
        <v>6.5</v>
      </c>
      <c r="N11" s="1">
        <v>21.9</v>
      </c>
      <c r="O11" s="8">
        <v>85.389899999999997</v>
      </c>
      <c r="P11" s="8">
        <v>90.860200000000006</v>
      </c>
      <c r="Q11" s="8">
        <v>36.658200000000001</v>
      </c>
      <c r="R11" s="8">
        <v>33.660299999999999</v>
      </c>
      <c r="S11" s="8">
        <v>65.650300000000001</v>
      </c>
      <c r="T11" s="8">
        <v>92.012</v>
      </c>
      <c r="U11" s="8">
        <v>71.534300000000002</v>
      </c>
      <c r="V11" s="8">
        <v>36.512999999999998</v>
      </c>
      <c r="W11" s="8">
        <v>5.8182</v>
      </c>
      <c r="X11" s="8">
        <v>25.7651</v>
      </c>
      <c r="Y11" s="8">
        <v>71.818299999999994</v>
      </c>
      <c r="Z11" s="8">
        <v>40.394799999999996</v>
      </c>
      <c r="AA11" s="8">
        <v>17.270199999999999</v>
      </c>
      <c r="AB11" s="10">
        <v>13.59</v>
      </c>
      <c r="AC11" s="8">
        <v>5.7854000000000001</v>
      </c>
      <c r="AD11" s="8">
        <v>63.931800000000003</v>
      </c>
      <c r="AE11" s="8">
        <v>82.375</v>
      </c>
      <c r="AF11" s="8">
        <v>92.875</v>
      </c>
      <c r="AG11" s="8">
        <v>0.757463</v>
      </c>
      <c r="AI11">
        <v>38.22339934</v>
      </c>
      <c r="AK11">
        <v>109</v>
      </c>
      <c r="AO11" s="6"/>
      <c r="AQ11" s="10"/>
      <c r="AR11" s="8"/>
    </row>
    <row r="12" spans="1:44" x14ac:dyDescent="0.25">
      <c r="A12" t="s">
        <v>20</v>
      </c>
      <c r="B12" t="s">
        <v>21</v>
      </c>
      <c r="C12" s="4">
        <v>99.951499999999996</v>
      </c>
      <c r="D12" s="4">
        <v>72.465400000000002</v>
      </c>
      <c r="E12" s="1">
        <v>80.706100000000006</v>
      </c>
      <c r="F12" s="1">
        <v>68.833299999999994</v>
      </c>
      <c r="G12" s="1">
        <v>63.302799999999998</v>
      </c>
      <c r="H12" s="1">
        <v>47.012900000000002</v>
      </c>
      <c r="I12" s="1">
        <v>17.962399999999999</v>
      </c>
      <c r="J12" s="1">
        <v>1.1058600000000001</v>
      </c>
      <c r="K12" s="1">
        <v>81.837900000000005</v>
      </c>
      <c r="L12" s="1">
        <v>55.648899999999998</v>
      </c>
      <c r="M12" s="1">
        <v>3.6</v>
      </c>
      <c r="N12" s="1">
        <v>23.4</v>
      </c>
      <c r="O12" s="8">
        <v>56.159799999999997</v>
      </c>
      <c r="P12" s="8">
        <v>74.91</v>
      </c>
      <c r="Q12" s="8">
        <v>12.062799999999999</v>
      </c>
      <c r="R12" s="8">
        <v>33.503999999999998</v>
      </c>
      <c r="S12" s="8">
        <v>46.545499999999997</v>
      </c>
      <c r="T12" s="8">
        <v>69.322699999999998</v>
      </c>
      <c r="U12" s="8">
        <v>75.1126</v>
      </c>
      <c r="V12" s="8">
        <v>39.318899999999999</v>
      </c>
      <c r="W12" s="8">
        <v>2.7094999999999998</v>
      </c>
      <c r="X12" s="8">
        <v>14.392899999999999</v>
      </c>
      <c r="Y12" s="8">
        <v>14.856299999999999</v>
      </c>
      <c r="Z12" s="8">
        <v>11.823600000000001</v>
      </c>
      <c r="AA12" s="8">
        <v>15.920999999999999</v>
      </c>
      <c r="AB12" s="8">
        <v>10.322100000000001</v>
      </c>
      <c r="AC12" s="8">
        <v>7.9363999999999999</v>
      </c>
      <c r="AD12" s="8">
        <v>56.128599999999999</v>
      </c>
      <c r="AE12" s="8">
        <v>26.875</v>
      </c>
      <c r="AF12" s="8">
        <v>86.125</v>
      </c>
      <c r="AG12" s="8">
        <v>0.858209</v>
      </c>
      <c r="AI12">
        <v>32.83985113</v>
      </c>
      <c r="AK12">
        <v>107</v>
      </c>
      <c r="AO12" s="6"/>
      <c r="AQ12" s="10"/>
      <c r="AR12" s="8"/>
    </row>
    <row r="13" spans="1:44" x14ac:dyDescent="0.25">
      <c r="A13" t="s">
        <v>22</v>
      </c>
      <c r="B13" t="s">
        <v>23</v>
      </c>
      <c r="C13" s="4">
        <v>98.55</v>
      </c>
      <c r="D13" s="4">
        <v>85.602800000000002</v>
      </c>
      <c r="E13" s="1">
        <v>73.307599999999994</v>
      </c>
      <c r="F13" s="1">
        <v>86</v>
      </c>
      <c r="G13" s="1">
        <v>100</v>
      </c>
      <c r="H13" s="1">
        <v>81.75</v>
      </c>
      <c r="I13" s="1">
        <v>30.666799999999999</v>
      </c>
      <c r="J13" s="1">
        <v>0.81994999999999996</v>
      </c>
      <c r="K13" s="1">
        <v>86.599400000000003</v>
      </c>
      <c r="L13" s="1">
        <v>67.538899999999998</v>
      </c>
      <c r="M13" s="1">
        <v>3.7</v>
      </c>
      <c r="N13" s="1">
        <v>18.7</v>
      </c>
      <c r="O13" s="8">
        <v>71.893299999999996</v>
      </c>
      <c r="P13" s="8">
        <v>77.896199999999993</v>
      </c>
      <c r="Q13" s="8">
        <v>23.453199999999999</v>
      </c>
      <c r="R13" s="8">
        <v>31.255600000000001</v>
      </c>
      <c r="S13" s="8">
        <v>56.142800000000001</v>
      </c>
      <c r="T13" s="8">
        <v>59.082599999999999</v>
      </c>
      <c r="U13" s="8">
        <v>81.535300000000007</v>
      </c>
      <c r="V13" s="8">
        <v>56.476199999999999</v>
      </c>
      <c r="W13" s="8">
        <v>3.9567999999999999</v>
      </c>
      <c r="X13" s="8">
        <v>17.601600000000001</v>
      </c>
      <c r="Y13" s="8">
        <v>15.642899999999999</v>
      </c>
      <c r="Z13" s="8">
        <v>9.3383000000000003</v>
      </c>
      <c r="AA13" s="8">
        <v>25.622</v>
      </c>
      <c r="AB13" s="8">
        <v>6.9802</v>
      </c>
      <c r="AC13" s="8">
        <v>9.2414000000000005</v>
      </c>
      <c r="AD13" s="8">
        <v>18.7545</v>
      </c>
      <c r="AE13" s="8">
        <v>37.75</v>
      </c>
      <c r="AF13" s="8">
        <v>83.375</v>
      </c>
      <c r="AG13" s="8">
        <v>0.51492499999999997</v>
      </c>
      <c r="AI13">
        <v>37.35113295</v>
      </c>
      <c r="AK13">
        <v>124</v>
      </c>
      <c r="AO13" s="6"/>
      <c r="AQ13" s="10"/>
      <c r="AR13" s="8"/>
    </row>
    <row r="14" spans="1:44" x14ac:dyDescent="0.25">
      <c r="A14" t="s">
        <v>24</v>
      </c>
      <c r="B14" t="s">
        <v>25</v>
      </c>
      <c r="C14" s="4">
        <v>99.301599999999993</v>
      </c>
      <c r="D14" s="4">
        <v>66.486000000000004</v>
      </c>
      <c r="E14" s="1">
        <v>49.812600000000003</v>
      </c>
      <c r="F14" s="1">
        <v>79.795100000000005</v>
      </c>
      <c r="G14" s="1">
        <v>67.522900000000007</v>
      </c>
      <c r="H14" s="1">
        <v>44.200099999999999</v>
      </c>
      <c r="I14" s="1">
        <v>7.0503999999999998</v>
      </c>
      <c r="J14" s="1">
        <v>1.7309300000000001</v>
      </c>
      <c r="K14" s="1">
        <v>66.021799999999999</v>
      </c>
      <c r="L14" s="1">
        <v>45.846600000000002</v>
      </c>
      <c r="M14" s="1">
        <v>1.2</v>
      </c>
      <c r="N14" s="1">
        <v>16.2</v>
      </c>
      <c r="O14" s="8">
        <v>85.271600000000007</v>
      </c>
      <c r="P14" s="8">
        <v>76.583100000000002</v>
      </c>
      <c r="Q14" s="8">
        <v>11.8584</v>
      </c>
      <c r="R14" s="8">
        <v>46.453400000000002</v>
      </c>
      <c r="S14" s="8">
        <v>67.527799999999999</v>
      </c>
      <c r="T14" s="8">
        <v>27.732099999999999</v>
      </c>
      <c r="U14" s="8">
        <v>44.588000000000001</v>
      </c>
      <c r="V14" s="8">
        <v>36.515999999999998</v>
      </c>
      <c r="W14" s="8">
        <v>2.5602999999999998</v>
      </c>
      <c r="X14" s="8">
        <v>19.904499999999999</v>
      </c>
      <c r="Y14" s="8">
        <v>2.7435999999999998</v>
      </c>
      <c r="Z14" s="8">
        <v>5.5430000000000001</v>
      </c>
      <c r="AA14" s="8">
        <v>10.0289</v>
      </c>
      <c r="AB14" s="8">
        <v>5.8556999999999997</v>
      </c>
      <c r="AC14" s="8">
        <v>3.4356</v>
      </c>
      <c r="AD14" s="8">
        <v>37.533700000000003</v>
      </c>
      <c r="AE14" s="8">
        <v>4.625</v>
      </c>
      <c r="AF14" s="8">
        <v>63.125</v>
      </c>
      <c r="AG14" s="8">
        <v>0.72761200000000004</v>
      </c>
      <c r="AI14">
        <v>16.18135096</v>
      </c>
      <c r="AK14">
        <v>68</v>
      </c>
      <c r="AQ14" s="10"/>
    </row>
    <row r="15" spans="1:44" x14ac:dyDescent="0.25">
      <c r="A15" t="s">
        <v>26</v>
      </c>
      <c r="B15" t="s">
        <v>27</v>
      </c>
      <c r="C15" s="4">
        <v>95.243899999999996</v>
      </c>
      <c r="D15" s="4">
        <v>75.108699999999999</v>
      </c>
      <c r="E15" s="1">
        <v>42.658900000000003</v>
      </c>
      <c r="F15" s="1">
        <v>92.4405</v>
      </c>
      <c r="G15" s="1">
        <v>64.678899999999999</v>
      </c>
      <c r="H15" s="1">
        <v>80.552599999999998</v>
      </c>
      <c r="I15" s="1">
        <v>55.183199999999999</v>
      </c>
      <c r="J15" s="1">
        <v>1.09276</v>
      </c>
      <c r="K15" s="1">
        <v>78.073800000000006</v>
      </c>
      <c r="L15" s="1">
        <v>51.364899999999999</v>
      </c>
      <c r="M15" s="1">
        <v>3.6</v>
      </c>
      <c r="N15" s="1">
        <v>11.3</v>
      </c>
      <c r="O15" s="8">
        <v>88.0779</v>
      </c>
      <c r="P15" s="8">
        <v>80.787499999999994</v>
      </c>
      <c r="Q15" s="8">
        <v>7.7023999999999999</v>
      </c>
      <c r="R15" s="8">
        <v>53.5944</v>
      </c>
      <c r="S15" s="8">
        <v>82.785700000000006</v>
      </c>
      <c r="T15" s="8">
        <v>44.481999999999999</v>
      </c>
      <c r="U15" s="8">
        <v>48.167900000000003</v>
      </c>
      <c r="V15" s="8">
        <v>16.0168</v>
      </c>
      <c r="W15" s="8">
        <v>3.8580999999999999</v>
      </c>
      <c r="X15" s="8">
        <v>13.365600000000001</v>
      </c>
      <c r="Y15" s="8">
        <v>8.0607000000000006</v>
      </c>
      <c r="Z15" s="8">
        <v>7.9672999999999998</v>
      </c>
      <c r="AA15" s="8">
        <v>11.710800000000001</v>
      </c>
      <c r="AB15" s="8">
        <v>7.6219000000000001</v>
      </c>
      <c r="AC15" s="8">
        <v>4.4561999999999999</v>
      </c>
      <c r="AD15" s="8">
        <v>30.2439</v>
      </c>
      <c r="AE15" s="8">
        <v>23</v>
      </c>
      <c r="AF15" s="8">
        <v>63.125</v>
      </c>
      <c r="AG15" s="8">
        <v>0.425373</v>
      </c>
      <c r="AI15">
        <v>11.128142649999999</v>
      </c>
      <c r="AK15">
        <v>68</v>
      </c>
      <c r="AO15" s="6"/>
      <c r="AQ15" s="10"/>
    </row>
    <row r="16" spans="1:44" x14ac:dyDescent="0.25">
      <c r="A16" t="s">
        <v>28</v>
      </c>
      <c r="B16" t="s">
        <v>29</v>
      </c>
      <c r="C16" s="4">
        <v>96.2684</v>
      </c>
      <c r="D16" s="4">
        <v>68.841700000000003</v>
      </c>
      <c r="E16" s="1">
        <v>95.597499999999997</v>
      </c>
      <c r="F16" s="1">
        <v>93.666700000000006</v>
      </c>
      <c r="G16" s="1">
        <v>69.724800000000002</v>
      </c>
      <c r="H16" s="1">
        <v>81.599000000000004</v>
      </c>
      <c r="I16" s="1">
        <v>59.898899999999998</v>
      </c>
      <c r="J16" s="1">
        <v>1.9307300000000001</v>
      </c>
      <c r="K16" s="1">
        <v>79.238600000000005</v>
      </c>
      <c r="L16" s="1">
        <v>44.188400000000001</v>
      </c>
      <c r="M16" s="1">
        <v>3.7</v>
      </c>
      <c r="N16" s="1">
        <v>24.7</v>
      </c>
      <c r="O16" s="8">
        <v>49.411799999999999</v>
      </c>
      <c r="P16" s="8">
        <v>72.703100000000006</v>
      </c>
      <c r="Q16" s="8">
        <v>24.100200000000001</v>
      </c>
      <c r="R16" s="8">
        <v>42.152700000000003</v>
      </c>
      <c r="S16" s="8">
        <v>70.4512</v>
      </c>
      <c r="T16" s="8">
        <v>63.698500000000003</v>
      </c>
      <c r="U16" s="8">
        <v>71.159400000000005</v>
      </c>
      <c r="V16" s="8">
        <v>25.071100000000001</v>
      </c>
      <c r="W16" s="8">
        <v>4.0351999999999997</v>
      </c>
      <c r="X16" s="8">
        <v>35.930999999999997</v>
      </c>
      <c r="Y16" s="8">
        <v>15.436500000000001</v>
      </c>
      <c r="Z16" s="8">
        <v>24.183199999999999</v>
      </c>
      <c r="AA16" s="8">
        <v>29.580200000000001</v>
      </c>
      <c r="AB16" s="8">
        <v>21.756900000000002</v>
      </c>
      <c r="AC16" s="8">
        <v>16.165900000000001</v>
      </c>
      <c r="AD16" s="8">
        <v>58.040900000000001</v>
      </c>
      <c r="AE16" s="8">
        <v>35.285699999999999</v>
      </c>
      <c r="AF16" s="8">
        <v>89.285700000000006</v>
      </c>
      <c r="AG16" s="8">
        <v>0.79850699999999997</v>
      </c>
      <c r="AO16" s="6"/>
      <c r="AQ16" s="10"/>
    </row>
    <row r="17" spans="1:44" x14ac:dyDescent="0.25">
      <c r="A17" t="s">
        <v>30</v>
      </c>
      <c r="B17" t="s">
        <v>31</v>
      </c>
      <c r="C17" s="4">
        <v>99.269900000000007</v>
      </c>
      <c r="D17" s="4">
        <v>55.230899999999998</v>
      </c>
      <c r="E17" s="1">
        <v>85.446799999999996</v>
      </c>
      <c r="F17" s="1">
        <v>86.157399999999996</v>
      </c>
      <c r="G17" s="1">
        <v>64.770600000000002</v>
      </c>
      <c r="H17" s="1">
        <v>72.2804</v>
      </c>
      <c r="I17" s="1">
        <v>12.063800000000001</v>
      </c>
      <c r="J17" s="1">
        <v>1.09541</v>
      </c>
      <c r="K17" s="1">
        <v>66.907300000000006</v>
      </c>
      <c r="L17" s="1">
        <v>43.650399999999998</v>
      </c>
      <c r="M17" s="1">
        <v>2.5</v>
      </c>
      <c r="N17" s="1">
        <v>13.6</v>
      </c>
      <c r="O17" s="8">
        <v>59.504199999999997</v>
      </c>
      <c r="P17" s="8">
        <v>79.437299999999993</v>
      </c>
      <c r="Q17" s="8">
        <v>14.719799999999999</v>
      </c>
      <c r="R17" s="8">
        <v>34.329900000000002</v>
      </c>
      <c r="S17" s="8">
        <v>60.311199999999999</v>
      </c>
      <c r="T17" s="8">
        <v>42.041899999999998</v>
      </c>
      <c r="U17" s="8">
        <v>40.842399999999998</v>
      </c>
      <c r="V17" s="8">
        <v>35.916200000000003</v>
      </c>
      <c r="W17" s="8">
        <v>4.6246999999999998</v>
      </c>
      <c r="X17" s="8">
        <v>15.610099999999999</v>
      </c>
      <c r="Y17" s="8">
        <v>30.262899999999998</v>
      </c>
      <c r="Z17" s="8">
        <v>11.5116</v>
      </c>
      <c r="AA17" s="8">
        <v>7.4013999999999998</v>
      </c>
      <c r="AB17" s="8">
        <v>6.4058000000000002</v>
      </c>
      <c r="AC17" s="8">
        <v>5.1553000000000004</v>
      </c>
      <c r="AD17" s="8">
        <v>16.438800000000001</v>
      </c>
      <c r="AE17" s="8">
        <v>32.5</v>
      </c>
      <c r="AF17" s="8">
        <v>83.75</v>
      </c>
      <c r="AG17" s="8">
        <v>0.51865700000000003</v>
      </c>
      <c r="AI17">
        <v>27.01582805</v>
      </c>
      <c r="AK17">
        <v>96</v>
      </c>
      <c r="AO17" s="6"/>
      <c r="AQ17" s="10"/>
    </row>
    <row r="18" spans="1:44" x14ac:dyDescent="0.25">
      <c r="A18" t="s">
        <v>32</v>
      </c>
      <c r="B18" t="s">
        <v>33</v>
      </c>
      <c r="C18" s="4">
        <v>92.599800000000002</v>
      </c>
      <c r="D18" s="4">
        <v>61.3095</v>
      </c>
      <c r="E18" s="1">
        <v>77.594999999999999</v>
      </c>
      <c r="F18" s="1">
        <v>90.666700000000006</v>
      </c>
      <c r="G18" s="1">
        <v>89.908299999999997</v>
      </c>
      <c r="H18" s="1">
        <v>91.116900000000001</v>
      </c>
      <c r="I18" s="1">
        <v>61.654600000000002</v>
      </c>
      <c r="J18" s="1">
        <v>1.2060200000000001</v>
      </c>
      <c r="K18" s="1">
        <v>77.012900000000002</v>
      </c>
      <c r="L18" s="1">
        <v>50.358899999999998</v>
      </c>
      <c r="M18" s="1">
        <v>2.2000000000000002</v>
      </c>
      <c r="N18" s="1">
        <v>12.5</v>
      </c>
      <c r="O18" s="8">
        <v>84.228399999999993</v>
      </c>
      <c r="P18" s="8">
        <v>76.973200000000006</v>
      </c>
      <c r="Q18" s="8">
        <v>14.648999999999999</v>
      </c>
      <c r="R18" s="8">
        <v>50.845999999999997</v>
      </c>
      <c r="S18" s="8">
        <v>71.4803</v>
      </c>
      <c r="T18" s="8">
        <v>77.757400000000004</v>
      </c>
      <c r="U18" s="8">
        <v>54.974699999999999</v>
      </c>
      <c r="V18" s="8">
        <v>15.8626</v>
      </c>
      <c r="W18" s="8">
        <v>2.8003999999999998</v>
      </c>
      <c r="X18" s="8">
        <v>11.3246</v>
      </c>
      <c r="Y18" s="8">
        <v>18.882100000000001</v>
      </c>
      <c r="Z18" s="8">
        <v>5.7732000000000001</v>
      </c>
      <c r="AA18" s="8">
        <v>8.1244999999999994</v>
      </c>
      <c r="AB18" s="8">
        <v>8.1987000000000005</v>
      </c>
      <c r="AC18" s="8">
        <v>3.9198</v>
      </c>
      <c r="AD18" s="8">
        <v>38.151699999999998</v>
      </c>
      <c r="AE18" s="8">
        <v>58.125</v>
      </c>
      <c r="AF18" s="8">
        <v>90.75</v>
      </c>
      <c r="AG18" s="8">
        <v>0.149254</v>
      </c>
      <c r="AI18">
        <v>12.259477889999999</v>
      </c>
      <c r="AK18">
        <v>64</v>
      </c>
      <c r="AO18" s="6"/>
      <c r="AQ18" s="10"/>
    </row>
    <row r="19" spans="1:44" x14ac:dyDescent="0.25">
      <c r="A19" t="s">
        <v>34</v>
      </c>
      <c r="B19" t="s">
        <v>35</v>
      </c>
      <c r="C19" s="4">
        <v>98.526700000000005</v>
      </c>
      <c r="D19" s="4">
        <v>62.986699999999999</v>
      </c>
      <c r="E19" s="1">
        <v>74.768699999999995</v>
      </c>
      <c r="F19" s="1">
        <v>95.666700000000006</v>
      </c>
      <c r="G19" s="1">
        <v>83.761499999999998</v>
      </c>
      <c r="H19" s="1">
        <v>96.7</v>
      </c>
      <c r="I19" s="1">
        <v>61.277299999999997</v>
      </c>
      <c r="J19" s="1">
        <v>1.00264</v>
      </c>
      <c r="K19" s="1">
        <v>71.828500000000005</v>
      </c>
      <c r="L19" s="1">
        <v>51.593899999999998</v>
      </c>
      <c r="M19" s="1">
        <v>2.1</v>
      </c>
      <c r="N19" s="1">
        <v>18.2</v>
      </c>
      <c r="O19" s="8">
        <v>93.177000000000007</v>
      </c>
      <c r="P19" s="8">
        <v>77.273300000000006</v>
      </c>
      <c r="Q19" s="8">
        <v>11.035299999999999</v>
      </c>
      <c r="R19" s="8">
        <v>69.434200000000004</v>
      </c>
      <c r="S19" s="8">
        <v>67.687799999999996</v>
      </c>
      <c r="T19" s="8">
        <v>72.871099999999998</v>
      </c>
      <c r="U19" s="8">
        <v>44.325699999999998</v>
      </c>
      <c r="V19" s="8">
        <v>40.099899999999998</v>
      </c>
      <c r="W19" s="8">
        <v>6.3795999999999999</v>
      </c>
      <c r="X19" s="8">
        <v>18.986699999999999</v>
      </c>
      <c r="Y19" s="8">
        <v>24.420300000000001</v>
      </c>
      <c r="Z19" s="8">
        <v>12.561500000000001</v>
      </c>
      <c r="AA19" s="8">
        <v>18.418099999999999</v>
      </c>
      <c r="AB19" s="8">
        <v>12.154999999999999</v>
      </c>
      <c r="AC19" s="8">
        <v>9.7118000000000002</v>
      </c>
      <c r="AD19" s="8">
        <v>43.375799999999998</v>
      </c>
      <c r="AE19" s="8">
        <v>69.125</v>
      </c>
      <c r="AF19" s="8">
        <v>91.625</v>
      </c>
      <c r="AG19" s="8">
        <v>0.39552199999999998</v>
      </c>
      <c r="AI19">
        <v>12.77889487</v>
      </c>
      <c r="AK19">
        <v>75</v>
      </c>
      <c r="AO19" s="6"/>
      <c r="AQ19" s="10"/>
    </row>
    <row r="20" spans="1:44" x14ac:dyDescent="0.25">
      <c r="A20" t="s">
        <v>36</v>
      </c>
      <c r="B20" t="s">
        <v>37</v>
      </c>
      <c r="C20" s="4">
        <v>99.983999999999995</v>
      </c>
      <c r="D20" s="4">
        <v>95.693899999999999</v>
      </c>
      <c r="E20" s="1">
        <v>115.749</v>
      </c>
      <c r="F20" s="1">
        <v>95.436700000000002</v>
      </c>
      <c r="G20" s="1">
        <v>50.4587</v>
      </c>
      <c r="H20" s="1">
        <v>94.420599999999993</v>
      </c>
      <c r="I20" s="1">
        <v>49.291600000000003</v>
      </c>
      <c r="J20" s="5">
        <v>1.701012</v>
      </c>
      <c r="K20" s="1">
        <v>96.584900000000005</v>
      </c>
      <c r="L20" s="1">
        <v>86.147900000000007</v>
      </c>
      <c r="M20" s="1">
        <v>4.5999999999999996</v>
      </c>
      <c r="N20" s="5">
        <v>2.5</v>
      </c>
      <c r="O20" s="8">
        <v>88.800600000000003</v>
      </c>
      <c r="P20" s="8">
        <v>88.959900000000005</v>
      </c>
      <c r="Q20" s="8">
        <v>29.0167</v>
      </c>
      <c r="R20" s="8">
        <v>53.925899999999999</v>
      </c>
      <c r="S20" s="8">
        <v>68.772199999999998</v>
      </c>
      <c r="T20" s="8">
        <v>72.731700000000004</v>
      </c>
      <c r="U20" s="8">
        <v>80.305000000000007</v>
      </c>
      <c r="V20" s="8">
        <v>38.731699999999996</v>
      </c>
      <c r="W20" s="8">
        <v>4.8712</v>
      </c>
      <c r="X20" s="8">
        <v>19.123799999999999</v>
      </c>
      <c r="Y20" s="8">
        <v>10.876099999999999</v>
      </c>
      <c r="Z20" s="8">
        <v>12.212199999999999</v>
      </c>
      <c r="AA20" s="8">
        <v>9.0533999999999999</v>
      </c>
      <c r="AB20" s="10">
        <v>14.81</v>
      </c>
      <c r="AC20" s="8">
        <v>6.3281000000000001</v>
      </c>
      <c r="AD20" s="8">
        <v>36.165500000000002</v>
      </c>
      <c r="AE20" s="8">
        <v>30.25</v>
      </c>
      <c r="AF20" s="8">
        <v>76.875</v>
      </c>
      <c r="AG20" s="8">
        <v>0.574627</v>
      </c>
      <c r="AO20" s="6"/>
      <c r="AQ20" s="10"/>
    </row>
    <row r="21" spans="1:44" x14ac:dyDescent="0.25">
      <c r="A21" t="s">
        <v>38</v>
      </c>
      <c r="B21" t="s">
        <v>39</v>
      </c>
      <c r="C21" s="4">
        <v>100</v>
      </c>
      <c r="D21" s="4">
        <v>79.9435</v>
      </c>
      <c r="E21" s="1">
        <v>65.939700000000002</v>
      </c>
      <c r="F21" s="1">
        <v>79.5</v>
      </c>
      <c r="G21" s="1">
        <v>36.834899999999998</v>
      </c>
      <c r="H21" s="1">
        <v>99.95</v>
      </c>
      <c r="I21" s="1">
        <v>59.431100000000001</v>
      </c>
      <c r="J21" s="5">
        <v>1.8229580000000003</v>
      </c>
      <c r="K21" s="1">
        <v>75.889899999999997</v>
      </c>
      <c r="L21" s="1">
        <v>48.795900000000003</v>
      </c>
      <c r="M21" s="1">
        <v>3.6</v>
      </c>
      <c r="N21" s="1">
        <v>15.3</v>
      </c>
      <c r="O21" s="8">
        <v>78.716999999999999</v>
      </c>
      <c r="P21" s="8">
        <v>89.516599999999997</v>
      </c>
      <c r="Q21" s="8">
        <v>25.950199999999999</v>
      </c>
      <c r="R21" s="8">
        <v>48.3489</v>
      </c>
      <c r="S21" s="8">
        <v>81.805099999999996</v>
      </c>
      <c r="T21" s="8">
        <v>59.694099999999999</v>
      </c>
      <c r="U21" s="8">
        <v>60.179099999999998</v>
      </c>
      <c r="V21" s="8">
        <v>29.5474</v>
      </c>
      <c r="W21" s="8">
        <v>6.1901999999999999</v>
      </c>
      <c r="X21" s="8">
        <v>26.673100000000002</v>
      </c>
      <c r="Y21" s="8">
        <v>8.9710000000000001</v>
      </c>
      <c r="Z21" s="8">
        <v>14.452400000000001</v>
      </c>
      <c r="AA21" s="8">
        <v>19.6142</v>
      </c>
      <c r="AB21" s="8">
        <v>7.556</v>
      </c>
      <c r="AC21" s="8">
        <v>11.7416</v>
      </c>
      <c r="AD21" s="8">
        <v>24.470500000000001</v>
      </c>
      <c r="AE21" s="8">
        <v>98.25</v>
      </c>
      <c r="AF21" s="8">
        <v>99.875</v>
      </c>
      <c r="AG21" s="8">
        <v>0.16791</v>
      </c>
      <c r="AI21">
        <v>20.469367219999999</v>
      </c>
      <c r="AK21">
        <v>93</v>
      </c>
      <c r="AO21" s="6"/>
      <c r="AQ21" s="10"/>
    </row>
    <row r="22" spans="1:44" x14ac:dyDescent="0.25">
      <c r="A22" t="s">
        <v>40</v>
      </c>
      <c r="B22" t="s">
        <v>41</v>
      </c>
      <c r="C22" s="4">
        <v>99.997799999999998</v>
      </c>
      <c r="D22" s="4">
        <v>95.357799999999997</v>
      </c>
      <c r="E22" s="1">
        <v>84.582599999999999</v>
      </c>
      <c r="F22" s="1">
        <v>90.575000000000003</v>
      </c>
      <c r="G22" s="1">
        <v>61.4679</v>
      </c>
      <c r="H22" s="1">
        <v>98.260099999999994</v>
      </c>
      <c r="I22" s="1">
        <v>68.4803</v>
      </c>
      <c r="J22" s="1">
        <v>1.01159</v>
      </c>
      <c r="K22" s="1">
        <v>92.014700000000005</v>
      </c>
      <c r="L22" s="1">
        <v>76.508600000000001</v>
      </c>
      <c r="M22" s="1">
        <v>5</v>
      </c>
      <c r="N22" s="1">
        <v>9.9</v>
      </c>
      <c r="O22" s="8">
        <v>75.104100000000003</v>
      </c>
      <c r="P22" s="8">
        <v>88.346999999999994</v>
      </c>
      <c r="Q22" s="8">
        <v>38.7179</v>
      </c>
      <c r="R22" s="8">
        <v>39.283700000000003</v>
      </c>
      <c r="S22" s="8">
        <v>66.284099999999995</v>
      </c>
      <c r="T22" s="8">
        <v>90.794600000000003</v>
      </c>
      <c r="U22" s="8">
        <v>78.596900000000005</v>
      </c>
      <c r="V22" s="8">
        <v>44.7515</v>
      </c>
      <c r="W22" s="8">
        <v>3.1278000000000001</v>
      </c>
      <c r="X22" s="8">
        <v>38.4161</v>
      </c>
      <c r="Y22" s="8">
        <v>18.8459</v>
      </c>
      <c r="Z22" s="8">
        <v>29.395600000000002</v>
      </c>
      <c r="AA22" s="8">
        <v>16.124300000000002</v>
      </c>
      <c r="AB22" s="8">
        <v>9.2157999999999998</v>
      </c>
      <c r="AC22" s="8">
        <v>10.2517</v>
      </c>
      <c r="AD22" s="8">
        <v>58.177</v>
      </c>
      <c r="AE22" s="8">
        <v>73.5</v>
      </c>
      <c r="AF22" s="8">
        <v>89.125</v>
      </c>
      <c r="AG22" s="8">
        <v>0.78731300000000004</v>
      </c>
      <c r="AI22">
        <v>40.029700499999997</v>
      </c>
      <c r="AK22">
        <v>128</v>
      </c>
      <c r="AO22" s="6"/>
      <c r="AQ22" s="10"/>
    </row>
    <row r="23" spans="1:44" x14ac:dyDescent="0.25">
      <c r="A23" t="s">
        <v>42</v>
      </c>
      <c r="B23" t="s">
        <v>43</v>
      </c>
      <c r="C23" s="4">
        <v>86.4131</v>
      </c>
      <c r="D23" s="4">
        <v>58.716700000000003</v>
      </c>
      <c r="E23" s="1">
        <v>114.557</v>
      </c>
      <c r="F23" s="1">
        <v>90.722499999999997</v>
      </c>
      <c r="G23" s="1">
        <v>90.642200000000003</v>
      </c>
      <c r="H23" s="1">
        <v>64.149600000000007</v>
      </c>
      <c r="I23" s="1">
        <v>43.489699999999999</v>
      </c>
      <c r="J23" s="1">
        <v>1.21618</v>
      </c>
      <c r="K23" s="1">
        <v>69.893799999999999</v>
      </c>
      <c r="L23" s="1">
        <v>44.4193</v>
      </c>
      <c r="M23" s="1">
        <v>2.6</v>
      </c>
      <c r="N23" s="1">
        <v>19.100000000000001</v>
      </c>
      <c r="O23" s="8">
        <v>79.141800000000003</v>
      </c>
      <c r="P23" s="8">
        <v>68.179699999999997</v>
      </c>
      <c r="Q23" s="8">
        <v>5.6097000000000001</v>
      </c>
      <c r="R23" s="8">
        <v>38.4833</v>
      </c>
      <c r="S23" s="8">
        <v>60.298900000000003</v>
      </c>
      <c r="T23" s="8">
        <v>53.358699999999999</v>
      </c>
      <c r="U23" s="8">
        <v>55.730699999999999</v>
      </c>
      <c r="V23" s="8">
        <v>20.855</v>
      </c>
      <c r="W23" s="8">
        <v>2.7959000000000001</v>
      </c>
      <c r="X23" s="8">
        <v>9.0373000000000001</v>
      </c>
      <c r="Y23" s="8">
        <v>12.8416</v>
      </c>
      <c r="Z23" s="8">
        <v>5.2236000000000002</v>
      </c>
      <c r="AA23" s="8">
        <v>9.9481000000000002</v>
      </c>
      <c r="AB23" s="8">
        <v>6.5845000000000002</v>
      </c>
      <c r="AC23" s="8">
        <v>3.7826</v>
      </c>
      <c r="AD23" s="8">
        <v>25.021000000000001</v>
      </c>
      <c r="AE23" s="8">
        <v>58.125</v>
      </c>
      <c r="AF23" s="8">
        <v>79.25</v>
      </c>
      <c r="AG23" s="8">
        <v>0.559701</v>
      </c>
      <c r="AI23">
        <v>11.308702970000001</v>
      </c>
      <c r="AK23">
        <v>69</v>
      </c>
      <c r="AQ23" s="10"/>
    </row>
    <row r="24" spans="1:44" x14ac:dyDescent="0.25">
      <c r="A24" t="s">
        <v>44</v>
      </c>
      <c r="B24" t="s">
        <v>45</v>
      </c>
      <c r="C24" s="4">
        <v>99.755300000000005</v>
      </c>
      <c r="D24" s="4">
        <v>68.406999999999996</v>
      </c>
      <c r="E24" s="1">
        <v>54.906599999999997</v>
      </c>
      <c r="F24" s="1">
        <v>95.248599999999996</v>
      </c>
      <c r="G24" s="1">
        <v>68.715599999999995</v>
      </c>
      <c r="H24" s="1">
        <v>94.967399999999998</v>
      </c>
      <c r="I24" s="1">
        <v>63.138199999999998</v>
      </c>
      <c r="J24" s="1">
        <v>2.0803199999999999</v>
      </c>
      <c r="K24" s="1">
        <v>67.970200000000006</v>
      </c>
      <c r="L24" s="1">
        <v>47.646700000000003</v>
      </c>
      <c r="M24" s="1">
        <v>2.2999999999999998</v>
      </c>
      <c r="N24" s="1">
        <v>20.399999999999999</v>
      </c>
      <c r="O24" s="8">
        <v>77.922600000000003</v>
      </c>
      <c r="P24" s="8">
        <v>83.180400000000006</v>
      </c>
      <c r="Q24" s="8">
        <v>8.5458999999999996</v>
      </c>
      <c r="R24" s="8">
        <v>39.195799999999998</v>
      </c>
      <c r="S24" s="8">
        <v>74.082899999999995</v>
      </c>
      <c r="T24" s="8">
        <v>41.000900000000001</v>
      </c>
      <c r="U24" s="8">
        <v>43.390900000000002</v>
      </c>
      <c r="V24" s="8">
        <v>43.838500000000003</v>
      </c>
      <c r="W24" s="8">
        <v>8.0155999999999992</v>
      </c>
      <c r="X24" s="8">
        <v>16.84</v>
      </c>
      <c r="Y24" s="8">
        <v>19.000800000000002</v>
      </c>
      <c r="Z24" s="8">
        <v>11.1928</v>
      </c>
      <c r="AA24" s="8">
        <v>18.060400000000001</v>
      </c>
      <c r="AB24" s="8">
        <v>12.0459</v>
      </c>
      <c r="AC24" s="8">
        <v>7.9246999999999996</v>
      </c>
      <c r="AD24" s="8">
        <v>41.168100000000003</v>
      </c>
      <c r="AE24" s="8">
        <v>74</v>
      </c>
      <c r="AF24" s="8">
        <v>96.125</v>
      </c>
      <c r="AG24" s="8">
        <v>0.40671600000000002</v>
      </c>
      <c r="AI24">
        <v>17.3053475</v>
      </c>
      <c r="AK24">
        <v>77</v>
      </c>
      <c r="AO24" s="6"/>
      <c r="AQ24" s="10"/>
    </row>
    <row r="25" spans="1:44" x14ac:dyDescent="0.25">
      <c r="A25" t="s">
        <v>46</v>
      </c>
      <c r="B25" t="s">
        <v>47</v>
      </c>
      <c r="C25" s="4">
        <v>88.599199999999996</v>
      </c>
      <c r="D25" s="4">
        <v>62.848300000000002</v>
      </c>
      <c r="E25" s="1">
        <v>71.425899999999999</v>
      </c>
      <c r="F25" s="1">
        <v>44.734999999999999</v>
      </c>
      <c r="G25" s="1">
        <v>74.770600000000002</v>
      </c>
      <c r="H25" s="1">
        <v>71.705299999999994</v>
      </c>
      <c r="I25" s="1">
        <v>70.262299999999996</v>
      </c>
      <c r="J25" s="1">
        <v>1.0988100000000001</v>
      </c>
      <c r="K25" s="1">
        <v>56.331499999999998</v>
      </c>
      <c r="L25" s="1">
        <v>27.654900000000001</v>
      </c>
      <c r="M25" s="1">
        <v>1.9</v>
      </c>
      <c r="N25" s="1">
        <v>16</v>
      </c>
      <c r="O25" s="8">
        <v>63.1158</v>
      </c>
      <c r="P25" s="8">
        <v>67.212900000000005</v>
      </c>
      <c r="Q25" s="8">
        <v>5.6096000000000004</v>
      </c>
      <c r="R25" s="8">
        <v>44.99</v>
      </c>
      <c r="S25" s="8">
        <v>74.4251</v>
      </c>
      <c r="T25" s="8">
        <v>8.4987999999999992</v>
      </c>
      <c r="U25" s="8">
        <v>17.9739</v>
      </c>
      <c r="V25" s="8">
        <v>21.992699999999999</v>
      </c>
      <c r="W25" s="8">
        <v>4.0155000000000003</v>
      </c>
      <c r="X25" s="8">
        <v>8.3704999999999998</v>
      </c>
      <c r="Y25" s="8">
        <v>8.6584000000000003</v>
      </c>
      <c r="Z25" s="8">
        <v>5.2484000000000002</v>
      </c>
      <c r="AA25" s="8">
        <v>7.1586999999999996</v>
      </c>
      <c r="AB25" s="8">
        <v>4.3052000000000001</v>
      </c>
      <c r="AC25" s="8">
        <v>1.9258</v>
      </c>
      <c r="AD25" s="8">
        <v>5.8342000000000001</v>
      </c>
      <c r="AE25" s="8">
        <v>11.857100000000001</v>
      </c>
      <c r="AF25" s="8">
        <v>54.5</v>
      </c>
      <c r="AG25" s="8">
        <v>0.62686600000000003</v>
      </c>
      <c r="AI25">
        <v>8.0698328539999995</v>
      </c>
      <c r="AK25">
        <v>57</v>
      </c>
      <c r="AO25" s="6"/>
      <c r="AQ25" s="10"/>
    </row>
    <row r="26" spans="1:44" x14ac:dyDescent="0.25">
      <c r="A26" t="s">
        <v>48</v>
      </c>
      <c r="B26" t="s">
        <v>49</v>
      </c>
      <c r="C26" s="4">
        <v>88.019499999999994</v>
      </c>
      <c r="D26" s="4">
        <v>71.942599999999999</v>
      </c>
      <c r="E26" s="1">
        <v>73.386099999999999</v>
      </c>
      <c r="F26" s="1">
        <v>79.529499999999999</v>
      </c>
      <c r="G26" s="1">
        <v>80.421999999999997</v>
      </c>
      <c r="H26" s="1">
        <v>75.4893</v>
      </c>
      <c r="I26" s="1">
        <v>31.973199999999999</v>
      </c>
      <c r="J26" s="1">
        <v>1.1281000000000001</v>
      </c>
      <c r="K26" s="1">
        <v>78.200999999999993</v>
      </c>
      <c r="L26" s="1">
        <v>55.262500000000003</v>
      </c>
      <c r="M26" s="1">
        <v>2.8</v>
      </c>
      <c r="N26" s="1">
        <v>16.8</v>
      </c>
      <c r="O26" s="8">
        <v>73.803600000000003</v>
      </c>
      <c r="P26" s="8">
        <v>69.286100000000005</v>
      </c>
      <c r="Q26" s="8">
        <v>7.2873999999999999</v>
      </c>
      <c r="R26" s="8">
        <v>56.7605</v>
      </c>
      <c r="S26" s="8">
        <v>70.816100000000006</v>
      </c>
      <c r="T26" s="8">
        <v>56.378300000000003</v>
      </c>
      <c r="U26" s="8">
        <v>68.073800000000006</v>
      </c>
      <c r="V26" s="8">
        <v>30.395</v>
      </c>
      <c r="W26" s="8">
        <v>3.0434999999999999</v>
      </c>
      <c r="X26" s="8">
        <v>13.268000000000001</v>
      </c>
      <c r="Y26" s="8">
        <v>14.5404</v>
      </c>
      <c r="Z26" s="8">
        <v>11.934799999999999</v>
      </c>
      <c r="AA26" s="8">
        <v>11.2928</v>
      </c>
      <c r="AB26" s="8">
        <v>10.5192</v>
      </c>
      <c r="AC26" s="8">
        <v>6.3445</v>
      </c>
      <c r="AD26" s="8">
        <v>18.581600000000002</v>
      </c>
      <c r="AE26" s="8">
        <v>27.875</v>
      </c>
      <c r="AF26" s="8">
        <v>67.125</v>
      </c>
      <c r="AG26" s="8">
        <v>0.73507500000000003</v>
      </c>
      <c r="AI26">
        <v>14.51402594</v>
      </c>
      <c r="AK26">
        <v>77</v>
      </c>
      <c r="AO26" s="6"/>
      <c r="AQ26" s="10"/>
    </row>
    <row r="27" spans="1:44" x14ac:dyDescent="0.25">
      <c r="A27" t="s">
        <v>50</v>
      </c>
      <c r="B27" t="s">
        <v>51</v>
      </c>
      <c r="C27" s="4">
        <v>97.705600000000004</v>
      </c>
      <c r="D27" s="4">
        <v>76.945999999999998</v>
      </c>
      <c r="E27" s="1">
        <v>56.8964</v>
      </c>
      <c r="F27" s="1">
        <v>93.652299999999997</v>
      </c>
      <c r="G27" s="1">
        <v>57.0642</v>
      </c>
      <c r="H27" s="1">
        <v>81.589299999999994</v>
      </c>
      <c r="I27" s="1">
        <v>24.188400000000001</v>
      </c>
      <c r="J27" s="1">
        <v>2.4620299999999999</v>
      </c>
      <c r="K27" s="1">
        <v>73.486999999999995</v>
      </c>
      <c r="L27" s="1">
        <v>52.914499999999997</v>
      </c>
      <c r="M27" s="1">
        <v>3.6</v>
      </c>
      <c r="N27" s="1">
        <v>19.3</v>
      </c>
      <c r="O27" s="8">
        <v>79.691999999999993</v>
      </c>
      <c r="P27" s="8">
        <v>78.392600000000002</v>
      </c>
      <c r="Q27" s="8">
        <v>17.540800000000001</v>
      </c>
      <c r="R27" s="8">
        <v>41.997500000000002</v>
      </c>
      <c r="S27" s="8">
        <v>50.742899999999999</v>
      </c>
      <c r="T27" s="8">
        <v>46.650700000000001</v>
      </c>
      <c r="U27" s="8">
        <v>52.7012</v>
      </c>
      <c r="V27" s="8">
        <v>32.900199999999998</v>
      </c>
      <c r="W27" s="8">
        <v>4.8758999999999997</v>
      </c>
      <c r="X27" s="8">
        <v>17.178100000000001</v>
      </c>
      <c r="Y27" s="8">
        <v>56.673000000000002</v>
      </c>
      <c r="Z27" s="8">
        <v>14.652799999999999</v>
      </c>
      <c r="AA27" s="8">
        <v>13.0639</v>
      </c>
      <c r="AB27" s="10">
        <v>9.94</v>
      </c>
      <c r="AC27" s="8">
        <v>10.4633</v>
      </c>
      <c r="AD27" s="8">
        <v>22.3766</v>
      </c>
      <c r="AE27" s="8">
        <v>42.833300000000001</v>
      </c>
      <c r="AF27" s="8">
        <v>83.875</v>
      </c>
      <c r="AG27" s="8">
        <v>0.60447799999999996</v>
      </c>
      <c r="AI27">
        <v>18.697215629999999</v>
      </c>
      <c r="AK27">
        <v>83</v>
      </c>
      <c r="AO27" s="6"/>
      <c r="AQ27" s="10"/>
    </row>
    <row r="28" spans="1:44" x14ac:dyDescent="0.25">
      <c r="A28" t="s">
        <v>52</v>
      </c>
      <c r="B28" t="s">
        <v>53</v>
      </c>
      <c r="C28" s="4">
        <v>95.495900000000006</v>
      </c>
      <c r="D28" s="4">
        <v>71.221100000000007</v>
      </c>
      <c r="E28" s="1">
        <v>86.255899999999997</v>
      </c>
      <c r="F28" s="1">
        <v>85.9</v>
      </c>
      <c r="G28" s="1">
        <v>68.807299999999998</v>
      </c>
      <c r="H28" s="1">
        <v>80.840999999999994</v>
      </c>
      <c r="I28" s="1">
        <v>48.738999999999997</v>
      </c>
      <c r="J28" s="1">
        <v>2.7119499999999999</v>
      </c>
      <c r="K28" s="1">
        <v>76.450500000000005</v>
      </c>
      <c r="L28" s="1">
        <v>53.349800000000002</v>
      </c>
      <c r="M28" s="1">
        <v>2.4</v>
      </c>
      <c r="N28" s="1">
        <v>20.7</v>
      </c>
      <c r="O28" s="8">
        <v>77.748400000000004</v>
      </c>
      <c r="P28" s="8">
        <v>83.121300000000005</v>
      </c>
      <c r="Q28" s="8">
        <v>26.961099999999998</v>
      </c>
      <c r="R28" s="8">
        <v>31.248799999999999</v>
      </c>
      <c r="S28" s="8">
        <v>66.771000000000001</v>
      </c>
      <c r="T28" s="8">
        <v>53.558999999999997</v>
      </c>
      <c r="U28" s="8">
        <v>53.840899999999998</v>
      </c>
      <c r="V28" s="8">
        <v>35.173000000000002</v>
      </c>
      <c r="W28" s="8">
        <v>6.5237999999999996</v>
      </c>
      <c r="X28" s="8">
        <v>24.3629</v>
      </c>
      <c r="Y28" s="8">
        <v>24.986000000000001</v>
      </c>
      <c r="Z28" s="8">
        <v>12.9543</v>
      </c>
      <c r="AA28" s="8">
        <v>18.6709</v>
      </c>
      <c r="AB28" s="8">
        <v>9.3617000000000008</v>
      </c>
      <c r="AC28" s="8">
        <v>5.8872999999999998</v>
      </c>
      <c r="AD28" s="8">
        <v>39.688600000000001</v>
      </c>
      <c r="AE28" s="8">
        <v>67</v>
      </c>
      <c r="AF28" s="8">
        <v>89.125</v>
      </c>
      <c r="AG28" s="8">
        <v>0.91417899999999996</v>
      </c>
      <c r="AI28">
        <v>23.157138289999999</v>
      </c>
      <c r="AK28">
        <v>90</v>
      </c>
      <c r="AO28" s="6"/>
      <c r="AQ28" s="10"/>
    </row>
    <row r="29" spans="1:44" x14ac:dyDescent="0.25">
      <c r="A29" t="s">
        <v>54</v>
      </c>
      <c r="B29" t="s">
        <v>55</v>
      </c>
      <c r="C29" s="4">
        <v>99.017899999999997</v>
      </c>
      <c r="D29" s="4">
        <v>71.579599999999999</v>
      </c>
      <c r="E29" s="1">
        <v>119.849</v>
      </c>
      <c r="F29" s="1">
        <v>99.967500000000001</v>
      </c>
      <c r="G29" s="1">
        <v>87.889899999999997</v>
      </c>
      <c r="H29" s="1">
        <v>79.351200000000006</v>
      </c>
      <c r="I29" s="1">
        <v>62.801099999999998</v>
      </c>
      <c r="J29" s="1">
        <v>0.56693700000000002</v>
      </c>
      <c r="K29" s="1">
        <v>90.957999999999998</v>
      </c>
      <c r="L29" s="1">
        <v>68.638400000000004</v>
      </c>
      <c r="M29" s="1">
        <v>6.1</v>
      </c>
      <c r="N29" s="1">
        <v>14.6</v>
      </c>
      <c r="O29" s="8">
        <v>86.728999999999999</v>
      </c>
      <c r="P29" s="8">
        <v>90.881200000000007</v>
      </c>
      <c r="Q29" s="8">
        <v>48.6678</v>
      </c>
      <c r="R29" s="8">
        <v>51.337499999999999</v>
      </c>
      <c r="S29" s="8">
        <v>75.1858</v>
      </c>
      <c r="T29" s="8">
        <v>89.158199999999994</v>
      </c>
      <c r="U29" s="8">
        <v>79.515500000000003</v>
      </c>
      <c r="V29" s="8">
        <v>42.8</v>
      </c>
      <c r="W29" s="8">
        <v>2.7433000000000001</v>
      </c>
      <c r="X29" s="8">
        <v>23.524799999999999</v>
      </c>
      <c r="Y29" s="8">
        <v>33.1205</v>
      </c>
      <c r="Z29" s="8">
        <v>32.689</v>
      </c>
      <c r="AA29" s="8">
        <v>26.088000000000001</v>
      </c>
      <c r="AB29" s="8">
        <v>14.6966</v>
      </c>
      <c r="AC29" s="8">
        <v>9.6555</v>
      </c>
      <c r="AD29" s="8">
        <v>50.2074</v>
      </c>
      <c r="AE29" s="8">
        <v>71</v>
      </c>
      <c r="AF29" s="8">
        <v>90.25</v>
      </c>
      <c r="AG29" s="8">
        <v>0.440299</v>
      </c>
      <c r="AI29">
        <v>45.853023720000003</v>
      </c>
      <c r="AK29">
        <v>124</v>
      </c>
      <c r="AO29" s="6"/>
      <c r="AQ29" s="10"/>
    </row>
    <row r="30" spans="1:44" x14ac:dyDescent="0.25">
      <c r="A30" t="s">
        <v>56</v>
      </c>
      <c r="B30" t="s">
        <v>57</v>
      </c>
      <c r="C30" s="4">
        <v>99.973200000000006</v>
      </c>
      <c r="D30" s="4">
        <v>86.809399999999997</v>
      </c>
      <c r="E30" s="1">
        <v>91.37</v>
      </c>
      <c r="F30" s="1">
        <v>92.5</v>
      </c>
      <c r="G30" s="1">
        <v>69.174300000000002</v>
      </c>
      <c r="H30" s="1">
        <v>92.280799999999999</v>
      </c>
      <c r="I30" s="1">
        <v>42.598300000000002</v>
      </c>
      <c r="J30" s="1">
        <v>1.2597700000000001</v>
      </c>
      <c r="K30" s="1">
        <v>92.921199999999999</v>
      </c>
      <c r="L30" s="1">
        <v>68.748900000000006</v>
      </c>
      <c r="M30" s="1">
        <v>5</v>
      </c>
      <c r="N30" s="1">
        <v>22.8</v>
      </c>
      <c r="O30" s="8">
        <v>67.886700000000005</v>
      </c>
      <c r="P30" s="8">
        <v>79.728899999999996</v>
      </c>
      <c r="Q30" s="8">
        <v>33.794800000000002</v>
      </c>
      <c r="R30" s="8">
        <v>48.974400000000003</v>
      </c>
      <c r="S30" s="8">
        <v>72.544499999999999</v>
      </c>
      <c r="T30" s="8">
        <v>67.698400000000007</v>
      </c>
      <c r="U30" s="8">
        <v>86.513800000000003</v>
      </c>
      <c r="V30" s="8">
        <v>16.700399999999998</v>
      </c>
      <c r="W30" s="8">
        <v>1.5760000000000001</v>
      </c>
      <c r="X30" s="8">
        <v>39.924100000000003</v>
      </c>
      <c r="Y30" s="8">
        <v>5.1623000000000001</v>
      </c>
      <c r="Z30" s="8">
        <v>22.3781</v>
      </c>
      <c r="AA30" s="8">
        <v>18.680800000000001</v>
      </c>
      <c r="AB30" s="8">
        <v>9.4483999999999995</v>
      </c>
      <c r="AC30" s="8">
        <v>8.9869000000000003</v>
      </c>
      <c r="AD30" s="8">
        <v>36.069099999999999</v>
      </c>
      <c r="AE30" s="8">
        <v>16.375</v>
      </c>
      <c r="AF30" s="8">
        <v>76.25</v>
      </c>
      <c r="AG30" s="8">
        <v>0.776119</v>
      </c>
      <c r="AI30">
        <v>39.726759850000001</v>
      </c>
      <c r="AK30">
        <v>108</v>
      </c>
      <c r="AQ30" s="10"/>
    </row>
    <row r="31" spans="1:44" x14ac:dyDescent="0.25">
      <c r="C31" s="4"/>
      <c r="D31" s="4"/>
      <c r="E31" s="1"/>
      <c r="F31" s="1"/>
      <c r="G31" s="1"/>
      <c r="H31" s="1"/>
      <c r="I31" s="1"/>
      <c r="J31" s="1"/>
      <c r="K31" s="1"/>
      <c r="L31" s="1"/>
      <c r="M31" s="1"/>
      <c r="N31" s="1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Q31" s="10"/>
    </row>
    <row r="32" spans="1:44" x14ac:dyDescent="0.25"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AO32" s="6"/>
      <c r="AQ32" s="10"/>
      <c r="AR32" s="8"/>
    </row>
    <row r="33" spans="1:44" x14ac:dyDescent="0.25">
      <c r="AO33" s="6"/>
      <c r="AQ33" s="10"/>
      <c r="AR33" s="8"/>
    </row>
    <row r="34" spans="1:44" x14ac:dyDescent="0.25">
      <c r="A34" t="s">
        <v>119</v>
      </c>
      <c r="C34" s="11">
        <v>80</v>
      </c>
      <c r="D34" s="11">
        <v>50</v>
      </c>
      <c r="E34" s="12">
        <v>25</v>
      </c>
      <c r="F34" s="12">
        <v>0</v>
      </c>
      <c r="G34" s="1">
        <v>25</v>
      </c>
      <c r="H34" s="6">
        <v>0</v>
      </c>
      <c r="I34" s="12">
        <v>0</v>
      </c>
      <c r="J34" s="6">
        <v>0</v>
      </c>
      <c r="K34" s="6">
        <v>40</v>
      </c>
      <c r="L34" s="12">
        <v>0</v>
      </c>
      <c r="M34" s="8">
        <v>0</v>
      </c>
      <c r="N34" s="7">
        <v>0</v>
      </c>
      <c r="O34" s="8">
        <v>33</v>
      </c>
      <c r="P34" s="9">
        <v>50</v>
      </c>
      <c r="Q34" s="8">
        <v>0</v>
      </c>
      <c r="R34" s="8">
        <v>20</v>
      </c>
      <c r="S34" s="8">
        <v>40</v>
      </c>
      <c r="T34" s="8">
        <v>0</v>
      </c>
      <c r="U34" s="8">
        <v>0</v>
      </c>
      <c r="V34" s="8">
        <v>0</v>
      </c>
      <c r="W34" s="8">
        <v>0</v>
      </c>
      <c r="X34" s="8">
        <v>0</v>
      </c>
      <c r="Y34" s="8">
        <v>0</v>
      </c>
      <c r="Z34" s="8">
        <v>0</v>
      </c>
      <c r="AA34" s="8">
        <v>0</v>
      </c>
      <c r="AB34" s="8">
        <v>0</v>
      </c>
      <c r="AC34" s="8">
        <v>0</v>
      </c>
      <c r="AD34" s="8">
        <v>0</v>
      </c>
      <c r="AE34" s="8">
        <v>0</v>
      </c>
      <c r="AF34" s="8">
        <v>40</v>
      </c>
      <c r="AG34" s="8">
        <v>0</v>
      </c>
      <c r="AO34" s="6"/>
      <c r="AQ34" s="10"/>
      <c r="AR34" s="8"/>
    </row>
    <row r="35" spans="1:44" x14ac:dyDescent="0.25">
      <c r="A35" t="s">
        <v>120</v>
      </c>
      <c r="C35" s="11">
        <v>100</v>
      </c>
      <c r="D35">
        <v>100</v>
      </c>
      <c r="E35" s="12">
        <v>150</v>
      </c>
      <c r="F35" s="12">
        <v>100</v>
      </c>
      <c r="G35" s="1">
        <v>100</v>
      </c>
      <c r="H35" s="6">
        <v>100</v>
      </c>
      <c r="I35" s="12">
        <v>100</v>
      </c>
      <c r="J35" s="6">
        <v>4</v>
      </c>
      <c r="K35" s="6">
        <v>100</v>
      </c>
      <c r="L35" s="12">
        <v>100</v>
      </c>
      <c r="M35" s="8">
        <v>7</v>
      </c>
      <c r="N35" s="7">
        <v>40</v>
      </c>
      <c r="O35" s="8">
        <v>100</v>
      </c>
      <c r="P35" s="8">
        <v>100</v>
      </c>
      <c r="Q35" s="8">
        <v>60</v>
      </c>
      <c r="R35" s="8">
        <v>100</v>
      </c>
      <c r="S35" s="8">
        <v>100</v>
      </c>
      <c r="T35" s="8">
        <v>100</v>
      </c>
      <c r="U35" s="8">
        <v>100</v>
      </c>
      <c r="V35" s="8">
        <v>60</v>
      </c>
      <c r="W35" s="8">
        <v>15</v>
      </c>
      <c r="X35" s="8">
        <v>50</v>
      </c>
      <c r="Y35" s="8">
        <v>50</v>
      </c>
      <c r="Z35" s="8">
        <v>50</v>
      </c>
      <c r="AA35" s="8">
        <v>33</v>
      </c>
      <c r="AB35" s="8">
        <v>33</v>
      </c>
      <c r="AC35" s="8">
        <v>25</v>
      </c>
      <c r="AD35" s="8">
        <v>80</v>
      </c>
      <c r="AE35" s="8">
        <v>100</v>
      </c>
      <c r="AF35" s="8">
        <v>100</v>
      </c>
      <c r="AG35" s="8">
        <v>1</v>
      </c>
    </row>
    <row r="36" spans="1:44" x14ac:dyDescent="0.25">
      <c r="G36" s="1"/>
      <c r="H36" s="6"/>
      <c r="J36" s="6"/>
      <c r="K36" s="6"/>
      <c r="M36" s="8"/>
      <c r="N36" s="7"/>
    </row>
    <row r="37" spans="1:44" x14ac:dyDescent="0.25">
      <c r="G37" s="1"/>
      <c r="H37" s="6"/>
      <c r="J37" s="6"/>
      <c r="K37" s="6"/>
      <c r="M37" s="8"/>
      <c r="N37" s="7"/>
      <c r="AI37" s="14" t="s">
        <v>136</v>
      </c>
      <c r="AJ37" s="14" t="s">
        <v>137</v>
      </c>
      <c r="AK37" s="14" t="s">
        <v>143</v>
      </c>
    </row>
    <row r="38" spans="1:44" x14ac:dyDescent="0.25">
      <c r="A38" t="s">
        <v>2</v>
      </c>
      <c r="B38" t="s">
        <v>3</v>
      </c>
      <c r="C38">
        <f t="shared" ref="C38:C65" si="0">(C3-80)/20</f>
        <v>0.95360500000000026</v>
      </c>
      <c r="D38">
        <f t="shared" ref="D38:D65" si="1">(D3-50)/50</f>
        <v>0.360462</v>
      </c>
      <c r="E38">
        <f t="shared" ref="E38:E65" si="2">(E3-25)/125</f>
        <v>0.41786080000000003</v>
      </c>
      <c r="F38">
        <f t="shared" ref="F38:F65" si="3">(F3-0)/100</f>
        <v>0.89333299999999993</v>
      </c>
      <c r="G38" s="1">
        <f t="shared" ref="G38:G65" si="4">(G3-25)/75</f>
        <v>0.59241600000000005</v>
      </c>
      <c r="H38" s="6">
        <f t="shared" ref="H38:I65" si="5">(H3-0)/100</f>
        <v>0.89226399999999995</v>
      </c>
      <c r="I38">
        <f t="shared" si="5"/>
        <v>0.23958100000000002</v>
      </c>
      <c r="J38" s="6">
        <f t="shared" ref="J38:J65" si="6">(4-J3)/4</f>
        <v>0.77397650000000007</v>
      </c>
      <c r="K38" s="6">
        <f t="shared" ref="K38:K65" si="7">(K3-40)/60</f>
        <v>0.69678166666666663</v>
      </c>
      <c r="L38">
        <f t="shared" ref="L38:L65" si="8">(L3-0)/100</f>
        <v>0.65456300000000001</v>
      </c>
      <c r="M38" s="8">
        <f t="shared" ref="M38:M65" si="9">(M3-0)/7</f>
        <v>0.5714285714285714</v>
      </c>
      <c r="N38" s="7">
        <f t="shared" ref="N38:N65" si="10">(N3-0)/40</f>
        <v>0.5625</v>
      </c>
      <c r="O38">
        <f t="shared" ref="O38:O65" si="11">(O3-33)/67</f>
        <v>0.49432537313432834</v>
      </c>
      <c r="P38">
        <f t="shared" ref="P38:P65" si="12">(P3-50)/50</f>
        <v>0.574716</v>
      </c>
      <c r="Q38">
        <f t="shared" ref="Q38:Q65" si="13">(Q3-0)/60</f>
        <v>0.24009</v>
      </c>
      <c r="R38">
        <f t="shared" ref="R38:R65" si="14">(R3-20)/80</f>
        <v>0.14916374999999998</v>
      </c>
      <c r="S38">
        <f t="shared" ref="S38:S65" si="15">(S3-40)/60</f>
        <v>0.30229</v>
      </c>
      <c r="T38">
        <f t="shared" ref="T38:U65" si="16">(T3-0)/100</f>
        <v>0.63256599999999996</v>
      </c>
      <c r="U38">
        <f t="shared" si="16"/>
        <v>0.67665300000000006</v>
      </c>
      <c r="V38">
        <f t="shared" ref="V38:V65" si="17">(V3-0)/60</f>
        <v>0.68539499999999998</v>
      </c>
      <c r="W38">
        <f t="shared" ref="W38:W65" si="18">(W3-0)/15</f>
        <v>0.37578</v>
      </c>
      <c r="X38">
        <f t="shared" ref="X38:Z65" si="19">(X3-0)/50</f>
        <v>0.375556</v>
      </c>
      <c r="Y38">
        <f t="shared" si="19"/>
        <v>0.49848199999999998</v>
      </c>
      <c r="Z38">
        <f t="shared" si="19"/>
        <v>0.19822800000000002</v>
      </c>
      <c r="AA38">
        <f t="shared" ref="AA38:AB65" si="20">(AA3-0)/33</f>
        <v>0.43981818181818177</v>
      </c>
      <c r="AB38">
        <f t="shared" si="20"/>
        <v>0.17323030303030301</v>
      </c>
      <c r="AC38">
        <f t="shared" ref="AC38:AC65" si="21">(AC3-0)/25</f>
        <v>0.418348</v>
      </c>
      <c r="AD38">
        <f t="shared" ref="AD38:AD65" si="22">(AD3-0)/80</f>
        <v>0.47813125000000001</v>
      </c>
      <c r="AE38">
        <f t="shared" ref="AE38:AE65" si="23">(AE3-0)/100</f>
        <v>0.72250000000000003</v>
      </c>
      <c r="AF38">
        <f t="shared" ref="AF38:AF65" si="24">(AF3-40)/60</f>
        <v>0.94374999999999998</v>
      </c>
      <c r="AG38">
        <f t="shared" ref="AG38:AG65" si="25">(AG3-0)/1</f>
        <v>0.77985099999999996</v>
      </c>
      <c r="AI38">
        <v>39.632189369999999</v>
      </c>
      <c r="AJ38">
        <v>7.1189999999999998</v>
      </c>
      <c r="AK38">
        <v>128</v>
      </c>
    </row>
    <row r="39" spans="1:44" x14ac:dyDescent="0.25">
      <c r="A39" t="s">
        <v>4</v>
      </c>
      <c r="B39" t="s">
        <v>5</v>
      </c>
      <c r="C39">
        <f t="shared" si="0"/>
        <v>0.99624999999999986</v>
      </c>
      <c r="D39">
        <f t="shared" si="1"/>
        <v>0.60246199999999983</v>
      </c>
      <c r="E39">
        <f t="shared" si="2"/>
        <v>0.34251760000000003</v>
      </c>
      <c r="F39">
        <f t="shared" si="3"/>
        <v>0.94529799999999997</v>
      </c>
      <c r="G39" s="1">
        <f t="shared" si="4"/>
        <v>0.57186533333333334</v>
      </c>
      <c r="H39" s="6">
        <f t="shared" si="5"/>
        <v>0.98858500000000005</v>
      </c>
      <c r="I39">
        <f t="shared" si="5"/>
        <v>0.81075000000000008</v>
      </c>
      <c r="J39" s="6">
        <f t="shared" si="6"/>
        <v>0.67766999999999999</v>
      </c>
      <c r="K39" s="6">
        <f t="shared" si="7"/>
        <v>0.73322166666666677</v>
      </c>
      <c r="L39">
        <f t="shared" si="8"/>
        <v>0.60898699999999995</v>
      </c>
      <c r="M39" s="8">
        <f t="shared" si="9"/>
        <v>0.6</v>
      </c>
      <c r="N39" s="7">
        <f t="shared" si="10"/>
        <v>0.34750000000000003</v>
      </c>
      <c r="O39">
        <f t="shared" si="11"/>
        <v>0.47978656716417917</v>
      </c>
      <c r="P39">
        <f t="shared" si="12"/>
        <v>0.44045199999999995</v>
      </c>
      <c r="Q39">
        <f t="shared" si="13"/>
        <v>0.20526333333333333</v>
      </c>
      <c r="R39">
        <f t="shared" si="14"/>
        <v>0.29634250000000001</v>
      </c>
      <c r="S39">
        <f t="shared" si="15"/>
        <v>0.66848999999999992</v>
      </c>
      <c r="T39">
        <f t="shared" si="16"/>
        <v>0.74531199999999997</v>
      </c>
      <c r="U39">
        <f t="shared" si="16"/>
        <v>0.65073400000000003</v>
      </c>
      <c r="V39">
        <f t="shared" si="17"/>
        <v>0.83336333333333334</v>
      </c>
      <c r="W39">
        <f t="shared" si="18"/>
        <v>0.36385333333333331</v>
      </c>
      <c r="X39">
        <f t="shared" si="19"/>
        <v>0.43490600000000001</v>
      </c>
      <c r="Y39">
        <f t="shared" si="19"/>
        <v>0.31014800000000003</v>
      </c>
      <c r="Z39">
        <f t="shared" si="19"/>
        <v>0.36930999999999997</v>
      </c>
      <c r="AA39">
        <f t="shared" si="20"/>
        <v>0.69691818181818188</v>
      </c>
      <c r="AB39">
        <f t="shared" si="20"/>
        <v>0.59529696969696966</v>
      </c>
      <c r="AC39">
        <f t="shared" si="21"/>
        <v>0.52322000000000002</v>
      </c>
      <c r="AD39">
        <f t="shared" si="22"/>
        <v>0.49941750000000001</v>
      </c>
      <c r="AE39">
        <f t="shared" si="23"/>
        <v>0.58499999999999996</v>
      </c>
      <c r="AF39">
        <f t="shared" si="24"/>
        <v>0.73124999999999996</v>
      </c>
      <c r="AG39">
        <f t="shared" si="25"/>
        <v>0.47761199999999998</v>
      </c>
      <c r="AI39">
        <v>36.44831954</v>
      </c>
      <c r="AJ39">
        <v>6.9290000000000003</v>
      </c>
      <c r="AK39">
        <v>118</v>
      </c>
    </row>
    <row r="40" spans="1:44" x14ac:dyDescent="0.25">
      <c r="A40" t="s">
        <v>6</v>
      </c>
      <c r="B40" t="s">
        <v>7</v>
      </c>
      <c r="C40">
        <f t="shared" si="0"/>
        <v>0.76019999999999965</v>
      </c>
      <c r="D40">
        <f t="shared" si="1"/>
        <v>0.13434399999999996</v>
      </c>
      <c r="E40">
        <f t="shared" si="2"/>
        <v>0.45551599999999998</v>
      </c>
      <c r="F40">
        <f t="shared" si="3"/>
        <v>0.65670000000000006</v>
      </c>
      <c r="G40" s="1">
        <f t="shared" si="4"/>
        <v>0.1645253333333333</v>
      </c>
      <c r="H40" s="6">
        <f t="shared" si="5"/>
        <v>0.7411620000000001</v>
      </c>
      <c r="I40">
        <f t="shared" si="5"/>
        <v>0.54567100000000002</v>
      </c>
      <c r="J40" s="6">
        <f t="shared" si="6"/>
        <v>0.58463749999999992</v>
      </c>
      <c r="K40" s="6">
        <f t="shared" si="7"/>
        <v>0.29759166666666664</v>
      </c>
      <c r="L40">
        <f t="shared" si="8"/>
        <v>0.26245299999999999</v>
      </c>
      <c r="M40" s="8">
        <f t="shared" si="9"/>
        <v>0.32857142857142857</v>
      </c>
      <c r="N40" s="7">
        <f t="shared" si="10"/>
        <v>0.34249999999999997</v>
      </c>
      <c r="O40">
        <f t="shared" si="11"/>
        <v>0.5265343283582089</v>
      </c>
      <c r="P40">
        <f t="shared" si="12"/>
        <v>0.27726000000000001</v>
      </c>
      <c r="Q40">
        <f t="shared" si="13"/>
        <v>0.13499666666666668</v>
      </c>
      <c r="R40">
        <f t="shared" si="14"/>
        <v>0.75115999999999994</v>
      </c>
      <c r="S40">
        <f t="shared" si="15"/>
        <v>0.59546500000000013</v>
      </c>
      <c r="T40">
        <f t="shared" si="16"/>
        <v>7.4066999999999994E-2</v>
      </c>
      <c r="U40">
        <f t="shared" si="16"/>
        <v>0.26957000000000003</v>
      </c>
      <c r="V40">
        <f t="shared" si="17"/>
        <v>0.41552666666666666</v>
      </c>
      <c r="W40">
        <f t="shared" si="18"/>
        <v>0.61660666666666664</v>
      </c>
      <c r="X40">
        <f t="shared" si="19"/>
        <v>0.18848600000000001</v>
      </c>
      <c r="Y40">
        <f t="shared" si="19"/>
        <v>0.20388999999999999</v>
      </c>
      <c r="Z40">
        <f t="shared" si="19"/>
        <v>9.437799999999999E-2</v>
      </c>
      <c r="AA40">
        <f t="shared" si="20"/>
        <v>0.15724545454545455</v>
      </c>
      <c r="AB40">
        <f t="shared" si="20"/>
        <v>5.1424242424242428E-2</v>
      </c>
      <c r="AC40">
        <f t="shared" si="21"/>
        <v>0.11094799999999999</v>
      </c>
      <c r="AD40">
        <f t="shared" si="22"/>
        <v>0.13097</v>
      </c>
      <c r="AE40">
        <f t="shared" si="23"/>
        <v>0.19428599999999999</v>
      </c>
      <c r="AF40">
        <f t="shared" si="24"/>
        <v>0.5083333333333333</v>
      </c>
      <c r="AG40">
        <f t="shared" si="25"/>
        <v>0.757463</v>
      </c>
      <c r="AI40">
        <v>6.2878721190000002</v>
      </c>
      <c r="AJ40">
        <v>4.2169999999999996</v>
      </c>
      <c r="AK40">
        <v>47</v>
      </c>
    </row>
    <row r="41" spans="1:44" x14ac:dyDescent="0.25">
      <c r="A41" t="s">
        <v>8</v>
      </c>
      <c r="B41" t="s">
        <v>9</v>
      </c>
      <c r="C41">
        <f t="shared" si="0"/>
        <v>0.84899500000000006</v>
      </c>
      <c r="D41">
        <f t="shared" si="1"/>
        <v>0.39330199999999993</v>
      </c>
      <c r="E41">
        <f t="shared" si="2"/>
        <v>0.42093039999999998</v>
      </c>
      <c r="F41">
        <f t="shared" si="3"/>
        <v>0.66731099999999999</v>
      </c>
      <c r="G41" s="1">
        <f t="shared" si="4"/>
        <v>0.20489333333333329</v>
      </c>
      <c r="H41" s="6">
        <f t="shared" si="5"/>
        <v>0.59938400000000003</v>
      </c>
      <c r="I41">
        <f t="shared" si="5"/>
        <v>0.102022</v>
      </c>
      <c r="J41" s="6">
        <f t="shared" si="6"/>
        <v>0.27349500000000004</v>
      </c>
      <c r="K41" s="6">
        <f t="shared" si="7"/>
        <v>0.51201833333333346</v>
      </c>
      <c r="L41">
        <f t="shared" si="8"/>
        <v>0.54613999999999996</v>
      </c>
      <c r="M41" s="8">
        <f t="shared" si="9"/>
        <v>0.38571428571428573</v>
      </c>
      <c r="N41" s="7">
        <f t="shared" si="10"/>
        <v>0.39249999999999996</v>
      </c>
      <c r="O41">
        <f t="shared" si="11"/>
        <v>0.85954029850746272</v>
      </c>
      <c r="P41">
        <f t="shared" si="12"/>
        <v>0.70342800000000016</v>
      </c>
      <c r="Q41">
        <f t="shared" si="13"/>
        <v>0.28061333333333333</v>
      </c>
      <c r="R41">
        <f t="shared" si="14"/>
        <v>0.31531750000000003</v>
      </c>
      <c r="S41">
        <f t="shared" si="15"/>
        <v>0.48846833333333328</v>
      </c>
      <c r="T41">
        <f t="shared" si="16"/>
        <v>0.52729700000000002</v>
      </c>
      <c r="U41">
        <f t="shared" si="16"/>
        <v>0.45223799999999997</v>
      </c>
      <c r="V41">
        <f t="shared" si="17"/>
        <v>0.47776999999999997</v>
      </c>
      <c r="W41">
        <f t="shared" si="18"/>
        <v>0.31303333333333333</v>
      </c>
      <c r="X41">
        <f t="shared" si="19"/>
        <v>0.29461200000000004</v>
      </c>
      <c r="Y41">
        <f t="shared" si="19"/>
        <v>0.198962</v>
      </c>
      <c r="Z41">
        <f t="shared" si="19"/>
        <v>0.31393599999999999</v>
      </c>
      <c r="AA41">
        <f t="shared" si="20"/>
        <v>0.54608484848484851</v>
      </c>
      <c r="AB41">
        <f t="shared" si="20"/>
        <v>0.2513545454545455</v>
      </c>
      <c r="AC41">
        <f t="shared" si="21"/>
        <v>0.35764800000000002</v>
      </c>
      <c r="AD41">
        <f t="shared" si="22"/>
        <v>0.2891725</v>
      </c>
      <c r="AE41">
        <f t="shared" si="23"/>
        <v>0.19625000000000001</v>
      </c>
      <c r="AF41">
        <f t="shared" si="24"/>
        <v>0.34166666666666667</v>
      </c>
      <c r="AG41">
        <f t="shared" si="25"/>
        <v>0.600746</v>
      </c>
      <c r="AI41">
        <v>10.37718836</v>
      </c>
      <c r="AJ41">
        <v>5.4880000000000004</v>
      </c>
      <c r="AK41">
        <v>58</v>
      </c>
    </row>
    <row r="42" spans="1:44" x14ac:dyDescent="0.25">
      <c r="A42" t="s">
        <v>10</v>
      </c>
      <c r="B42" t="s">
        <v>11</v>
      </c>
      <c r="C42">
        <f t="shared" si="0"/>
        <v>0.99975000000000025</v>
      </c>
      <c r="D42">
        <f t="shared" si="1"/>
        <v>0.44306999999999985</v>
      </c>
      <c r="E42">
        <f t="shared" si="2"/>
        <v>0.51502560000000008</v>
      </c>
      <c r="F42">
        <f t="shared" si="3"/>
        <v>0.64222999999999997</v>
      </c>
      <c r="G42" s="1">
        <f t="shared" si="4"/>
        <v>0.29666666666666669</v>
      </c>
      <c r="H42" s="6">
        <f t="shared" si="5"/>
        <v>0.875</v>
      </c>
      <c r="I42">
        <f t="shared" si="5"/>
        <v>4.22656E-2</v>
      </c>
      <c r="J42" s="6">
        <f t="shared" si="6"/>
        <v>0.4049625</v>
      </c>
      <c r="K42" s="6">
        <f t="shared" si="7"/>
        <v>0.56778000000000006</v>
      </c>
      <c r="L42">
        <f t="shared" si="8"/>
        <v>0.42915900000000001</v>
      </c>
      <c r="M42" s="8">
        <f t="shared" si="9"/>
        <v>0.31428571428571433</v>
      </c>
      <c r="N42" s="7">
        <f t="shared" si="10"/>
        <v>0.22999999999999998</v>
      </c>
      <c r="O42">
        <f t="shared" si="11"/>
        <v>0.60023582089552241</v>
      </c>
      <c r="P42">
        <f t="shared" si="12"/>
        <v>0.71789400000000003</v>
      </c>
      <c r="Q42">
        <f t="shared" si="13"/>
        <v>0.19204833333333332</v>
      </c>
      <c r="R42">
        <f t="shared" si="14"/>
        <v>0.64728249999999998</v>
      </c>
      <c r="S42">
        <f t="shared" si="15"/>
        <v>0.65010000000000001</v>
      </c>
      <c r="T42">
        <f t="shared" si="16"/>
        <v>0.36519299999999999</v>
      </c>
      <c r="U42">
        <f t="shared" si="16"/>
        <v>0.38264600000000004</v>
      </c>
      <c r="V42">
        <f t="shared" si="17"/>
        <v>0.71282166666666669</v>
      </c>
      <c r="W42">
        <f t="shared" si="18"/>
        <v>0.20870666666666665</v>
      </c>
      <c r="X42">
        <f t="shared" si="19"/>
        <v>0.69394400000000001</v>
      </c>
      <c r="Y42">
        <f t="shared" si="19"/>
        <v>0.12037399999999999</v>
      </c>
      <c r="Z42">
        <f t="shared" si="19"/>
        <v>0.17321999999999999</v>
      </c>
      <c r="AA42">
        <f t="shared" si="20"/>
        <v>0.37473939393939393</v>
      </c>
      <c r="AB42">
        <f t="shared" si="20"/>
        <v>0.14250606060606061</v>
      </c>
      <c r="AC42">
        <f t="shared" si="21"/>
        <v>0.33171200000000001</v>
      </c>
      <c r="AD42">
        <f t="shared" si="22"/>
        <v>0.36323</v>
      </c>
      <c r="AE42">
        <f t="shared" si="23"/>
        <v>0.52124999999999999</v>
      </c>
      <c r="AF42">
        <f t="shared" si="24"/>
        <v>0.54374999999999996</v>
      </c>
      <c r="AG42">
        <f t="shared" si="25"/>
        <v>0.574627</v>
      </c>
      <c r="AI42">
        <v>20.822943819999999</v>
      </c>
      <c r="AJ42">
        <v>5.5460000000000003</v>
      </c>
      <c r="AK42">
        <v>81</v>
      </c>
    </row>
    <row r="43" spans="1:44" x14ac:dyDescent="0.25">
      <c r="A43" t="s">
        <v>12</v>
      </c>
      <c r="B43" t="s">
        <v>13</v>
      </c>
      <c r="C43">
        <f t="shared" si="0"/>
        <v>0.97310000000000019</v>
      </c>
      <c r="D43">
        <f t="shared" si="1"/>
        <v>0.41217600000000004</v>
      </c>
      <c r="E43">
        <f t="shared" si="2"/>
        <v>0.41654079999999999</v>
      </c>
      <c r="F43">
        <f t="shared" si="3"/>
        <v>0.94299999999999995</v>
      </c>
      <c r="G43" s="1">
        <f t="shared" si="4"/>
        <v>0.48110133333333333</v>
      </c>
      <c r="H43" s="6">
        <f t="shared" si="5"/>
        <v>0.75082499999999996</v>
      </c>
      <c r="I43">
        <f t="shared" si="5"/>
        <v>0.36213099999999998</v>
      </c>
      <c r="J43" s="6">
        <f t="shared" si="6"/>
        <v>0.63651499999999994</v>
      </c>
      <c r="K43" s="6">
        <f t="shared" si="7"/>
        <v>0.64336833333333321</v>
      </c>
      <c r="L43">
        <f t="shared" si="8"/>
        <v>0.53797499999999998</v>
      </c>
      <c r="M43" s="8">
        <f t="shared" si="9"/>
        <v>0.52857142857142858</v>
      </c>
      <c r="N43" s="7">
        <f t="shared" si="10"/>
        <v>0.41500000000000004</v>
      </c>
      <c r="O43">
        <f t="shared" si="11"/>
        <v>0.72408955223880589</v>
      </c>
      <c r="P43">
        <f t="shared" si="12"/>
        <v>0.43125799999999997</v>
      </c>
      <c r="Q43">
        <f t="shared" si="13"/>
        <v>6.4491666666666669E-2</v>
      </c>
      <c r="R43">
        <f t="shared" si="14"/>
        <v>0.25458375</v>
      </c>
      <c r="S43">
        <f t="shared" si="15"/>
        <v>0.24709333333333336</v>
      </c>
      <c r="T43">
        <f t="shared" si="16"/>
        <v>0.625031</v>
      </c>
      <c r="U43">
        <f t="shared" si="16"/>
        <v>0.56836900000000001</v>
      </c>
      <c r="V43">
        <f t="shared" si="17"/>
        <v>0.50414833333333331</v>
      </c>
      <c r="W43">
        <f t="shared" si="18"/>
        <v>8.471999999999999E-2</v>
      </c>
      <c r="X43">
        <f t="shared" si="19"/>
        <v>0.239178</v>
      </c>
      <c r="Y43">
        <f t="shared" si="19"/>
        <v>0.25746800000000003</v>
      </c>
      <c r="Z43">
        <f t="shared" si="19"/>
        <v>0.19797999999999999</v>
      </c>
      <c r="AA43">
        <f t="shared" si="20"/>
        <v>0.77850303030303025</v>
      </c>
      <c r="AB43">
        <f t="shared" si="20"/>
        <v>0.65643030303030303</v>
      </c>
      <c r="AC43">
        <f t="shared" si="21"/>
        <v>0.47084400000000004</v>
      </c>
      <c r="AD43">
        <f t="shared" si="22"/>
        <v>0.18413874999999999</v>
      </c>
      <c r="AE43">
        <f t="shared" si="23"/>
        <v>0.43125000000000002</v>
      </c>
      <c r="AF43">
        <f t="shared" si="24"/>
        <v>0.61250000000000004</v>
      </c>
      <c r="AG43">
        <f t="shared" si="25"/>
        <v>0.54850699999999997</v>
      </c>
      <c r="AI43">
        <v>15.8435892</v>
      </c>
      <c r="AJ43">
        <v>6.5960000000000001</v>
      </c>
      <c r="AK43">
        <v>87</v>
      </c>
    </row>
    <row r="44" spans="1:44" x14ac:dyDescent="0.25">
      <c r="A44" t="s">
        <v>14</v>
      </c>
      <c r="B44" t="s">
        <v>15</v>
      </c>
      <c r="C44">
        <f t="shared" si="0"/>
        <v>0.96499999999999986</v>
      </c>
      <c r="D44">
        <f t="shared" si="1"/>
        <v>0.66913000000000011</v>
      </c>
      <c r="E44">
        <f t="shared" si="2"/>
        <v>0.78692799999999996</v>
      </c>
      <c r="F44">
        <f t="shared" si="3"/>
        <v>0.99967499999999998</v>
      </c>
      <c r="G44" s="1">
        <f t="shared" si="4"/>
        <v>0.52293600000000007</v>
      </c>
      <c r="H44" s="6">
        <f t="shared" si="5"/>
        <v>0.9326000000000001</v>
      </c>
      <c r="I44">
        <f t="shared" si="5"/>
        <v>0.48841999999999997</v>
      </c>
      <c r="J44" s="6">
        <f t="shared" si="6"/>
        <v>0.75664600000000004</v>
      </c>
      <c r="K44" s="6">
        <f t="shared" si="7"/>
        <v>0.90566999999999998</v>
      </c>
      <c r="L44">
        <f t="shared" si="8"/>
        <v>0.77567400000000009</v>
      </c>
      <c r="M44" s="8">
        <f t="shared" si="9"/>
        <v>0.55714285714285716</v>
      </c>
      <c r="N44" s="7">
        <f t="shared" si="10"/>
        <v>0.51749999999999996</v>
      </c>
      <c r="O44">
        <f t="shared" si="11"/>
        <v>0.57931791044776126</v>
      </c>
      <c r="P44">
        <f t="shared" si="12"/>
        <v>0.79843799999999987</v>
      </c>
      <c r="Q44">
        <f t="shared" si="13"/>
        <v>0.81725999999999999</v>
      </c>
      <c r="R44">
        <f t="shared" si="14"/>
        <v>0.498865</v>
      </c>
      <c r="S44">
        <f t="shared" si="15"/>
        <v>0.61153666666666662</v>
      </c>
      <c r="T44">
        <f t="shared" si="16"/>
        <v>0.90612199999999998</v>
      </c>
      <c r="U44">
        <f t="shared" si="16"/>
        <v>0.83925399999999994</v>
      </c>
      <c r="V44">
        <f t="shared" si="17"/>
        <v>0.77528000000000008</v>
      </c>
      <c r="W44">
        <f t="shared" si="18"/>
        <v>0.21428666666666668</v>
      </c>
      <c r="X44">
        <f t="shared" si="19"/>
        <v>0.53171800000000002</v>
      </c>
      <c r="Y44">
        <f t="shared" si="19"/>
        <v>1.279522</v>
      </c>
      <c r="Z44">
        <f t="shared" si="19"/>
        <v>0.59250999999999998</v>
      </c>
      <c r="AA44">
        <f t="shared" si="20"/>
        <v>0.81771212121212122</v>
      </c>
      <c r="AB44">
        <f t="shared" si="20"/>
        <v>0.54410606060606059</v>
      </c>
      <c r="AC44">
        <f t="shared" si="21"/>
        <v>0.39251600000000003</v>
      </c>
      <c r="AD44">
        <f t="shared" si="22"/>
        <v>0.91232249999999993</v>
      </c>
      <c r="AE44">
        <f t="shared" si="23"/>
        <v>0.71428599999999998</v>
      </c>
      <c r="AF44">
        <f t="shared" si="24"/>
        <v>0.91666666666666663</v>
      </c>
      <c r="AG44">
        <f t="shared" si="25"/>
        <v>0.41044799999999998</v>
      </c>
      <c r="AI44">
        <v>47.030407009999998</v>
      </c>
      <c r="AJ44">
        <v>7.5259999999999998</v>
      </c>
      <c r="AK44">
        <v>127</v>
      </c>
    </row>
    <row r="45" spans="1:44" x14ac:dyDescent="0.25">
      <c r="A45" t="s">
        <v>16</v>
      </c>
      <c r="B45" t="s">
        <v>17</v>
      </c>
      <c r="C45">
        <f t="shared" si="0"/>
        <v>0.54427999999999988</v>
      </c>
      <c r="D45">
        <f t="shared" si="1"/>
        <v>0.54285599999999989</v>
      </c>
      <c r="E45">
        <f t="shared" si="2"/>
        <v>0.73032000000000008</v>
      </c>
      <c r="F45">
        <f t="shared" si="3"/>
        <v>0.94499999999999995</v>
      </c>
      <c r="G45" s="1">
        <f t="shared" si="4"/>
        <v>0.73088666666666668</v>
      </c>
      <c r="H45" s="6">
        <f t="shared" si="5"/>
        <v>0.79107699999999992</v>
      </c>
      <c r="I45">
        <f t="shared" si="5"/>
        <v>0.310784</v>
      </c>
      <c r="J45" s="6">
        <f t="shared" si="6"/>
        <v>0.71192</v>
      </c>
      <c r="K45" s="6">
        <f t="shared" si="7"/>
        <v>0.74930499999999989</v>
      </c>
      <c r="L45">
        <f t="shared" si="8"/>
        <v>0.60316499999999995</v>
      </c>
      <c r="M45" s="8">
        <f t="shared" si="9"/>
        <v>0.62857142857142867</v>
      </c>
      <c r="N45" s="7">
        <f t="shared" si="10"/>
        <v>0.33750000000000002</v>
      </c>
      <c r="O45">
        <f t="shared" si="11"/>
        <v>0.83530000000000015</v>
      </c>
      <c r="P45">
        <f t="shared" si="12"/>
        <v>0.68684400000000012</v>
      </c>
      <c r="Q45">
        <f t="shared" si="13"/>
        <v>0.40443166666666663</v>
      </c>
      <c r="R45">
        <f t="shared" si="14"/>
        <v>0.3418775</v>
      </c>
      <c r="S45">
        <f t="shared" si="15"/>
        <v>0.430865</v>
      </c>
      <c r="T45">
        <f t="shared" si="16"/>
        <v>0.90078000000000003</v>
      </c>
      <c r="U45">
        <f t="shared" si="16"/>
        <v>0.64121799999999995</v>
      </c>
      <c r="V45">
        <f t="shared" si="17"/>
        <v>0.37085666666666667</v>
      </c>
      <c r="W45">
        <f t="shared" si="18"/>
        <v>0.17735333333333334</v>
      </c>
      <c r="X45">
        <f t="shared" si="19"/>
        <v>0.24077200000000001</v>
      </c>
      <c r="Y45">
        <f t="shared" si="19"/>
        <v>0.37023200000000001</v>
      </c>
      <c r="Z45">
        <f t="shared" si="19"/>
        <v>0.33018799999999998</v>
      </c>
      <c r="AA45">
        <f t="shared" si="20"/>
        <v>0.46310909090909091</v>
      </c>
      <c r="AB45">
        <f t="shared" si="20"/>
        <v>0.3248939393939394</v>
      </c>
      <c r="AC45">
        <f t="shared" si="21"/>
        <v>0.24509599999999998</v>
      </c>
      <c r="AD45">
        <f t="shared" si="22"/>
        <v>0.97045124999999999</v>
      </c>
      <c r="AE45">
        <f t="shared" si="23"/>
        <v>0.88749999999999996</v>
      </c>
      <c r="AF45">
        <f t="shared" si="24"/>
        <v>0.94374999999999998</v>
      </c>
      <c r="AG45">
        <f t="shared" si="25"/>
        <v>0.54850699999999997</v>
      </c>
      <c r="AI45">
        <v>15.420808040000001</v>
      </c>
      <c r="AJ45">
        <v>5.5170000000000003</v>
      </c>
      <c r="AK45">
        <v>75</v>
      </c>
    </row>
    <row r="46" spans="1:44" x14ac:dyDescent="0.25">
      <c r="A46" t="s">
        <v>18</v>
      </c>
      <c r="B46" t="s">
        <v>19</v>
      </c>
      <c r="C46">
        <f t="shared" si="0"/>
        <v>0.85</v>
      </c>
      <c r="D46">
        <f t="shared" si="1"/>
        <v>0.22230800000000003</v>
      </c>
      <c r="E46">
        <f t="shared" si="2"/>
        <v>0.97747200000000001</v>
      </c>
      <c r="F46">
        <f t="shared" si="3"/>
        <v>0.97</v>
      </c>
      <c r="G46" s="1">
        <f t="shared" si="4"/>
        <v>0.6819573333333333</v>
      </c>
      <c r="H46" s="6">
        <f t="shared" si="5"/>
        <v>0.74563900000000005</v>
      </c>
      <c r="I46">
        <f t="shared" si="5"/>
        <v>0.35362900000000003</v>
      </c>
      <c r="J46" s="6">
        <f t="shared" si="6"/>
        <v>0.79396875</v>
      </c>
      <c r="K46" s="6">
        <f t="shared" si="7"/>
        <v>0.85046166666666656</v>
      </c>
      <c r="L46">
        <f t="shared" si="8"/>
        <v>0.73050700000000002</v>
      </c>
      <c r="M46" s="8">
        <f t="shared" si="9"/>
        <v>0.9285714285714286</v>
      </c>
      <c r="N46" s="7">
        <f t="shared" si="10"/>
        <v>0.54749999999999999</v>
      </c>
      <c r="O46">
        <f t="shared" si="11"/>
        <v>0.7819388059701492</v>
      </c>
      <c r="P46">
        <f t="shared" si="12"/>
        <v>0.81720400000000015</v>
      </c>
      <c r="Q46">
        <f t="shared" si="13"/>
        <v>0.61097000000000001</v>
      </c>
      <c r="R46">
        <f t="shared" si="14"/>
        <v>0.17075374999999998</v>
      </c>
      <c r="S46">
        <f t="shared" si="15"/>
        <v>0.42750500000000002</v>
      </c>
      <c r="T46">
        <f t="shared" si="16"/>
        <v>0.92012000000000005</v>
      </c>
      <c r="U46">
        <f t="shared" si="16"/>
        <v>0.71534300000000006</v>
      </c>
      <c r="V46">
        <f t="shared" si="17"/>
        <v>0.60854999999999992</v>
      </c>
      <c r="W46">
        <f t="shared" si="18"/>
        <v>0.38788</v>
      </c>
      <c r="X46">
        <f t="shared" si="19"/>
        <v>0.51530200000000004</v>
      </c>
      <c r="Y46">
        <f t="shared" si="19"/>
        <v>1.4363659999999998</v>
      </c>
      <c r="Z46">
        <f t="shared" si="19"/>
        <v>0.80789599999999995</v>
      </c>
      <c r="AA46">
        <f t="shared" si="20"/>
        <v>0.52333939393939388</v>
      </c>
      <c r="AB46">
        <f t="shared" si="20"/>
        <v>0.41181818181818181</v>
      </c>
      <c r="AC46">
        <f t="shared" si="21"/>
        <v>0.23141600000000001</v>
      </c>
      <c r="AD46">
        <f t="shared" si="22"/>
        <v>0.79914750000000001</v>
      </c>
      <c r="AE46">
        <f t="shared" si="23"/>
        <v>0.82374999999999998</v>
      </c>
      <c r="AF46">
        <f t="shared" si="24"/>
        <v>0.88124999999999998</v>
      </c>
      <c r="AG46">
        <f t="shared" si="25"/>
        <v>0.757463</v>
      </c>
      <c r="AI46">
        <v>38.22339934</v>
      </c>
      <c r="AJ46">
        <v>7.4130000000000003</v>
      </c>
      <c r="AK46">
        <v>109</v>
      </c>
    </row>
    <row r="47" spans="1:44" x14ac:dyDescent="0.25">
      <c r="A47" t="s">
        <v>20</v>
      </c>
      <c r="B47" t="s">
        <v>21</v>
      </c>
      <c r="C47">
        <f t="shared" si="0"/>
        <v>0.99757499999999977</v>
      </c>
      <c r="D47">
        <f t="shared" si="1"/>
        <v>0.44930800000000004</v>
      </c>
      <c r="E47">
        <f t="shared" si="2"/>
        <v>0.44564880000000007</v>
      </c>
      <c r="F47">
        <f t="shared" si="3"/>
        <v>0.68833299999999997</v>
      </c>
      <c r="G47" s="1">
        <f t="shared" si="4"/>
        <v>0.51070399999999994</v>
      </c>
      <c r="H47" s="6">
        <f t="shared" si="5"/>
        <v>0.47012900000000002</v>
      </c>
      <c r="I47">
        <f t="shared" si="5"/>
        <v>0.17962399999999998</v>
      </c>
      <c r="J47" s="6">
        <f t="shared" si="6"/>
        <v>0.72353500000000004</v>
      </c>
      <c r="K47" s="6">
        <f t="shared" si="7"/>
        <v>0.69729833333333346</v>
      </c>
      <c r="L47">
        <f t="shared" si="8"/>
        <v>0.55648900000000001</v>
      </c>
      <c r="M47" s="8">
        <f t="shared" si="9"/>
        <v>0.51428571428571435</v>
      </c>
      <c r="N47" s="7">
        <f t="shared" si="10"/>
        <v>0.58499999999999996</v>
      </c>
      <c r="O47">
        <f t="shared" si="11"/>
        <v>0.34566865671641789</v>
      </c>
      <c r="P47">
        <f t="shared" si="12"/>
        <v>0.49819999999999992</v>
      </c>
      <c r="Q47">
        <f t="shared" si="13"/>
        <v>0.20104666666666665</v>
      </c>
      <c r="R47">
        <f t="shared" si="14"/>
        <v>0.16879999999999998</v>
      </c>
      <c r="S47">
        <f t="shared" si="15"/>
        <v>0.10909166666666661</v>
      </c>
      <c r="T47">
        <f t="shared" si="16"/>
        <v>0.69322699999999993</v>
      </c>
      <c r="U47">
        <f t="shared" si="16"/>
        <v>0.75112599999999996</v>
      </c>
      <c r="V47">
        <f t="shared" si="17"/>
        <v>0.65531499999999998</v>
      </c>
      <c r="W47">
        <f t="shared" si="18"/>
        <v>0.18063333333333331</v>
      </c>
      <c r="X47">
        <f t="shared" si="19"/>
        <v>0.287858</v>
      </c>
      <c r="Y47">
        <f t="shared" si="19"/>
        <v>0.297126</v>
      </c>
      <c r="Z47">
        <f t="shared" si="19"/>
        <v>0.23647200000000002</v>
      </c>
      <c r="AA47">
        <f t="shared" si="20"/>
        <v>0.48245454545454541</v>
      </c>
      <c r="AB47">
        <f t="shared" si="20"/>
        <v>0.31279090909090912</v>
      </c>
      <c r="AC47">
        <f t="shared" si="21"/>
        <v>0.31745600000000002</v>
      </c>
      <c r="AD47">
        <f t="shared" si="22"/>
        <v>0.70160749999999994</v>
      </c>
      <c r="AE47">
        <f t="shared" si="23"/>
        <v>0.26874999999999999</v>
      </c>
      <c r="AF47">
        <f t="shared" si="24"/>
        <v>0.76875000000000004</v>
      </c>
      <c r="AG47">
        <f t="shared" si="25"/>
        <v>0.858209</v>
      </c>
      <c r="AI47">
        <v>32.83985113</v>
      </c>
      <c r="AJ47">
        <v>6.4779999999999998</v>
      </c>
      <c r="AK47">
        <v>107</v>
      </c>
    </row>
    <row r="48" spans="1:44" x14ac:dyDescent="0.25">
      <c r="A48" t="s">
        <v>22</v>
      </c>
      <c r="B48" t="s">
        <v>23</v>
      </c>
      <c r="C48">
        <f t="shared" si="0"/>
        <v>0.92749999999999988</v>
      </c>
      <c r="D48">
        <f t="shared" si="1"/>
        <v>0.71205600000000002</v>
      </c>
      <c r="E48">
        <f t="shared" si="2"/>
        <v>0.38646079999999994</v>
      </c>
      <c r="F48">
        <f t="shared" si="3"/>
        <v>0.86</v>
      </c>
      <c r="G48" s="1">
        <f t="shared" si="4"/>
        <v>1</v>
      </c>
      <c r="H48" s="6">
        <f t="shared" si="5"/>
        <v>0.8175</v>
      </c>
      <c r="I48">
        <f t="shared" si="5"/>
        <v>0.306668</v>
      </c>
      <c r="J48" s="6">
        <f t="shared" si="6"/>
        <v>0.79501250000000001</v>
      </c>
      <c r="K48" s="6">
        <f t="shared" si="7"/>
        <v>0.77665666666666666</v>
      </c>
      <c r="L48">
        <f t="shared" si="8"/>
        <v>0.67538900000000002</v>
      </c>
      <c r="M48" s="8">
        <f t="shared" si="9"/>
        <v>0.52857142857142858</v>
      </c>
      <c r="N48" s="7">
        <f t="shared" si="10"/>
        <v>0.46749999999999997</v>
      </c>
      <c r="O48">
        <f t="shared" si="11"/>
        <v>0.58049701492537309</v>
      </c>
      <c r="P48">
        <f t="shared" si="12"/>
        <v>0.55792399999999986</v>
      </c>
      <c r="Q48">
        <f t="shared" si="13"/>
        <v>0.39088666666666666</v>
      </c>
      <c r="R48">
        <f t="shared" si="14"/>
        <v>0.14069500000000001</v>
      </c>
      <c r="S48">
        <f t="shared" si="15"/>
        <v>0.26904666666666671</v>
      </c>
      <c r="T48">
        <f t="shared" si="16"/>
        <v>0.59082599999999996</v>
      </c>
      <c r="U48">
        <f t="shared" si="16"/>
        <v>0.81535300000000011</v>
      </c>
      <c r="V48">
        <f t="shared" si="17"/>
        <v>0.94126999999999994</v>
      </c>
      <c r="W48">
        <f t="shared" si="18"/>
        <v>0.26378666666666667</v>
      </c>
      <c r="X48">
        <f t="shared" si="19"/>
        <v>0.35203200000000001</v>
      </c>
      <c r="Y48">
        <f t="shared" si="19"/>
        <v>0.31285799999999997</v>
      </c>
      <c r="Z48">
        <f t="shared" si="19"/>
        <v>0.18676600000000002</v>
      </c>
      <c r="AA48">
        <f t="shared" si="20"/>
        <v>0.77642424242424246</v>
      </c>
      <c r="AB48">
        <f t="shared" si="20"/>
        <v>0.21152121212121211</v>
      </c>
      <c r="AC48">
        <f t="shared" si="21"/>
        <v>0.36965600000000004</v>
      </c>
      <c r="AD48">
        <f t="shared" si="22"/>
        <v>0.23443125000000001</v>
      </c>
      <c r="AE48">
        <f t="shared" si="23"/>
        <v>0.3775</v>
      </c>
      <c r="AF48">
        <f t="shared" si="24"/>
        <v>0.72291666666666665</v>
      </c>
      <c r="AG48">
        <f t="shared" si="25"/>
        <v>0.51492499999999997</v>
      </c>
      <c r="AI48">
        <v>37.35113295</v>
      </c>
      <c r="AJ48">
        <v>6.9939999999999998</v>
      </c>
      <c r="AK48">
        <v>124</v>
      </c>
    </row>
    <row r="49" spans="1:37" x14ac:dyDescent="0.25">
      <c r="A49" t="s">
        <v>24</v>
      </c>
      <c r="B49" t="s">
        <v>25</v>
      </c>
      <c r="C49">
        <f t="shared" si="0"/>
        <v>0.96507999999999972</v>
      </c>
      <c r="D49">
        <f t="shared" si="1"/>
        <v>0.32972000000000007</v>
      </c>
      <c r="E49">
        <f t="shared" si="2"/>
        <v>0.19850080000000003</v>
      </c>
      <c r="F49">
        <f t="shared" si="3"/>
        <v>0.79795100000000008</v>
      </c>
      <c r="G49" s="1">
        <f t="shared" si="4"/>
        <v>0.56697200000000014</v>
      </c>
      <c r="H49" s="6">
        <f t="shared" si="5"/>
        <v>0.44200099999999998</v>
      </c>
      <c r="I49">
        <f t="shared" si="5"/>
        <v>7.0503999999999997E-2</v>
      </c>
      <c r="J49" s="6">
        <f t="shared" si="6"/>
        <v>0.56726750000000004</v>
      </c>
      <c r="K49" s="6">
        <f t="shared" si="7"/>
        <v>0.43369666666666667</v>
      </c>
      <c r="L49">
        <f t="shared" si="8"/>
        <v>0.45846600000000004</v>
      </c>
      <c r="M49" s="8">
        <f t="shared" si="9"/>
        <v>0.17142857142857143</v>
      </c>
      <c r="N49" s="7">
        <f t="shared" si="10"/>
        <v>0.40499999999999997</v>
      </c>
      <c r="O49">
        <f t="shared" si="11"/>
        <v>0.78017313432835833</v>
      </c>
      <c r="P49">
        <f t="shared" si="12"/>
        <v>0.53166200000000008</v>
      </c>
      <c r="Q49">
        <f t="shared" si="13"/>
        <v>0.19763999999999998</v>
      </c>
      <c r="R49">
        <f t="shared" si="14"/>
        <v>0.3306675</v>
      </c>
      <c r="S49">
        <f t="shared" si="15"/>
        <v>0.45879666666666663</v>
      </c>
      <c r="T49">
        <f t="shared" si="16"/>
        <v>0.27732099999999998</v>
      </c>
      <c r="U49">
        <f t="shared" si="16"/>
        <v>0.44588</v>
      </c>
      <c r="V49">
        <f t="shared" si="17"/>
        <v>0.60859999999999992</v>
      </c>
      <c r="W49">
        <f t="shared" si="18"/>
        <v>0.17068666666666665</v>
      </c>
      <c r="X49">
        <f t="shared" si="19"/>
        <v>0.39809</v>
      </c>
      <c r="Y49">
        <f t="shared" si="19"/>
        <v>5.4871999999999997E-2</v>
      </c>
      <c r="Z49">
        <f t="shared" si="19"/>
        <v>0.11086</v>
      </c>
      <c r="AA49">
        <f t="shared" si="20"/>
        <v>0.30390606060606062</v>
      </c>
      <c r="AB49">
        <f t="shared" si="20"/>
        <v>0.17744545454545455</v>
      </c>
      <c r="AC49">
        <f t="shared" si="21"/>
        <v>0.13742399999999999</v>
      </c>
      <c r="AD49">
        <f t="shared" si="22"/>
        <v>0.46917125000000004</v>
      </c>
      <c r="AE49">
        <f t="shared" si="23"/>
        <v>4.6249999999999999E-2</v>
      </c>
      <c r="AF49">
        <f t="shared" si="24"/>
        <v>0.38541666666666669</v>
      </c>
      <c r="AG49">
        <f t="shared" si="25"/>
        <v>0.72761200000000004</v>
      </c>
      <c r="AI49">
        <v>16.18135096</v>
      </c>
      <c r="AJ49">
        <v>5.0330000000000004</v>
      </c>
      <c r="AK49">
        <v>68</v>
      </c>
    </row>
    <row r="50" spans="1:37" x14ac:dyDescent="0.25">
      <c r="A50" t="s">
        <v>26</v>
      </c>
      <c r="B50" t="s">
        <v>27</v>
      </c>
      <c r="C50">
        <f t="shared" si="0"/>
        <v>0.76219499999999984</v>
      </c>
      <c r="D50">
        <f t="shared" si="1"/>
        <v>0.50217400000000001</v>
      </c>
      <c r="E50">
        <f t="shared" si="2"/>
        <v>0.14127120000000001</v>
      </c>
      <c r="F50">
        <f t="shared" si="3"/>
        <v>0.92440500000000003</v>
      </c>
      <c r="G50" s="1">
        <f t="shared" si="4"/>
        <v>0.52905199999999997</v>
      </c>
      <c r="H50" s="6">
        <f t="shared" si="5"/>
        <v>0.80552599999999996</v>
      </c>
      <c r="I50">
        <f t="shared" si="5"/>
        <v>0.55183199999999999</v>
      </c>
      <c r="J50" s="6">
        <f t="shared" si="6"/>
        <v>0.72680999999999996</v>
      </c>
      <c r="K50" s="6">
        <f t="shared" si="7"/>
        <v>0.63456333333333348</v>
      </c>
      <c r="L50">
        <f t="shared" si="8"/>
        <v>0.51364900000000002</v>
      </c>
      <c r="M50" s="8">
        <f t="shared" si="9"/>
        <v>0.51428571428571435</v>
      </c>
      <c r="N50" s="7">
        <f t="shared" si="10"/>
        <v>0.28250000000000003</v>
      </c>
      <c r="O50">
        <f t="shared" si="11"/>
        <v>0.82205820895522386</v>
      </c>
      <c r="P50">
        <f t="shared" si="12"/>
        <v>0.61574999999999991</v>
      </c>
      <c r="Q50">
        <f t="shared" si="13"/>
        <v>0.12837333333333334</v>
      </c>
      <c r="R50">
        <f t="shared" si="14"/>
        <v>0.41993000000000003</v>
      </c>
      <c r="S50">
        <f t="shared" si="15"/>
        <v>0.71309500000000015</v>
      </c>
      <c r="T50">
        <f t="shared" si="16"/>
        <v>0.44481999999999999</v>
      </c>
      <c r="U50">
        <f t="shared" si="16"/>
        <v>0.48167900000000002</v>
      </c>
      <c r="V50">
        <f t="shared" si="17"/>
        <v>0.26694666666666667</v>
      </c>
      <c r="W50">
        <f t="shared" si="18"/>
        <v>0.25720666666666664</v>
      </c>
      <c r="X50">
        <f t="shared" si="19"/>
        <v>0.26731199999999999</v>
      </c>
      <c r="Y50">
        <f t="shared" si="19"/>
        <v>0.16121400000000002</v>
      </c>
      <c r="Z50">
        <f t="shared" si="19"/>
        <v>0.15934599999999999</v>
      </c>
      <c r="AA50">
        <f t="shared" si="20"/>
        <v>0.35487272727272728</v>
      </c>
      <c r="AB50">
        <f t="shared" si="20"/>
        <v>0.23096666666666668</v>
      </c>
      <c r="AC50">
        <f t="shared" si="21"/>
        <v>0.17824799999999999</v>
      </c>
      <c r="AD50">
        <f t="shared" si="22"/>
        <v>0.37804874999999999</v>
      </c>
      <c r="AE50">
        <f t="shared" si="23"/>
        <v>0.23</v>
      </c>
      <c r="AF50">
        <f t="shared" si="24"/>
        <v>0.38541666666666669</v>
      </c>
      <c r="AG50">
        <f t="shared" si="25"/>
        <v>0.425373</v>
      </c>
      <c r="AI50">
        <v>11.128142649999999</v>
      </c>
      <c r="AJ50">
        <v>5.1449999999999996</v>
      </c>
      <c r="AK50">
        <v>68</v>
      </c>
    </row>
    <row r="51" spans="1:37" x14ac:dyDescent="0.25">
      <c r="A51" t="s">
        <v>28</v>
      </c>
      <c r="B51" t="s">
        <v>29</v>
      </c>
      <c r="C51">
        <f t="shared" si="0"/>
        <v>0.81342000000000003</v>
      </c>
      <c r="D51">
        <f t="shared" si="1"/>
        <v>0.37683400000000006</v>
      </c>
      <c r="E51">
        <f t="shared" si="2"/>
        <v>0.56477999999999995</v>
      </c>
      <c r="F51">
        <f t="shared" si="3"/>
        <v>0.93666700000000003</v>
      </c>
      <c r="G51" s="1">
        <f t="shared" si="4"/>
        <v>0.59633066666666668</v>
      </c>
      <c r="H51" s="6">
        <f t="shared" si="5"/>
        <v>0.81598999999999999</v>
      </c>
      <c r="I51">
        <f t="shared" si="5"/>
        <v>0.59898899999999999</v>
      </c>
      <c r="J51" s="6">
        <f t="shared" si="6"/>
        <v>0.51731749999999999</v>
      </c>
      <c r="K51" s="6">
        <f t="shared" si="7"/>
        <v>0.65397666666666676</v>
      </c>
      <c r="L51">
        <f t="shared" si="8"/>
        <v>0.441884</v>
      </c>
      <c r="M51" s="8">
        <f t="shared" si="9"/>
        <v>0.52857142857142858</v>
      </c>
      <c r="N51" s="7">
        <f t="shared" si="10"/>
        <v>0.61749999999999994</v>
      </c>
      <c r="O51">
        <f t="shared" si="11"/>
        <v>0.24495223880597014</v>
      </c>
      <c r="P51">
        <f t="shared" si="12"/>
        <v>0.45406200000000013</v>
      </c>
      <c r="Q51">
        <f t="shared" si="13"/>
        <v>0.40167000000000003</v>
      </c>
      <c r="R51">
        <f t="shared" si="14"/>
        <v>0.27690875000000004</v>
      </c>
      <c r="S51">
        <f t="shared" si="15"/>
        <v>0.50751999999999997</v>
      </c>
      <c r="T51">
        <f t="shared" si="16"/>
        <v>0.63698500000000002</v>
      </c>
      <c r="U51">
        <f t="shared" si="16"/>
        <v>0.71159400000000006</v>
      </c>
      <c r="V51">
        <f t="shared" si="17"/>
        <v>0.41785166666666668</v>
      </c>
      <c r="W51">
        <f t="shared" si="18"/>
        <v>0.26901333333333333</v>
      </c>
      <c r="X51">
        <f t="shared" si="19"/>
        <v>0.71861999999999993</v>
      </c>
      <c r="Y51">
        <f t="shared" si="19"/>
        <v>0.30873</v>
      </c>
      <c r="Z51">
        <f t="shared" si="19"/>
        <v>0.48366399999999998</v>
      </c>
      <c r="AA51">
        <f t="shared" si="20"/>
        <v>0.89636969696969704</v>
      </c>
      <c r="AB51">
        <f t="shared" si="20"/>
        <v>0.6593</v>
      </c>
      <c r="AC51">
        <f t="shared" si="21"/>
        <v>0.64663599999999999</v>
      </c>
      <c r="AD51">
        <f t="shared" si="22"/>
        <v>0.72551125000000005</v>
      </c>
      <c r="AE51">
        <f t="shared" si="23"/>
        <v>0.35285699999999998</v>
      </c>
      <c r="AF51">
        <f t="shared" si="24"/>
        <v>0.82142833333333343</v>
      </c>
      <c r="AG51">
        <f t="shared" si="25"/>
        <v>0.79850699999999997</v>
      </c>
    </row>
    <row r="52" spans="1:37" x14ac:dyDescent="0.25">
      <c r="A52" t="s">
        <v>30</v>
      </c>
      <c r="B52" t="s">
        <v>31</v>
      </c>
      <c r="C52">
        <f t="shared" si="0"/>
        <v>0.96349500000000032</v>
      </c>
      <c r="D52">
        <f t="shared" si="1"/>
        <v>0.10461799999999996</v>
      </c>
      <c r="E52">
        <f t="shared" si="2"/>
        <v>0.48357439999999996</v>
      </c>
      <c r="F52">
        <f t="shared" si="3"/>
        <v>0.86157399999999995</v>
      </c>
      <c r="G52" s="1">
        <f t="shared" si="4"/>
        <v>0.53027466666666667</v>
      </c>
      <c r="H52" s="6">
        <f t="shared" si="5"/>
        <v>0.722804</v>
      </c>
      <c r="I52">
        <f t="shared" si="5"/>
        <v>0.12063800000000001</v>
      </c>
      <c r="J52" s="6">
        <f t="shared" si="6"/>
        <v>0.72614749999999995</v>
      </c>
      <c r="K52" s="6">
        <f t="shared" si="7"/>
        <v>0.4484550000000001</v>
      </c>
      <c r="L52">
        <f t="shared" si="8"/>
        <v>0.436504</v>
      </c>
      <c r="M52" s="8">
        <f t="shared" si="9"/>
        <v>0.35714285714285715</v>
      </c>
      <c r="N52" s="7">
        <f t="shared" si="10"/>
        <v>0.33999999999999997</v>
      </c>
      <c r="O52">
        <f t="shared" si="11"/>
        <v>0.39558507462686565</v>
      </c>
      <c r="P52">
        <f t="shared" si="12"/>
        <v>0.58874599999999988</v>
      </c>
      <c r="Q52">
        <f t="shared" si="13"/>
        <v>0.24532999999999999</v>
      </c>
      <c r="R52">
        <f t="shared" si="14"/>
        <v>0.17912375000000003</v>
      </c>
      <c r="S52">
        <f t="shared" si="15"/>
        <v>0.33851999999999999</v>
      </c>
      <c r="T52">
        <f t="shared" si="16"/>
        <v>0.42041899999999999</v>
      </c>
      <c r="U52">
        <f t="shared" si="16"/>
        <v>0.40842399999999995</v>
      </c>
      <c r="V52">
        <f t="shared" si="17"/>
        <v>0.59860333333333338</v>
      </c>
      <c r="W52">
        <f t="shared" si="18"/>
        <v>0.30831333333333333</v>
      </c>
      <c r="X52">
        <f t="shared" si="19"/>
        <v>0.31220199999999998</v>
      </c>
      <c r="Y52">
        <f t="shared" si="19"/>
        <v>0.60525799999999996</v>
      </c>
      <c r="Z52">
        <f t="shared" si="19"/>
        <v>0.23023199999999999</v>
      </c>
      <c r="AA52">
        <f t="shared" si="20"/>
        <v>0.22428484848484848</v>
      </c>
      <c r="AB52">
        <f t="shared" si="20"/>
        <v>0.19411515151515152</v>
      </c>
      <c r="AC52">
        <f t="shared" si="21"/>
        <v>0.20621200000000001</v>
      </c>
      <c r="AD52">
        <f t="shared" si="22"/>
        <v>0.205485</v>
      </c>
      <c r="AE52">
        <f t="shared" si="23"/>
        <v>0.32500000000000001</v>
      </c>
      <c r="AF52">
        <f t="shared" si="24"/>
        <v>0.72916666666666663</v>
      </c>
      <c r="AG52">
        <f t="shared" si="25"/>
        <v>0.51865700000000003</v>
      </c>
      <c r="AI52">
        <v>27.01582805</v>
      </c>
      <c r="AJ52">
        <v>5.9770000000000003</v>
      </c>
      <c r="AK52">
        <v>96</v>
      </c>
    </row>
    <row r="53" spans="1:37" x14ac:dyDescent="0.25">
      <c r="A53" t="s">
        <v>32</v>
      </c>
      <c r="B53" t="s">
        <v>33</v>
      </c>
      <c r="C53">
        <f t="shared" si="0"/>
        <v>0.62999000000000005</v>
      </c>
      <c r="D53">
        <f t="shared" si="1"/>
        <v>0.22619</v>
      </c>
      <c r="E53">
        <f t="shared" si="2"/>
        <v>0.42075999999999997</v>
      </c>
      <c r="F53">
        <f t="shared" si="3"/>
        <v>0.90666700000000011</v>
      </c>
      <c r="G53" s="1">
        <f t="shared" si="4"/>
        <v>0.86544399999999999</v>
      </c>
      <c r="H53" s="6">
        <f t="shared" si="5"/>
        <v>0.91116900000000001</v>
      </c>
      <c r="I53">
        <f t="shared" si="5"/>
        <v>0.61654600000000004</v>
      </c>
      <c r="J53" s="6">
        <f t="shared" si="6"/>
        <v>0.69849499999999998</v>
      </c>
      <c r="K53" s="6">
        <f t="shared" si="7"/>
        <v>0.61688166666666666</v>
      </c>
      <c r="L53">
        <f t="shared" si="8"/>
        <v>0.50358899999999995</v>
      </c>
      <c r="M53" s="8">
        <f t="shared" si="9"/>
        <v>0.31428571428571433</v>
      </c>
      <c r="N53" s="7">
        <f t="shared" si="10"/>
        <v>0.3125</v>
      </c>
      <c r="O53">
        <f t="shared" si="11"/>
        <v>0.76460298507462676</v>
      </c>
      <c r="P53">
        <f t="shared" si="12"/>
        <v>0.53946400000000017</v>
      </c>
      <c r="Q53">
        <f t="shared" si="13"/>
        <v>0.24414999999999998</v>
      </c>
      <c r="R53">
        <f t="shared" si="14"/>
        <v>0.38557499999999995</v>
      </c>
      <c r="S53">
        <f t="shared" si="15"/>
        <v>0.52467166666666665</v>
      </c>
      <c r="T53">
        <f t="shared" si="16"/>
        <v>0.77757399999999999</v>
      </c>
      <c r="U53">
        <f t="shared" si="16"/>
        <v>0.54974699999999999</v>
      </c>
      <c r="V53">
        <f t="shared" si="17"/>
        <v>0.26437666666666665</v>
      </c>
      <c r="W53">
        <f t="shared" si="18"/>
        <v>0.18669333333333332</v>
      </c>
      <c r="X53">
        <f t="shared" si="19"/>
        <v>0.226492</v>
      </c>
      <c r="Y53">
        <f t="shared" si="19"/>
        <v>0.37764200000000003</v>
      </c>
      <c r="Z53">
        <f t="shared" si="19"/>
        <v>0.115464</v>
      </c>
      <c r="AA53">
        <f t="shared" si="20"/>
        <v>0.24619696969696969</v>
      </c>
      <c r="AB53">
        <f t="shared" si="20"/>
        <v>0.24844545454545455</v>
      </c>
      <c r="AC53">
        <f t="shared" si="21"/>
        <v>0.15679199999999999</v>
      </c>
      <c r="AD53">
        <f t="shared" si="22"/>
        <v>0.47689624999999997</v>
      </c>
      <c r="AE53">
        <f t="shared" si="23"/>
        <v>0.58125000000000004</v>
      </c>
      <c r="AF53">
        <f t="shared" si="24"/>
        <v>0.84583333333333333</v>
      </c>
      <c r="AG53">
        <f t="shared" si="25"/>
        <v>0.149254</v>
      </c>
      <c r="AI53">
        <v>12.259477889999999</v>
      </c>
      <c r="AJ53">
        <v>5.56</v>
      </c>
      <c r="AK53">
        <v>64</v>
      </c>
    </row>
    <row r="54" spans="1:37" x14ac:dyDescent="0.25">
      <c r="A54" t="s">
        <v>34</v>
      </c>
      <c r="B54" t="s">
        <v>35</v>
      </c>
      <c r="C54">
        <f t="shared" si="0"/>
        <v>0.92633500000000024</v>
      </c>
      <c r="D54">
        <f t="shared" si="1"/>
        <v>0.25973399999999996</v>
      </c>
      <c r="E54">
        <f t="shared" si="2"/>
        <v>0.39814959999999994</v>
      </c>
      <c r="F54">
        <f t="shared" si="3"/>
        <v>0.95666700000000005</v>
      </c>
      <c r="G54" s="1">
        <f t="shared" si="4"/>
        <v>0.78348666666666666</v>
      </c>
      <c r="H54" s="6">
        <f t="shared" si="5"/>
        <v>0.96700000000000008</v>
      </c>
      <c r="I54">
        <f t="shared" si="5"/>
        <v>0.61277300000000001</v>
      </c>
      <c r="J54" s="6">
        <f t="shared" si="6"/>
        <v>0.74934000000000001</v>
      </c>
      <c r="K54" s="6">
        <f t="shared" si="7"/>
        <v>0.53047500000000014</v>
      </c>
      <c r="L54">
        <f t="shared" si="8"/>
        <v>0.51593899999999993</v>
      </c>
      <c r="M54" s="8">
        <f t="shared" si="9"/>
        <v>0.3</v>
      </c>
      <c r="N54" s="7">
        <f t="shared" si="10"/>
        <v>0.45499999999999996</v>
      </c>
      <c r="O54">
        <f t="shared" si="11"/>
        <v>0.89816417910447777</v>
      </c>
      <c r="P54">
        <f t="shared" si="12"/>
        <v>0.54546600000000012</v>
      </c>
      <c r="Q54">
        <f t="shared" si="13"/>
        <v>0.18392166666666665</v>
      </c>
      <c r="R54">
        <f t="shared" si="14"/>
        <v>0.61792750000000007</v>
      </c>
      <c r="S54">
        <f t="shared" si="15"/>
        <v>0.46146333333333328</v>
      </c>
      <c r="T54">
        <f t="shared" si="16"/>
        <v>0.728711</v>
      </c>
      <c r="U54">
        <f t="shared" si="16"/>
        <v>0.44325699999999996</v>
      </c>
      <c r="V54">
        <f t="shared" si="17"/>
        <v>0.66833166666666666</v>
      </c>
      <c r="W54">
        <f t="shared" si="18"/>
        <v>0.42530666666666667</v>
      </c>
      <c r="X54">
        <f t="shared" si="19"/>
        <v>0.37973399999999996</v>
      </c>
      <c r="Y54">
        <f t="shared" si="19"/>
        <v>0.48840600000000001</v>
      </c>
      <c r="Z54">
        <f t="shared" si="19"/>
        <v>0.25123000000000001</v>
      </c>
      <c r="AA54">
        <f t="shared" si="20"/>
        <v>0.55812424242424241</v>
      </c>
      <c r="AB54">
        <f t="shared" si="20"/>
        <v>0.36833333333333329</v>
      </c>
      <c r="AC54">
        <f t="shared" si="21"/>
        <v>0.38847199999999998</v>
      </c>
      <c r="AD54">
        <f t="shared" si="22"/>
        <v>0.5421975</v>
      </c>
      <c r="AE54">
        <f t="shared" si="23"/>
        <v>0.69125000000000003</v>
      </c>
      <c r="AF54">
        <f t="shared" si="24"/>
        <v>0.86041666666666672</v>
      </c>
      <c r="AG54">
        <f t="shared" si="25"/>
        <v>0.39552199999999998</v>
      </c>
      <c r="AI54">
        <v>12.77889487</v>
      </c>
      <c r="AJ54">
        <v>5.8129999999999997</v>
      </c>
      <c r="AK54">
        <v>75</v>
      </c>
    </row>
    <row r="55" spans="1:37" x14ac:dyDescent="0.25">
      <c r="A55" t="s">
        <v>36</v>
      </c>
      <c r="B55" t="s">
        <v>37</v>
      </c>
      <c r="C55">
        <f t="shared" si="0"/>
        <v>0.99919999999999976</v>
      </c>
      <c r="D55">
        <f t="shared" si="1"/>
        <v>0.91387799999999997</v>
      </c>
      <c r="E55">
        <f t="shared" si="2"/>
        <v>0.72599199999999997</v>
      </c>
      <c r="F55">
        <f t="shared" si="3"/>
        <v>0.95436699999999997</v>
      </c>
      <c r="G55" s="1">
        <f t="shared" si="4"/>
        <v>0.33944933333333333</v>
      </c>
      <c r="H55" s="6">
        <f t="shared" si="5"/>
        <v>0.94420599999999988</v>
      </c>
      <c r="I55">
        <f t="shared" si="5"/>
        <v>0.49291600000000002</v>
      </c>
      <c r="J55" s="6">
        <f t="shared" si="6"/>
        <v>0.57474700000000001</v>
      </c>
      <c r="K55" s="6">
        <f t="shared" si="7"/>
        <v>0.94308166666666671</v>
      </c>
      <c r="L55">
        <f t="shared" si="8"/>
        <v>0.86147900000000011</v>
      </c>
      <c r="M55" s="8">
        <f t="shared" si="9"/>
        <v>0.65714285714285714</v>
      </c>
      <c r="N55" s="7">
        <f t="shared" si="10"/>
        <v>6.25E-2</v>
      </c>
      <c r="O55">
        <f t="shared" si="11"/>
        <v>0.832844776119403</v>
      </c>
      <c r="P55">
        <f t="shared" si="12"/>
        <v>0.77919800000000006</v>
      </c>
      <c r="Q55">
        <f t="shared" si="13"/>
        <v>0.48361166666666666</v>
      </c>
      <c r="R55">
        <f t="shared" si="14"/>
        <v>0.42407374999999997</v>
      </c>
      <c r="S55">
        <f t="shared" si="15"/>
        <v>0.47953666666666661</v>
      </c>
      <c r="T55">
        <f t="shared" si="16"/>
        <v>0.72731699999999999</v>
      </c>
      <c r="U55">
        <f t="shared" si="16"/>
        <v>0.80305000000000004</v>
      </c>
      <c r="V55">
        <f t="shared" si="17"/>
        <v>0.64552833333333326</v>
      </c>
      <c r="W55">
        <f t="shared" si="18"/>
        <v>0.32474666666666668</v>
      </c>
      <c r="X55">
        <f t="shared" si="19"/>
        <v>0.38247599999999998</v>
      </c>
      <c r="Y55">
        <f t="shared" si="19"/>
        <v>0.21752199999999999</v>
      </c>
      <c r="Z55">
        <f t="shared" si="19"/>
        <v>0.24424399999999999</v>
      </c>
      <c r="AA55">
        <f t="shared" si="20"/>
        <v>0.27434545454545456</v>
      </c>
      <c r="AB55">
        <f t="shared" si="20"/>
        <v>0.44878787878787879</v>
      </c>
      <c r="AC55">
        <f t="shared" si="21"/>
        <v>0.25312400000000002</v>
      </c>
      <c r="AD55">
        <f t="shared" si="22"/>
        <v>0.45206875000000002</v>
      </c>
      <c r="AE55">
        <f t="shared" si="23"/>
        <v>0.30249999999999999</v>
      </c>
      <c r="AF55">
        <f t="shared" si="24"/>
        <v>0.61458333333333337</v>
      </c>
      <c r="AG55">
        <f t="shared" si="25"/>
        <v>0.574627</v>
      </c>
    </row>
    <row r="56" spans="1:37" x14ac:dyDescent="0.25">
      <c r="A56" t="s">
        <v>38</v>
      </c>
      <c r="B56" t="s">
        <v>39</v>
      </c>
      <c r="C56">
        <f t="shared" si="0"/>
        <v>1</v>
      </c>
      <c r="D56">
        <f t="shared" si="1"/>
        <v>0.59887000000000001</v>
      </c>
      <c r="E56">
        <f t="shared" si="2"/>
        <v>0.32751760000000002</v>
      </c>
      <c r="F56">
        <f t="shared" si="3"/>
        <v>0.79500000000000004</v>
      </c>
      <c r="G56" s="1">
        <f t="shared" si="4"/>
        <v>0.15779866666666664</v>
      </c>
      <c r="H56" s="6">
        <f t="shared" si="5"/>
        <v>0.99950000000000006</v>
      </c>
      <c r="I56">
        <f t="shared" si="5"/>
        <v>0.59431100000000003</v>
      </c>
      <c r="J56" s="6">
        <f t="shared" si="6"/>
        <v>0.54426049999999992</v>
      </c>
      <c r="K56" s="6">
        <f t="shared" si="7"/>
        <v>0.59816499999999995</v>
      </c>
      <c r="L56">
        <f t="shared" si="8"/>
        <v>0.48795900000000003</v>
      </c>
      <c r="M56" s="8">
        <f t="shared" si="9"/>
        <v>0.51428571428571435</v>
      </c>
      <c r="N56" s="7">
        <f t="shared" si="10"/>
        <v>0.38250000000000001</v>
      </c>
      <c r="O56">
        <f t="shared" si="11"/>
        <v>0.68234328358208951</v>
      </c>
      <c r="P56">
        <f t="shared" si="12"/>
        <v>0.79033199999999992</v>
      </c>
      <c r="Q56">
        <f t="shared" si="13"/>
        <v>0.4325033333333333</v>
      </c>
      <c r="R56">
        <f t="shared" si="14"/>
        <v>0.35436125000000002</v>
      </c>
      <c r="S56">
        <f t="shared" si="15"/>
        <v>0.69675166666666655</v>
      </c>
      <c r="T56">
        <f t="shared" si="16"/>
        <v>0.59694099999999994</v>
      </c>
      <c r="U56">
        <f t="shared" si="16"/>
        <v>0.60179099999999996</v>
      </c>
      <c r="V56">
        <f t="shared" si="17"/>
        <v>0.49245666666666665</v>
      </c>
      <c r="W56">
        <f t="shared" si="18"/>
        <v>0.41267999999999999</v>
      </c>
      <c r="X56">
        <f t="shared" si="19"/>
        <v>0.53346199999999999</v>
      </c>
      <c r="Y56">
        <f t="shared" si="19"/>
        <v>0.17942</v>
      </c>
      <c r="Z56">
        <f t="shared" si="19"/>
        <v>0.28904800000000003</v>
      </c>
      <c r="AA56">
        <f t="shared" si="20"/>
        <v>0.59436969696969699</v>
      </c>
      <c r="AB56">
        <f t="shared" si="20"/>
        <v>0.22896969696969696</v>
      </c>
      <c r="AC56">
        <f t="shared" si="21"/>
        <v>0.46966400000000003</v>
      </c>
      <c r="AD56">
        <f t="shared" si="22"/>
        <v>0.30588124999999999</v>
      </c>
      <c r="AE56">
        <f t="shared" si="23"/>
        <v>0.98250000000000004</v>
      </c>
      <c r="AF56">
        <f t="shared" si="24"/>
        <v>0.99791666666666667</v>
      </c>
      <c r="AG56">
        <f t="shared" si="25"/>
        <v>0.16791</v>
      </c>
      <c r="AI56">
        <v>20.469367219999999</v>
      </c>
      <c r="AJ56">
        <v>6.4880000000000004</v>
      </c>
      <c r="AK56">
        <v>93</v>
      </c>
    </row>
    <row r="57" spans="1:37" x14ac:dyDescent="0.25">
      <c r="A57" t="s">
        <v>40</v>
      </c>
      <c r="B57" t="s">
        <v>41</v>
      </c>
      <c r="C57">
        <f t="shared" si="0"/>
        <v>0.99988999999999995</v>
      </c>
      <c r="D57">
        <f t="shared" si="1"/>
        <v>0.90715599999999996</v>
      </c>
      <c r="E57">
        <f t="shared" si="2"/>
        <v>0.4766608</v>
      </c>
      <c r="F57">
        <f t="shared" si="3"/>
        <v>0.90575000000000006</v>
      </c>
      <c r="G57" s="1">
        <f t="shared" si="4"/>
        <v>0.48623866666666665</v>
      </c>
      <c r="H57" s="6">
        <f t="shared" si="5"/>
        <v>0.98260099999999995</v>
      </c>
      <c r="I57">
        <f t="shared" si="5"/>
        <v>0.68480300000000005</v>
      </c>
      <c r="J57" s="6">
        <f t="shared" si="6"/>
        <v>0.7471025</v>
      </c>
      <c r="K57" s="6">
        <f t="shared" si="7"/>
        <v>0.86691166666666675</v>
      </c>
      <c r="L57">
        <f t="shared" si="8"/>
        <v>0.76508600000000004</v>
      </c>
      <c r="M57" s="8">
        <f t="shared" si="9"/>
        <v>0.7142857142857143</v>
      </c>
      <c r="N57" s="7">
        <f t="shared" si="10"/>
        <v>0.2475</v>
      </c>
      <c r="O57">
        <f t="shared" si="11"/>
        <v>0.6284194029850747</v>
      </c>
      <c r="P57">
        <f t="shared" si="12"/>
        <v>0.76693999999999984</v>
      </c>
      <c r="Q57">
        <f t="shared" si="13"/>
        <v>0.64529833333333331</v>
      </c>
      <c r="R57">
        <f t="shared" si="14"/>
        <v>0.24104625000000005</v>
      </c>
      <c r="S57">
        <f t="shared" si="15"/>
        <v>0.43806833333333323</v>
      </c>
      <c r="T57">
        <f t="shared" si="16"/>
        <v>0.90794600000000003</v>
      </c>
      <c r="U57">
        <f t="shared" si="16"/>
        <v>0.78596900000000003</v>
      </c>
      <c r="V57">
        <f t="shared" si="17"/>
        <v>0.74585833333333329</v>
      </c>
      <c r="W57">
        <f t="shared" si="18"/>
        <v>0.20852000000000001</v>
      </c>
      <c r="X57">
        <f t="shared" si="19"/>
        <v>0.76832199999999995</v>
      </c>
      <c r="Y57">
        <f t="shared" si="19"/>
        <v>0.37691800000000003</v>
      </c>
      <c r="Z57">
        <f t="shared" si="19"/>
        <v>0.58791199999999999</v>
      </c>
      <c r="AA57">
        <f t="shared" si="20"/>
        <v>0.48861515151515156</v>
      </c>
      <c r="AB57">
        <f t="shared" si="20"/>
        <v>0.27926666666666666</v>
      </c>
      <c r="AC57">
        <f t="shared" si="21"/>
        <v>0.41006799999999999</v>
      </c>
      <c r="AD57">
        <f t="shared" si="22"/>
        <v>0.72721250000000004</v>
      </c>
      <c r="AE57">
        <f t="shared" si="23"/>
        <v>0.73499999999999999</v>
      </c>
      <c r="AF57">
        <f t="shared" si="24"/>
        <v>0.81874999999999998</v>
      </c>
      <c r="AG57">
        <f t="shared" si="25"/>
        <v>0.78731300000000004</v>
      </c>
      <c r="AI57">
        <v>40.029700499999997</v>
      </c>
      <c r="AJ57">
        <v>7.3390000000000004</v>
      </c>
      <c r="AK57">
        <v>128</v>
      </c>
    </row>
    <row r="58" spans="1:37" x14ac:dyDescent="0.25">
      <c r="A58" t="s">
        <v>42</v>
      </c>
      <c r="B58" t="s">
        <v>43</v>
      </c>
      <c r="C58">
        <f t="shared" si="0"/>
        <v>0.32065500000000002</v>
      </c>
      <c r="D58">
        <f t="shared" si="1"/>
        <v>0.17433400000000007</v>
      </c>
      <c r="E58">
        <f t="shared" si="2"/>
        <v>0.71645599999999998</v>
      </c>
      <c r="F58">
        <f t="shared" si="3"/>
        <v>0.90722499999999995</v>
      </c>
      <c r="G58" s="1">
        <f t="shared" si="4"/>
        <v>0.87522933333333341</v>
      </c>
      <c r="H58" s="6">
        <f t="shared" si="5"/>
        <v>0.64149600000000007</v>
      </c>
      <c r="I58">
        <f t="shared" si="5"/>
        <v>0.43489699999999998</v>
      </c>
      <c r="J58" s="6">
        <f t="shared" si="6"/>
        <v>0.69595499999999999</v>
      </c>
      <c r="K58" s="6">
        <f t="shared" si="7"/>
        <v>0.49823000000000001</v>
      </c>
      <c r="L58">
        <f t="shared" si="8"/>
        <v>0.444193</v>
      </c>
      <c r="M58" s="8">
        <f t="shared" si="9"/>
        <v>0.37142857142857144</v>
      </c>
      <c r="N58" s="7">
        <f t="shared" si="10"/>
        <v>0.47750000000000004</v>
      </c>
      <c r="O58">
        <f t="shared" si="11"/>
        <v>0.68868358208955227</v>
      </c>
      <c r="P58">
        <f t="shared" si="12"/>
        <v>0.36359399999999992</v>
      </c>
      <c r="Q58">
        <f t="shared" si="13"/>
        <v>9.3495000000000009E-2</v>
      </c>
      <c r="R58">
        <f t="shared" si="14"/>
        <v>0.23104125</v>
      </c>
      <c r="S58">
        <f t="shared" si="15"/>
        <v>0.33831500000000003</v>
      </c>
      <c r="T58">
        <f t="shared" si="16"/>
        <v>0.53358700000000003</v>
      </c>
      <c r="U58">
        <f t="shared" si="16"/>
        <v>0.557307</v>
      </c>
      <c r="V58">
        <f t="shared" si="17"/>
        <v>0.34758333333333336</v>
      </c>
      <c r="W58">
        <f t="shared" si="18"/>
        <v>0.18639333333333333</v>
      </c>
      <c r="X58">
        <f t="shared" si="19"/>
        <v>0.18074599999999999</v>
      </c>
      <c r="Y58">
        <f t="shared" si="19"/>
        <v>0.256832</v>
      </c>
      <c r="Z58">
        <f t="shared" si="19"/>
        <v>0.10447200000000001</v>
      </c>
      <c r="AA58">
        <f t="shared" si="20"/>
        <v>0.30145757575757576</v>
      </c>
      <c r="AB58">
        <f t="shared" si="20"/>
        <v>0.19953030303030303</v>
      </c>
      <c r="AC58">
        <f t="shared" si="21"/>
        <v>0.15130399999999999</v>
      </c>
      <c r="AD58">
        <f t="shared" si="22"/>
        <v>0.3127625</v>
      </c>
      <c r="AE58">
        <f t="shared" si="23"/>
        <v>0.58125000000000004</v>
      </c>
      <c r="AF58">
        <f t="shared" si="24"/>
        <v>0.65416666666666667</v>
      </c>
      <c r="AG58">
        <f t="shared" si="25"/>
        <v>0.559701</v>
      </c>
      <c r="AI58">
        <v>11.308702970000001</v>
      </c>
      <c r="AJ58">
        <v>5.835</v>
      </c>
      <c r="AK58">
        <v>69</v>
      </c>
    </row>
    <row r="59" spans="1:37" x14ac:dyDescent="0.25">
      <c r="A59" t="s">
        <v>44</v>
      </c>
      <c r="B59" t="s">
        <v>45</v>
      </c>
      <c r="C59">
        <f t="shared" si="0"/>
        <v>0.98776500000000023</v>
      </c>
      <c r="D59">
        <f t="shared" si="1"/>
        <v>0.36813999999999991</v>
      </c>
      <c r="E59">
        <f t="shared" si="2"/>
        <v>0.23925279999999999</v>
      </c>
      <c r="F59">
        <f t="shared" si="3"/>
        <v>0.95248599999999994</v>
      </c>
      <c r="G59" s="1">
        <f t="shared" si="4"/>
        <v>0.58287466666666665</v>
      </c>
      <c r="H59" s="6">
        <f t="shared" si="5"/>
        <v>0.94967400000000002</v>
      </c>
      <c r="I59">
        <f t="shared" si="5"/>
        <v>0.631382</v>
      </c>
      <c r="J59" s="6">
        <f t="shared" si="6"/>
        <v>0.47992000000000001</v>
      </c>
      <c r="K59" s="6">
        <f t="shared" si="7"/>
        <v>0.46617000000000008</v>
      </c>
      <c r="L59">
        <f t="shared" si="8"/>
        <v>0.47646700000000003</v>
      </c>
      <c r="M59" s="8">
        <f t="shared" si="9"/>
        <v>0.32857142857142857</v>
      </c>
      <c r="N59" s="7">
        <f t="shared" si="10"/>
        <v>0.51</v>
      </c>
      <c r="O59">
        <f t="shared" si="11"/>
        <v>0.67048656716417909</v>
      </c>
      <c r="P59">
        <f t="shared" si="12"/>
        <v>0.66360800000000009</v>
      </c>
      <c r="Q59">
        <f t="shared" si="13"/>
        <v>0.14243166666666665</v>
      </c>
      <c r="R59">
        <f t="shared" si="14"/>
        <v>0.23994749999999998</v>
      </c>
      <c r="S59">
        <f t="shared" si="15"/>
        <v>0.56804833333333327</v>
      </c>
      <c r="T59">
        <f t="shared" si="16"/>
        <v>0.41000900000000001</v>
      </c>
      <c r="U59">
        <f t="shared" si="16"/>
        <v>0.43390900000000004</v>
      </c>
      <c r="V59">
        <f t="shared" si="17"/>
        <v>0.73064166666666674</v>
      </c>
      <c r="W59">
        <f t="shared" si="18"/>
        <v>0.53437333333333326</v>
      </c>
      <c r="X59">
        <f t="shared" si="19"/>
        <v>0.33679999999999999</v>
      </c>
      <c r="Y59">
        <f t="shared" si="19"/>
        <v>0.38001600000000002</v>
      </c>
      <c r="Z59">
        <f t="shared" si="19"/>
        <v>0.223856</v>
      </c>
      <c r="AA59">
        <f t="shared" si="20"/>
        <v>0.54728484848484849</v>
      </c>
      <c r="AB59">
        <f t="shared" si="20"/>
        <v>0.3650272727272727</v>
      </c>
      <c r="AC59">
        <f t="shared" si="21"/>
        <v>0.31698799999999999</v>
      </c>
      <c r="AD59">
        <f t="shared" si="22"/>
        <v>0.51460125000000001</v>
      </c>
      <c r="AE59">
        <f t="shared" si="23"/>
        <v>0.74</v>
      </c>
      <c r="AF59">
        <f t="shared" si="24"/>
        <v>0.93541666666666667</v>
      </c>
      <c r="AG59">
        <f t="shared" si="25"/>
        <v>0.40671600000000002</v>
      </c>
      <c r="AI59">
        <v>17.3053475</v>
      </c>
      <c r="AJ59">
        <v>5.1230000000000002</v>
      </c>
      <c r="AK59">
        <v>77</v>
      </c>
    </row>
    <row r="60" spans="1:37" x14ac:dyDescent="0.25">
      <c r="A60" t="s">
        <v>46</v>
      </c>
      <c r="B60" t="s">
        <v>47</v>
      </c>
      <c r="C60">
        <f t="shared" si="0"/>
        <v>0.42995999999999979</v>
      </c>
      <c r="D60">
        <f t="shared" si="1"/>
        <v>0.25696600000000003</v>
      </c>
      <c r="E60">
        <f t="shared" si="2"/>
        <v>0.37140719999999999</v>
      </c>
      <c r="F60">
        <f t="shared" si="3"/>
        <v>0.44734999999999997</v>
      </c>
      <c r="G60" s="1">
        <f t="shared" si="4"/>
        <v>0.66360799999999998</v>
      </c>
      <c r="H60" s="6">
        <f t="shared" si="5"/>
        <v>0.71705299999999994</v>
      </c>
      <c r="I60">
        <f t="shared" si="5"/>
        <v>0.702623</v>
      </c>
      <c r="J60" s="6">
        <f t="shared" si="6"/>
        <v>0.72529749999999993</v>
      </c>
      <c r="K60" s="6">
        <f t="shared" si="7"/>
        <v>0.27219166666666667</v>
      </c>
      <c r="L60">
        <f t="shared" si="8"/>
        <v>0.27654899999999999</v>
      </c>
      <c r="M60" s="8">
        <f t="shared" si="9"/>
        <v>0.27142857142857141</v>
      </c>
      <c r="N60" s="7">
        <f t="shared" si="10"/>
        <v>0.4</v>
      </c>
      <c r="O60">
        <f t="shared" si="11"/>
        <v>0.44948955223880599</v>
      </c>
      <c r="P60">
        <f t="shared" si="12"/>
        <v>0.34425800000000012</v>
      </c>
      <c r="Q60">
        <f t="shared" si="13"/>
        <v>9.3493333333333345E-2</v>
      </c>
      <c r="R60">
        <f t="shared" si="14"/>
        <v>0.31237500000000001</v>
      </c>
      <c r="S60">
        <f t="shared" si="15"/>
        <v>0.57375166666666666</v>
      </c>
      <c r="T60">
        <f t="shared" si="16"/>
        <v>8.4987999999999994E-2</v>
      </c>
      <c r="U60">
        <f t="shared" si="16"/>
        <v>0.17973900000000001</v>
      </c>
      <c r="V60">
        <f t="shared" si="17"/>
        <v>0.36654500000000001</v>
      </c>
      <c r="W60">
        <f t="shared" si="18"/>
        <v>0.26769999999999999</v>
      </c>
      <c r="X60">
        <f t="shared" si="19"/>
        <v>0.16741</v>
      </c>
      <c r="Y60">
        <f t="shared" si="19"/>
        <v>0.17316800000000002</v>
      </c>
      <c r="Z60">
        <f t="shared" si="19"/>
        <v>0.10496800000000001</v>
      </c>
      <c r="AA60">
        <f t="shared" si="20"/>
        <v>0.21693030303030303</v>
      </c>
      <c r="AB60">
        <f t="shared" si="20"/>
        <v>0.13046060606060605</v>
      </c>
      <c r="AC60">
        <f t="shared" si="21"/>
        <v>7.7032000000000003E-2</v>
      </c>
      <c r="AD60">
        <f t="shared" si="22"/>
        <v>7.2927500000000006E-2</v>
      </c>
      <c r="AE60">
        <f t="shared" si="23"/>
        <v>0.11857100000000001</v>
      </c>
      <c r="AF60">
        <f t="shared" si="24"/>
        <v>0.24166666666666667</v>
      </c>
      <c r="AG60">
        <f t="shared" si="25"/>
        <v>0.62686600000000003</v>
      </c>
      <c r="AI60">
        <v>8.0698328539999995</v>
      </c>
      <c r="AJ60">
        <v>5.5279999999999996</v>
      </c>
      <c r="AK60">
        <v>57</v>
      </c>
    </row>
    <row r="61" spans="1:37" x14ac:dyDescent="0.25">
      <c r="A61" t="s">
        <v>48</v>
      </c>
      <c r="B61" t="s">
        <v>49</v>
      </c>
      <c r="C61">
        <f t="shared" si="0"/>
        <v>0.40097499999999969</v>
      </c>
      <c r="D61">
        <f t="shared" si="1"/>
        <v>0.43885199999999996</v>
      </c>
      <c r="E61">
        <f t="shared" si="2"/>
        <v>0.38708880000000001</v>
      </c>
      <c r="F61">
        <f t="shared" si="3"/>
        <v>0.79529499999999997</v>
      </c>
      <c r="G61" s="1">
        <f t="shared" si="4"/>
        <v>0.73895999999999995</v>
      </c>
      <c r="H61" s="6">
        <f t="shared" si="5"/>
        <v>0.75489300000000004</v>
      </c>
      <c r="I61">
        <f t="shared" si="5"/>
        <v>0.31973199999999996</v>
      </c>
      <c r="J61" s="6">
        <f t="shared" si="6"/>
        <v>0.71797500000000003</v>
      </c>
      <c r="K61" s="6">
        <f t="shared" si="7"/>
        <v>0.63668333333333327</v>
      </c>
      <c r="L61">
        <f t="shared" si="8"/>
        <v>0.55262500000000003</v>
      </c>
      <c r="M61" s="8">
        <f t="shared" si="9"/>
        <v>0.39999999999999997</v>
      </c>
      <c r="N61" s="7">
        <f t="shared" si="10"/>
        <v>0.42000000000000004</v>
      </c>
      <c r="O61">
        <f t="shared" si="11"/>
        <v>0.60900895522388065</v>
      </c>
      <c r="P61">
        <f t="shared" si="12"/>
        <v>0.38572200000000012</v>
      </c>
      <c r="Q61">
        <f t="shared" si="13"/>
        <v>0.12145666666666667</v>
      </c>
      <c r="R61">
        <f t="shared" si="14"/>
        <v>0.45950625</v>
      </c>
      <c r="S61">
        <f t="shared" si="15"/>
        <v>0.51360166666666673</v>
      </c>
      <c r="T61">
        <f t="shared" si="16"/>
        <v>0.56378300000000003</v>
      </c>
      <c r="U61">
        <f t="shared" si="16"/>
        <v>0.68073800000000007</v>
      </c>
      <c r="V61">
        <f t="shared" si="17"/>
        <v>0.50658333333333327</v>
      </c>
      <c r="W61">
        <f t="shared" si="18"/>
        <v>0.2029</v>
      </c>
      <c r="X61">
        <f t="shared" si="19"/>
        <v>0.26536000000000004</v>
      </c>
      <c r="Y61">
        <f t="shared" si="19"/>
        <v>0.29080800000000001</v>
      </c>
      <c r="Z61">
        <f t="shared" si="19"/>
        <v>0.23869599999999999</v>
      </c>
      <c r="AA61">
        <f t="shared" si="20"/>
        <v>0.34220606060606062</v>
      </c>
      <c r="AB61">
        <f t="shared" si="20"/>
        <v>0.31876363636363636</v>
      </c>
      <c r="AC61">
        <f t="shared" si="21"/>
        <v>0.25378000000000001</v>
      </c>
      <c r="AD61">
        <f t="shared" si="22"/>
        <v>0.23227000000000003</v>
      </c>
      <c r="AE61">
        <f t="shared" si="23"/>
        <v>0.27875</v>
      </c>
      <c r="AF61">
        <f t="shared" si="24"/>
        <v>0.45208333333333334</v>
      </c>
      <c r="AG61">
        <f t="shared" si="25"/>
        <v>0.73507500000000003</v>
      </c>
      <c r="AI61">
        <v>14.51402594</v>
      </c>
      <c r="AJ61">
        <v>6.0780000000000003</v>
      </c>
      <c r="AK61">
        <v>77</v>
      </c>
    </row>
    <row r="62" spans="1:37" x14ac:dyDescent="0.25">
      <c r="A62" t="s">
        <v>50</v>
      </c>
      <c r="B62" t="s">
        <v>51</v>
      </c>
      <c r="C62">
        <f t="shared" si="0"/>
        <v>0.88528000000000018</v>
      </c>
      <c r="D62">
        <f t="shared" si="1"/>
        <v>0.53891999999999995</v>
      </c>
      <c r="E62">
        <f t="shared" si="2"/>
        <v>0.25517119999999999</v>
      </c>
      <c r="F62">
        <f t="shared" si="3"/>
        <v>0.93652299999999999</v>
      </c>
      <c r="G62" s="1">
        <f t="shared" si="4"/>
        <v>0.42752266666666666</v>
      </c>
      <c r="H62" s="6">
        <f t="shared" si="5"/>
        <v>0.81589299999999998</v>
      </c>
      <c r="I62">
        <f t="shared" si="5"/>
        <v>0.24188400000000002</v>
      </c>
      <c r="J62" s="6">
        <f t="shared" si="6"/>
        <v>0.38449250000000001</v>
      </c>
      <c r="K62" s="6">
        <f t="shared" si="7"/>
        <v>0.55811666666666659</v>
      </c>
      <c r="L62">
        <f t="shared" si="8"/>
        <v>0.52914499999999998</v>
      </c>
      <c r="M62" s="8">
        <f t="shared" si="9"/>
        <v>0.51428571428571435</v>
      </c>
      <c r="N62" s="7">
        <f t="shared" si="10"/>
        <v>0.48250000000000004</v>
      </c>
      <c r="O62">
        <f t="shared" si="11"/>
        <v>0.69689552238805963</v>
      </c>
      <c r="P62">
        <f t="shared" si="12"/>
        <v>0.56785200000000002</v>
      </c>
      <c r="Q62">
        <f t="shared" si="13"/>
        <v>0.2923466666666667</v>
      </c>
      <c r="R62">
        <f t="shared" si="14"/>
        <v>0.27496875000000004</v>
      </c>
      <c r="S62">
        <f t="shared" si="15"/>
        <v>0.17904833333333331</v>
      </c>
      <c r="T62">
        <f t="shared" si="16"/>
        <v>0.46650700000000001</v>
      </c>
      <c r="U62">
        <f t="shared" si="16"/>
        <v>0.52701200000000004</v>
      </c>
      <c r="V62">
        <f t="shared" si="17"/>
        <v>0.54833666666666658</v>
      </c>
      <c r="W62">
        <f t="shared" si="18"/>
        <v>0.32505999999999996</v>
      </c>
      <c r="X62">
        <f t="shared" si="19"/>
        <v>0.34356200000000003</v>
      </c>
      <c r="Y62">
        <f t="shared" si="19"/>
        <v>1.1334600000000001</v>
      </c>
      <c r="Z62">
        <f t="shared" si="19"/>
        <v>0.29305599999999998</v>
      </c>
      <c r="AA62">
        <f t="shared" si="20"/>
        <v>0.3958757575757576</v>
      </c>
      <c r="AB62">
        <f t="shared" si="20"/>
        <v>0.30121212121212121</v>
      </c>
      <c r="AC62">
        <f t="shared" si="21"/>
        <v>0.41853200000000002</v>
      </c>
      <c r="AD62">
        <f t="shared" si="22"/>
        <v>0.2797075</v>
      </c>
      <c r="AE62">
        <f t="shared" si="23"/>
        <v>0.42833300000000002</v>
      </c>
      <c r="AF62">
        <f t="shared" si="24"/>
        <v>0.73124999999999996</v>
      </c>
      <c r="AG62">
        <f t="shared" si="25"/>
        <v>0.60447799999999996</v>
      </c>
      <c r="AI62">
        <v>18.697215629999999</v>
      </c>
      <c r="AJ62">
        <v>6.7679999999999998</v>
      </c>
      <c r="AK62">
        <v>83</v>
      </c>
    </row>
    <row r="63" spans="1:37" x14ac:dyDescent="0.25">
      <c r="A63" t="s">
        <v>52</v>
      </c>
      <c r="B63" t="s">
        <v>53</v>
      </c>
      <c r="C63">
        <f t="shared" si="0"/>
        <v>0.77479500000000034</v>
      </c>
      <c r="D63">
        <f t="shared" si="1"/>
        <v>0.42442200000000013</v>
      </c>
      <c r="E63">
        <f t="shared" si="2"/>
        <v>0.49004719999999996</v>
      </c>
      <c r="F63">
        <f t="shared" si="3"/>
        <v>0.8590000000000001</v>
      </c>
      <c r="G63" s="1">
        <f t="shared" si="4"/>
        <v>0.58409733333333336</v>
      </c>
      <c r="H63" s="6">
        <f t="shared" si="5"/>
        <v>0.80840999999999996</v>
      </c>
      <c r="I63">
        <f t="shared" si="5"/>
        <v>0.48738999999999999</v>
      </c>
      <c r="J63" s="6">
        <f t="shared" si="6"/>
        <v>0.32201250000000003</v>
      </c>
      <c r="K63" s="6">
        <f t="shared" si="7"/>
        <v>0.60750833333333343</v>
      </c>
      <c r="L63">
        <f t="shared" si="8"/>
        <v>0.53349800000000003</v>
      </c>
      <c r="M63" s="8">
        <f t="shared" si="9"/>
        <v>0.34285714285714286</v>
      </c>
      <c r="N63" s="7">
        <f t="shared" si="10"/>
        <v>0.51749999999999996</v>
      </c>
      <c r="O63">
        <f t="shared" si="11"/>
        <v>0.66788656716417916</v>
      </c>
      <c r="P63">
        <f t="shared" si="12"/>
        <v>0.66242600000000007</v>
      </c>
      <c r="Q63">
        <f t="shared" si="13"/>
        <v>0.44935166666666665</v>
      </c>
      <c r="R63">
        <f t="shared" si="14"/>
        <v>0.14060999999999998</v>
      </c>
      <c r="S63">
        <f t="shared" si="15"/>
        <v>0.44618333333333332</v>
      </c>
      <c r="T63">
        <f t="shared" si="16"/>
        <v>0.53559000000000001</v>
      </c>
      <c r="U63">
        <f t="shared" si="16"/>
        <v>0.53840900000000003</v>
      </c>
      <c r="V63">
        <f t="shared" si="17"/>
        <v>0.58621666666666672</v>
      </c>
      <c r="W63">
        <f t="shared" si="18"/>
        <v>0.43491999999999997</v>
      </c>
      <c r="X63">
        <f t="shared" si="19"/>
        <v>0.48725799999999997</v>
      </c>
      <c r="Y63">
        <f t="shared" si="19"/>
        <v>0.49972</v>
      </c>
      <c r="Z63">
        <f t="shared" si="19"/>
        <v>0.25908599999999998</v>
      </c>
      <c r="AA63">
        <f t="shared" si="20"/>
        <v>0.56578484848484845</v>
      </c>
      <c r="AB63">
        <f t="shared" si="20"/>
        <v>0.28368787878787882</v>
      </c>
      <c r="AC63">
        <f t="shared" si="21"/>
        <v>0.23549199999999998</v>
      </c>
      <c r="AD63">
        <f t="shared" si="22"/>
        <v>0.49610750000000003</v>
      </c>
      <c r="AE63">
        <f t="shared" si="23"/>
        <v>0.67</v>
      </c>
      <c r="AF63">
        <f t="shared" si="24"/>
        <v>0.81874999999999998</v>
      </c>
      <c r="AG63">
        <f t="shared" si="25"/>
        <v>0.91417899999999996</v>
      </c>
      <c r="AI63">
        <v>23.157138289999999</v>
      </c>
      <c r="AJ63">
        <v>6.3609999999999998</v>
      </c>
      <c r="AK63">
        <v>90</v>
      </c>
    </row>
    <row r="64" spans="1:37" x14ac:dyDescent="0.25">
      <c r="A64" t="s">
        <v>54</v>
      </c>
      <c r="B64" t="s">
        <v>55</v>
      </c>
      <c r="C64">
        <f t="shared" si="0"/>
        <v>0.95089499999999982</v>
      </c>
      <c r="D64">
        <f t="shared" si="1"/>
        <v>0.43159199999999998</v>
      </c>
      <c r="E64">
        <f t="shared" si="2"/>
        <v>0.75879200000000002</v>
      </c>
      <c r="F64">
        <f t="shared" si="3"/>
        <v>0.99967499999999998</v>
      </c>
      <c r="G64" s="1">
        <f t="shared" si="4"/>
        <v>0.83853199999999994</v>
      </c>
      <c r="H64" s="6">
        <f t="shared" si="5"/>
        <v>0.79351200000000011</v>
      </c>
      <c r="I64">
        <f t="shared" si="5"/>
        <v>0.62801099999999999</v>
      </c>
      <c r="J64" s="6">
        <f t="shared" si="6"/>
        <v>0.85826574999999994</v>
      </c>
      <c r="K64" s="6">
        <f t="shared" si="7"/>
        <v>0.84929999999999994</v>
      </c>
      <c r="L64">
        <f t="shared" si="8"/>
        <v>0.68638399999999999</v>
      </c>
      <c r="M64" s="8">
        <f t="shared" si="9"/>
        <v>0.87142857142857133</v>
      </c>
      <c r="N64" s="7">
        <f t="shared" si="10"/>
        <v>0.36499999999999999</v>
      </c>
      <c r="O64">
        <f t="shared" si="11"/>
        <v>0.80192537313432832</v>
      </c>
      <c r="P64">
        <f t="shared" si="12"/>
        <v>0.81762400000000013</v>
      </c>
      <c r="Q64">
        <f t="shared" si="13"/>
        <v>0.81113000000000002</v>
      </c>
      <c r="R64">
        <f t="shared" si="14"/>
        <v>0.39171875</v>
      </c>
      <c r="S64">
        <f t="shared" si="15"/>
        <v>0.58643000000000001</v>
      </c>
      <c r="T64">
        <f t="shared" si="16"/>
        <v>0.89158199999999999</v>
      </c>
      <c r="U64">
        <f t="shared" si="16"/>
        <v>0.79515500000000006</v>
      </c>
      <c r="V64">
        <f t="shared" si="17"/>
        <v>0.71333333333333326</v>
      </c>
      <c r="W64">
        <f t="shared" si="18"/>
        <v>0.18288666666666667</v>
      </c>
      <c r="X64">
        <f t="shared" si="19"/>
        <v>0.47049599999999997</v>
      </c>
      <c r="Y64">
        <f t="shared" si="19"/>
        <v>0.66240999999999994</v>
      </c>
      <c r="Z64">
        <f t="shared" si="19"/>
        <v>0.65378000000000003</v>
      </c>
      <c r="AA64">
        <f t="shared" si="20"/>
        <v>0.79054545454545455</v>
      </c>
      <c r="AB64">
        <f t="shared" si="20"/>
        <v>0.44535151515151516</v>
      </c>
      <c r="AC64">
        <f t="shared" si="21"/>
        <v>0.38622000000000001</v>
      </c>
      <c r="AD64">
        <f t="shared" si="22"/>
        <v>0.6275925</v>
      </c>
      <c r="AE64">
        <f t="shared" si="23"/>
        <v>0.71</v>
      </c>
      <c r="AF64">
        <f t="shared" si="24"/>
        <v>0.83750000000000002</v>
      </c>
      <c r="AG64">
        <f t="shared" si="25"/>
        <v>0.440299</v>
      </c>
      <c r="AI64">
        <v>45.853023720000003</v>
      </c>
      <c r="AJ64">
        <v>7.2910000000000004</v>
      </c>
      <c r="AK64">
        <v>124</v>
      </c>
    </row>
    <row r="65" spans="1:37" x14ac:dyDescent="0.25">
      <c r="A65" t="s">
        <v>56</v>
      </c>
      <c r="B65" t="s">
        <v>57</v>
      </c>
      <c r="C65">
        <f t="shared" si="0"/>
        <v>0.99866000000000033</v>
      </c>
      <c r="D65">
        <f t="shared" si="1"/>
        <v>0.73618799999999995</v>
      </c>
      <c r="E65">
        <f t="shared" si="2"/>
        <v>0.53095999999999999</v>
      </c>
      <c r="F65">
        <f t="shared" si="3"/>
        <v>0.92500000000000004</v>
      </c>
      <c r="G65" s="1">
        <f t="shared" si="4"/>
        <v>0.58899066666666666</v>
      </c>
      <c r="H65" s="6">
        <f t="shared" si="5"/>
        <v>0.92280799999999996</v>
      </c>
      <c r="I65">
        <f t="shared" si="5"/>
        <v>0.425983</v>
      </c>
      <c r="J65" s="6">
        <f t="shared" si="6"/>
        <v>0.68505749999999999</v>
      </c>
      <c r="K65" s="6">
        <f t="shared" si="7"/>
        <v>0.88202000000000003</v>
      </c>
      <c r="L65">
        <f t="shared" si="8"/>
        <v>0.68748900000000002</v>
      </c>
      <c r="M65" s="8">
        <f t="shared" si="9"/>
        <v>0.7142857142857143</v>
      </c>
      <c r="N65" s="7">
        <f t="shared" si="10"/>
        <v>0.57000000000000006</v>
      </c>
      <c r="O65">
        <f t="shared" si="11"/>
        <v>0.52069701492537324</v>
      </c>
      <c r="P65">
        <f t="shared" si="12"/>
        <v>0.59457799999999994</v>
      </c>
      <c r="Q65">
        <f t="shared" si="13"/>
        <v>0.56324666666666667</v>
      </c>
      <c r="R65">
        <f t="shared" si="14"/>
        <v>0.36218000000000006</v>
      </c>
      <c r="S65">
        <f t="shared" si="15"/>
        <v>0.54240833333333327</v>
      </c>
      <c r="T65">
        <f t="shared" si="16"/>
        <v>0.67698400000000003</v>
      </c>
      <c r="U65">
        <f t="shared" si="16"/>
        <v>0.86513800000000007</v>
      </c>
      <c r="V65">
        <f t="shared" si="17"/>
        <v>0.27833999999999998</v>
      </c>
      <c r="W65">
        <f t="shared" si="18"/>
        <v>0.10506666666666667</v>
      </c>
      <c r="X65">
        <f t="shared" si="19"/>
        <v>0.79848200000000003</v>
      </c>
      <c r="Y65">
        <f t="shared" si="19"/>
        <v>0.103246</v>
      </c>
      <c r="Z65">
        <f t="shared" si="19"/>
        <v>0.44756200000000002</v>
      </c>
      <c r="AA65">
        <f t="shared" si="20"/>
        <v>0.56608484848484852</v>
      </c>
      <c r="AB65">
        <f t="shared" si="20"/>
        <v>0.28631515151515152</v>
      </c>
      <c r="AC65">
        <f t="shared" si="21"/>
        <v>0.35947600000000002</v>
      </c>
      <c r="AD65">
        <f t="shared" si="22"/>
        <v>0.45086375000000001</v>
      </c>
      <c r="AE65">
        <f t="shared" si="23"/>
        <v>0.16375000000000001</v>
      </c>
      <c r="AF65">
        <f t="shared" si="24"/>
        <v>0.60416666666666663</v>
      </c>
      <c r="AG65">
        <f t="shared" si="25"/>
        <v>0.776119</v>
      </c>
      <c r="AI65">
        <v>39.726759850000001</v>
      </c>
      <c r="AJ65">
        <v>6.7249999999999996</v>
      </c>
      <c r="AK65">
        <v>108</v>
      </c>
    </row>
    <row r="66" spans="1:37" x14ac:dyDescent="0.25">
      <c r="G66" s="1"/>
      <c r="H66" s="6"/>
      <c r="J66" s="6"/>
      <c r="K66" s="6"/>
      <c r="M66" s="8"/>
      <c r="N66" s="7"/>
    </row>
    <row r="67" spans="1:37" x14ac:dyDescent="0.25">
      <c r="A67" t="s">
        <v>138</v>
      </c>
      <c r="C67">
        <f>CORREL(C38:C65,AI38:AI65)</f>
        <v>0.5527465706499376</v>
      </c>
      <c r="D67">
        <f>CORREL(D38:D65,AI38:AI65)</f>
        <v>0.52715772193936339</v>
      </c>
      <c r="E67">
        <f>CORREL(E38:E65,AI38:AI65)</f>
        <v>0.440801047222044</v>
      </c>
      <c r="F67">
        <f>CORREL(F38:F65,AI38:AI65)</f>
        <v>0.44124834294966786</v>
      </c>
      <c r="G67" s="1">
        <f>CORREL(G38:G65,AI38:AI65)</f>
        <v>0.18998618239488227</v>
      </c>
      <c r="H67" s="6">
        <f>CORREL(H38:H65,AI38:AI65)</f>
        <v>0.28329663021540835</v>
      </c>
      <c r="I67">
        <f>CORREL(I38:I65,AI38:AI65)</f>
        <v>4.9327846831312881E-2</v>
      </c>
      <c r="J67" s="6">
        <f>CORREL(J38:J65,AI38:AI65)</f>
        <v>0.43562923446755475</v>
      </c>
      <c r="K67" s="6">
        <f>CORREL(K38:K65,AI38:AI65)</f>
        <v>0.81039670104205686</v>
      </c>
      <c r="L67">
        <f>CORREL(L38:L65,AI38:AI65)</f>
        <v>0.81639995224312478</v>
      </c>
      <c r="M67" s="8">
        <f>CORREL(M38:M65,AI38:AI65)</f>
        <v>0.71994251819803112</v>
      </c>
      <c r="N67" s="7">
        <f>CORREL(N38:N65,AI38:AI65)</f>
        <v>0.31737744103255677</v>
      </c>
      <c r="O67">
        <f>CORREL(O38:O65,AI38:AI65)</f>
        <v>-0.32113594858217026</v>
      </c>
      <c r="P67">
        <f>CORREL(P38:P65,AI38:AI65)</f>
        <v>0.51825483614273893</v>
      </c>
      <c r="Q67">
        <f>CORREL(Q38:Q65,AI38:AI65)</f>
        <v>0.75839526377492961</v>
      </c>
      <c r="R67">
        <f>CORREL(R38:R65,AI38:AI65)</f>
        <v>-0.33423705055821512</v>
      </c>
      <c r="S67">
        <f>CORREL(S38:S65,AI38:AI65)</f>
        <v>-0.10512373340816691</v>
      </c>
      <c r="T67">
        <f>CORREL(T38:T65,AI38:AI65)</f>
        <v>0.62834268047748754</v>
      </c>
      <c r="U67">
        <f>CORREL(U38:U65,AI38:AI65)</f>
        <v>0.80113673831755472</v>
      </c>
      <c r="V67">
        <f>CORREL(V38:V65,AI38:AI65)</f>
        <v>0.60535998772965427</v>
      </c>
      <c r="W67">
        <f>CORREL(W38:W65,AI38:AI65)</f>
        <v>-0.19148472048286669</v>
      </c>
      <c r="X67">
        <f>CORREL(X38:X65,AI38:AI65)</f>
        <v>0.63849517869026418</v>
      </c>
      <c r="Y67">
        <f>CORREL(Y38:Y65,AI38:AI65)</f>
        <v>0.45769210674032629</v>
      </c>
      <c r="Z67">
        <f>CORREL(Z38:Z65,AI38:AI65)</f>
        <v>0.7207493954932267</v>
      </c>
      <c r="AA67">
        <f>CORREL(AA38:AA65,AI38:AI65)</f>
        <v>0.61123136664103972</v>
      </c>
      <c r="AB67">
        <f>CORREL(AB38:AB65,AI38:AI65)</f>
        <v>0.39122226009237326</v>
      </c>
      <c r="AC67">
        <f>CORREL(AC38:AC65,AI38:AI65)</f>
        <v>0.52990049972777553</v>
      </c>
      <c r="AD67">
        <f>CORREL(AD38:AD65,AI38:AI65)</f>
        <v>0.52734510107166777</v>
      </c>
      <c r="AE67">
        <f>CORREL(AE38:AE65,AI38:AI65)</f>
        <v>0.33012129647226129</v>
      </c>
      <c r="AF67">
        <f>CORREL(AF38:AF65,AI38:AI65)</f>
        <v>0.49912949129221051</v>
      </c>
      <c r="AG67">
        <f>CORREL(AG38:AG65,AI38:AI65)</f>
        <v>0.17021429351357714</v>
      </c>
    </row>
    <row r="68" spans="1:37" x14ac:dyDescent="0.25">
      <c r="A68" t="s">
        <v>141</v>
      </c>
      <c r="C68">
        <f>CORREL(C38:C65,AJ38:AJ65)</f>
        <v>0.3645702417301207</v>
      </c>
      <c r="D68">
        <f>CORREL(D38:D65,AJ38:AJ65)</f>
        <v>0.53288675358663073</v>
      </c>
      <c r="E68">
        <f>CORREL(E38:E65,AJ38:AJ65)</f>
        <v>0.43053777218987593</v>
      </c>
      <c r="F68">
        <f>CORREL(F38:F65,AJ38:AJ65)</f>
        <v>0.4771368050363714</v>
      </c>
      <c r="G68" s="1">
        <f>CORREL(G38:G65,AJ38:AJ65)</f>
        <v>0.23788995573460908</v>
      </c>
      <c r="H68" s="6">
        <f>CORREL(H38:H65,AJ38:AJ65)</f>
        <v>0.32346980428184058</v>
      </c>
      <c r="I68">
        <f>CORREL(I38:I65,AJ38:AJ65)</f>
        <v>9.9200982986693581E-2</v>
      </c>
      <c r="J68" s="6">
        <f>CORREL(J38:J65,AJ38:AJ65)</f>
        <v>0.3729116788054791</v>
      </c>
      <c r="K68" s="6">
        <f>CORREL(K38:K65,AJ38:AJ65)</f>
        <v>0.7987349517263802</v>
      </c>
      <c r="L68">
        <f>CORREL(L38:L65,AJ38:AJ65)</f>
        <v>0.82430788881826134</v>
      </c>
      <c r="M68" s="8">
        <f>CORREL(M38:M65,AJ38:AJ65)</f>
        <v>0.73790709790511377</v>
      </c>
      <c r="N68" s="7">
        <f>CORREL(N38:N65,AJ38:AJ65)</f>
        <v>0.36409954286884527</v>
      </c>
      <c r="O68">
        <f>CORREL(O38:O65,AJ38:AJ65)</f>
        <v>-0.16812888060662048</v>
      </c>
      <c r="P68">
        <f>CORREL(P38:P65,AJ38:AJ65)</f>
        <v>0.45101082367717243</v>
      </c>
      <c r="Q68">
        <f>CORREL(Q38:Q65,AJ38:AJ65)</f>
        <v>0.67304952329098977</v>
      </c>
      <c r="R68">
        <f>CORREL(R38:R65,AJ38:AJ65)</f>
        <v>-0.45477573858586834</v>
      </c>
      <c r="S68">
        <f>CORREL(S38:S65,AJ38:AJ65)</f>
        <v>-0.26836196547729957</v>
      </c>
      <c r="T68">
        <f>CORREL(T38:T65,AJ38:AJ65)</f>
        <v>0.7105127472484678</v>
      </c>
      <c r="U68">
        <f>CORREL(U38:U65,AJ38:AJ65)</f>
        <v>0.79449524223031165</v>
      </c>
      <c r="V68">
        <f>CORREL(V38:V65,AJ38:AJ65)</f>
        <v>0.49921262640981984</v>
      </c>
      <c r="W68">
        <f>CORREL(W38:W65,AJ38:AJ65)</f>
        <v>-0.27033343219297518</v>
      </c>
      <c r="X68">
        <f>CORREL(X38:X65,AJ38:AJ65)</f>
        <v>0.51225193526204627</v>
      </c>
      <c r="Y68">
        <f>CORREL(Y38:Y65,AJ38:AJ65)</f>
        <v>0.56671700018226978</v>
      </c>
      <c r="Z68">
        <f>CORREL(Z38:Z65,AJ38:AJ65)</f>
        <v>0.7118886248418711</v>
      </c>
      <c r="AA68">
        <f>CORREL(AA38:AA65,AJ38:AJ65)</f>
        <v>0.66986864646485222</v>
      </c>
      <c r="AB68">
        <f>CORREL(AB38:AB65,AJ38:AJ65)</f>
        <v>0.54112503139588453</v>
      </c>
      <c r="AC68">
        <f>CORREL(AC38:AC65,AJ38:AJ65)</f>
        <v>0.65133725279874122</v>
      </c>
      <c r="AD68">
        <f>CORREL(AD38:AD65,AJ38:AJ65)</f>
        <v>0.40009729281088979</v>
      </c>
      <c r="AE68">
        <f>CORREL(AE38:AE65,AJ38:AJ65)</f>
        <v>0.43497291346679046</v>
      </c>
      <c r="AF68">
        <f>CORREL(AF38:AF65,AJ38:AJ65)</f>
        <v>0.50525201829115951</v>
      </c>
      <c r="AG68">
        <f>CORREL(AG38:AG65,AJ38:AJ65)</f>
        <v>9.5725786093790205E-2</v>
      </c>
    </row>
    <row r="69" spans="1:37" x14ac:dyDescent="0.25">
      <c r="A69" t="s">
        <v>144</v>
      </c>
      <c r="C69">
        <f>CORREL(C38:C65,AK38:AK65)</f>
        <v>0.54810262821536138</v>
      </c>
      <c r="D69">
        <f>CORREL(D38:D65,AK38:AK65)</f>
        <v>0.58105627477652122</v>
      </c>
      <c r="E69">
        <f>CORREL(E38:E65,AK38:AK65)</f>
        <v>0.33960707744972085</v>
      </c>
      <c r="F69">
        <f>CORREL(F38:F65,AK38:AK65)</f>
        <v>0.479641704380116</v>
      </c>
      <c r="G69" s="1">
        <f>CORREL(G38:G65,AK38:AK65)</f>
        <v>0.21403091765782031</v>
      </c>
      <c r="H69" s="6">
        <f>CORREL(H38:H65,AK38:AK65)</f>
        <v>0.35238196449654213</v>
      </c>
      <c r="I69">
        <f>CORREL(I38:I65,AK38:AK65)</f>
        <v>7.7316755162711318E-2</v>
      </c>
      <c r="J69" s="6">
        <f>CORREL(J38:J65,AK38:AK65)</f>
        <v>0.45012093111630164</v>
      </c>
      <c r="K69" s="6">
        <f>CORREL(K38:K65,AK38:AK65)</f>
        <v>0.80628706645558534</v>
      </c>
      <c r="L69">
        <f>CORREL(L38:L65,AK38:AK65)</f>
        <v>0.82077225226560779</v>
      </c>
      <c r="M69" s="8">
        <f>CORREL(M38:M65,AK38:AK65)</f>
        <v>0.69649998398807855</v>
      </c>
      <c r="N69" s="7">
        <f>CORREL(N38:N65,AK38:AK65)</f>
        <v>0.29280256627362394</v>
      </c>
      <c r="O69">
        <f>CORREL(O38:O65,AK38:AK65)</f>
        <v>-0.31944998179697931</v>
      </c>
      <c r="P69">
        <f>CORREL(P38:P65,AK38:AK65)</f>
        <v>0.47336763694525102</v>
      </c>
      <c r="Q69">
        <f>CORREL(Q38:Q65,AK38:AK65)</f>
        <v>0.66331436080416906</v>
      </c>
      <c r="R69">
        <f>CORREL(R38:R65,AK38:AK65)</f>
        <v>-0.41425503568843386</v>
      </c>
      <c r="S69">
        <f>CORREL(S38:S65,AK38:AK65)</f>
        <v>-0.18864019350663833</v>
      </c>
      <c r="T69">
        <f>CORREL(T38:T65,AK38:AK65)</f>
        <v>0.65107081396946143</v>
      </c>
      <c r="U69">
        <f>CORREL(U38:U65,AK38:AK65)</f>
        <v>0.81107170644227189</v>
      </c>
      <c r="V69">
        <f>CORREL(V38:V65,AK38:AK65)</f>
        <v>0.66014305770732828</v>
      </c>
      <c r="W69">
        <f>CORREL(W38:W65,AK38:AK65)</f>
        <v>-0.18758596256093488</v>
      </c>
      <c r="X69">
        <f>CORREL(X38:X65,AK38:AK65)</f>
        <v>0.58636193368001244</v>
      </c>
      <c r="Y69">
        <f>CORREL(Y38:Y65,AK38:AK65)</f>
        <v>0.40942214259257753</v>
      </c>
      <c r="Z69">
        <f>CORREL(Z38:Z65,AK38:AK65)</f>
        <v>0.6391181090389475</v>
      </c>
      <c r="AA69">
        <f>CORREL(AA38:AA65,AK38:AK65)</f>
        <v>0.65689346078538979</v>
      </c>
      <c r="AB69">
        <f>CORREL(AB38:AB65,AK38:AK65)</f>
        <v>0.43271259248656441</v>
      </c>
      <c r="AC69">
        <f>CORREL(AC38:AC65,AK38:AK65)</f>
        <v>0.64002582611096248</v>
      </c>
      <c r="AD69">
        <f>CORREL(AD38:AD65,AK38:AK65)</f>
        <v>0.46884660364958919</v>
      </c>
      <c r="AE69">
        <f>CORREL(AE38:AE65,AK38:AK65)</f>
        <v>0.41009034741191869</v>
      </c>
      <c r="AF69">
        <f>CORREL(AF38:AF65,AK38:AK65)</f>
        <v>0.55971241775498493</v>
      </c>
      <c r="AG69">
        <f>CORREL(AG38:AG65,AK38:AK65)</f>
        <v>0.12340394070521545</v>
      </c>
    </row>
    <row r="70" spans="1:37" x14ac:dyDescent="0.25">
      <c r="G70" s="1"/>
      <c r="H70" s="6"/>
      <c r="J70" s="6"/>
      <c r="K70" s="6"/>
      <c r="M70" s="8"/>
      <c r="N70" s="7"/>
    </row>
    <row r="71" spans="1:37" x14ac:dyDescent="0.25">
      <c r="A71" t="s">
        <v>121</v>
      </c>
      <c r="C71">
        <v>0.25</v>
      </c>
      <c r="D71">
        <v>0.25</v>
      </c>
      <c r="E71">
        <v>0.25</v>
      </c>
      <c r="F71">
        <v>0.25</v>
      </c>
      <c r="G71">
        <v>0.25</v>
      </c>
      <c r="H71">
        <v>0.25</v>
      </c>
      <c r="I71">
        <v>0.25</v>
      </c>
      <c r="J71">
        <v>0.25</v>
      </c>
      <c r="K71">
        <v>0.25</v>
      </c>
      <c r="L71">
        <v>0.25</v>
      </c>
      <c r="M71">
        <v>0.25</v>
      </c>
      <c r="N71">
        <v>0.25</v>
      </c>
      <c r="O71">
        <v>0.15</v>
      </c>
      <c r="P71">
        <v>0.15</v>
      </c>
      <c r="Q71">
        <v>0.15</v>
      </c>
      <c r="R71">
        <v>0.15</v>
      </c>
      <c r="S71">
        <v>0.15</v>
      </c>
      <c r="T71">
        <v>0.15</v>
      </c>
      <c r="U71">
        <v>0.15</v>
      </c>
      <c r="V71">
        <v>0.2</v>
      </c>
      <c r="W71">
        <v>0.2</v>
      </c>
      <c r="X71">
        <v>0.2</v>
      </c>
      <c r="Y71">
        <v>0.2</v>
      </c>
      <c r="Z71">
        <v>0.2</v>
      </c>
      <c r="AA71">
        <v>0.2</v>
      </c>
      <c r="AB71">
        <v>0.2</v>
      </c>
      <c r="AC71">
        <v>0.2</v>
      </c>
      <c r="AD71">
        <v>0.15</v>
      </c>
      <c r="AE71">
        <v>0.15</v>
      </c>
      <c r="AF71">
        <v>0.15</v>
      </c>
      <c r="AG71">
        <v>0.15</v>
      </c>
    </row>
    <row r="72" spans="1:37" x14ac:dyDescent="0.25">
      <c r="A72" t="s">
        <v>122</v>
      </c>
      <c r="C72">
        <v>0.33300000000000002</v>
      </c>
      <c r="D72">
        <v>0.33300000000000002</v>
      </c>
      <c r="E72">
        <v>0.222</v>
      </c>
      <c r="F72">
        <v>0.222</v>
      </c>
      <c r="G72" s="1">
        <v>0.222</v>
      </c>
      <c r="H72" s="6">
        <v>0.33300000000000002</v>
      </c>
      <c r="I72">
        <v>0.33300000000000002</v>
      </c>
      <c r="J72" s="6">
        <v>0.111</v>
      </c>
      <c r="K72" s="6">
        <v>0.5</v>
      </c>
      <c r="L72" s="6">
        <v>0.5</v>
      </c>
      <c r="M72" s="6">
        <v>0.5</v>
      </c>
      <c r="N72" s="6">
        <v>0.5</v>
      </c>
      <c r="O72" s="6">
        <v>0.33300000000000002</v>
      </c>
      <c r="P72" s="6">
        <v>0.33300000000000002</v>
      </c>
      <c r="Q72" s="6">
        <v>0.33300000000000002</v>
      </c>
      <c r="R72" s="6">
        <v>0.33300000000000002</v>
      </c>
      <c r="S72" s="6">
        <v>0.33300000000000002</v>
      </c>
      <c r="T72" s="6">
        <v>0.33300000000000002</v>
      </c>
      <c r="U72" s="6">
        <v>0.33300000000000002</v>
      </c>
      <c r="V72" s="6">
        <v>0.6</v>
      </c>
      <c r="W72" s="6">
        <v>0.6</v>
      </c>
      <c r="X72" s="6">
        <v>0.6</v>
      </c>
      <c r="Y72" s="6">
        <v>0.6</v>
      </c>
      <c r="Z72" s="6">
        <v>0.6</v>
      </c>
      <c r="AA72" s="6">
        <v>0.4</v>
      </c>
      <c r="AB72" s="6">
        <v>0.4</v>
      </c>
      <c r="AC72" s="6">
        <v>0.4</v>
      </c>
      <c r="AD72" s="6">
        <v>1</v>
      </c>
      <c r="AE72" s="6">
        <v>1</v>
      </c>
      <c r="AF72" s="6">
        <v>1</v>
      </c>
      <c r="AG72" s="6">
        <v>1</v>
      </c>
    </row>
    <row r="73" spans="1:37" x14ac:dyDescent="0.25">
      <c r="A73" t="s">
        <v>124</v>
      </c>
      <c r="C73">
        <v>0.5</v>
      </c>
      <c r="D73">
        <v>0.5</v>
      </c>
      <c r="E73">
        <v>0.33300000000000002</v>
      </c>
      <c r="F73">
        <v>0.33300000000000002</v>
      </c>
      <c r="G73">
        <v>0.33300000000000002</v>
      </c>
      <c r="H73">
        <v>0.5</v>
      </c>
      <c r="I73">
        <v>0.5</v>
      </c>
      <c r="J73">
        <v>1</v>
      </c>
      <c r="K73">
        <v>0.5</v>
      </c>
      <c r="L73">
        <v>0.5</v>
      </c>
      <c r="M73">
        <v>0.5</v>
      </c>
      <c r="N73">
        <v>0.5</v>
      </c>
      <c r="O73">
        <v>0.33300000000000002</v>
      </c>
      <c r="P73">
        <v>0.33300000000000002</v>
      </c>
      <c r="Q73">
        <v>0.33300000000000002</v>
      </c>
      <c r="R73">
        <v>0.5</v>
      </c>
      <c r="S73">
        <v>0.5</v>
      </c>
      <c r="T73">
        <v>0.5</v>
      </c>
      <c r="U73">
        <v>0.5</v>
      </c>
      <c r="V73">
        <v>0.2</v>
      </c>
      <c r="W73">
        <v>0.2</v>
      </c>
      <c r="X73">
        <v>0.2</v>
      </c>
      <c r="Y73">
        <v>0.2</v>
      </c>
      <c r="Z73">
        <v>0.2</v>
      </c>
      <c r="AA73">
        <v>0.33300000000000002</v>
      </c>
      <c r="AB73">
        <v>0.33300000000000002</v>
      </c>
      <c r="AC73">
        <v>0.33300000000000002</v>
      </c>
      <c r="AD73">
        <v>0.25</v>
      </c>
      <c r="AE73">
        <v>0.25</v>
      </c>
      <c r="AF73">
        <v>0.25</v>
      </c>
      <c r="AG73">
        <v>0.25</v>
      </c>
    </row>
    <row r="75" spans="1:37" x14ac:dyDescent="0.25">
      <c r="A75" t="s">
        <v>123</v>
      </c>
      <c r="C75">
        <f>C71*C72*C73</f>
        <v>4.1625000000000002E-2</v>
      </c>
      <c r="D75">
        <f t="shared" ref="D75:AG75" si="26">D71*D72*D73</f>
        <v>4.1625000000000002E-2</v>
      </c>
      <c r="E75">
        <f t="shared" si="26"/>
        <v>1.8481500000000001E-2</v>
      </c>
      <c r="F75">
        <f t="shared" si="26"/>
        <v>1.8481500000000001E-2</v>
      </c>
      <c r="G75">
        <f t="shared" si="26"/>
        <v>1.8481500000000001E-2</v>
      </c>
      <c r="H75">
        <f t="shared" si="26"/>
        <v>4.1625000000000002E-2</v>
      </c>
      <c r="I75">
        <f t="shared" si="26"/>
        <v>4.1625000000000002E-2</v>
      </c>
      <c r="J75">
        <f t="shared" si="26"/>
        <v>2.775E-2</v>
      </c>
      <c r="K75">
        <f t="shared" si="26"/>
        <v>6.25E-2</v>
      </c>
      <c r="L75">
        <f t="shared" si="26"/>
        <v>6.25E-2</v>
      </c>
      <c r="M75">
        <f t="shared" si="26"/>
        <v>6.25E-2</v>
      </c>
      <c r="N75">
        <f t="shared" si="26"/>
        <v>6.25E-2</v>
      </c>
      <c r="O75">
        <f t="shared" si="26"/>
        <v>1.6633350000000002E-2</v>
      </c>
      <c r="P75">
        <f t="shared" si="26"/>
        <v>1.6633350000000002E-2</v>
      </c>
      <c r="Q75">
        <f t="shared" si="26"/>
        <v>1.6633350000000002E-2</v>
      </c>
      <c r="R75">
        <f t="shared" si="26"/>
        <v>2.4975000000000001E-2</v>
      </c>
      <c r="S75">
        <f t="shared" si="26"/>
        <v>2.4975000000000001E-2</v>
      </c>
      <c r="T75">
        <f t="shared" si="26"/>
        <v>2.4975000000000001E-2</v>
      </c>
      <c r="U75">
        <f t="shared" si="26"/>
        <v>2.4975000000000001E-2</v>
      </c>
      <c r="V75">
        <f t="shared" si="26"/>
        <v>2.4E-2</v>
      </c>
      <c r="W75">
        <f t="shared" si="26"/>
        <v>2.4E-2</v>
      </c>
      <c r="X75">
        <f t="shared" si="26"/>
        <v>2.4E-2</v>
      </c>
      <c r="Y75">
        <f t="shared" si="26"/>
        <v>2.4E-2</v>
      </c>
      <c r="Z75">
        <f t="shared" si="26"/>
        <v>2.4E-2</v>
      </c>
      <c r="AA75">
        <f t="shared" si="26"/>
        <v>2.6640000000000007E-2</v>
      </c>
      <c r="AB75">
        <f t="shared" si="26"/>
        <v>2.6640000000000007E-2</v>
      </c>
      <c r="AC75">
        <f t="shared" si="26"/>
        <v>2.6640000000000007E-2</v>
      </c>
      <c r="AD75">
        <f t="shared" si="26"/>
        <v>3.7499999999999999E-2</v>
      </c>
      <c r="AE75">
        <f t="shared" si="26"/>
        <v>3.7499999999999999E-2</v>
      </c>
      <c r="AF75">
        <f t="shared" si="26"/>
        <v>3.7499999999999999E-2</v>
      </c>
      <c r="AG75">
        <f t="shared" si="26"/>
        <v>3.7499999999999999E-2</v>
      </c>
      <c r="AH75">
        <f>SUM(C75:AG75)</f>
        <v>0.9994145499999999</v>
      </c>
    </row>
    <row r="77" spans="1:37" x14ac:dyDescent="0.25">
      <c r="AH77" s="14" t="s">
        <v>125</v>
      </c>
      <c r="AI77" s="14" t="s">
        <v>136</v>
      </c>
      <c r="AJ77" s="14" t="s">
        <v>125</v>
      </c>
      <c r="AK77" s="14" t="s">
        <v>137</v>
      </c>
    </row>
    <row r="78" spans="1:37" x14ac:dyDescent="0.25">
      <c r="A78" t="s">
        <v>2</v>
      </c>
      <c r="B78" t="s">
        <v>3</v>
      </c>
      <c r="C78">
        <f t="shared" ref="C78:AG78" si="27">C38*C75</f>
        <v>3.9693808125000014E-2</v>
      </c>
      <c r="D78">
        <f t="shared" si="27"/>
        <v>1.5004230750000002E-2</v>
      </c>
      <c r="E78">
        <f t="shared" si="27"/>
        <v>7.7226943752000008E-3</v>
      </c>
      <c r="F78">
        <f t="shared" si="27"/>
        <v>1.6510133839500001E-2</v>
      </c>
      <c r="G78">
        <f t="shared" si="27"/>
        <v>1.0948736304000001E-2</v>
      </c>
      <c r="H78">
        <f t="shared" si="27"/>
        <v>3.7140488999999999E-2</v>
      </c>
      <c r="I78">
        <f t="shared" si="27"/>
        <v>9.9725591250000006E-3</v>
      </c>
      <c r="J78">
        <f t="shared" si="27"/>
        <v>2.1477847875000001E-2</v>
      </c>
      <c r="K78">
        <f t="shared" si="27"/>
        <v>4.3548854166666665E-2</v>
      </c>
      <c r="L78">
        <f t="shared" si="27"/>
        <v>4.09101875E-2</v>
      </c>
      <c r="M78">
        <f t="shared" si="27"/>
        <v>3.5714285714285712E-2</v>
      </c>
      <c r="N78">
        <f t="shared" si="27"/>
        <v>3.515625E-2</v>
      </c>
      <c r="O78">
        <f t="shared" si="27"/>
        <v>8.2222869452238806E-3</v>
      </c>
      <c r="P78">
        <f t="shared" si="27"/>
        <v>9.5594523786000016E-3</v>
      </c>
      <c r="Q78">
        <f t="shared" si="27"/>
        <v>3.9935010015000006E-3</v>
      </c>
      <c r="R78">
        <f t="shared" si="27"/>
        <v>3.7253646562499998E-3</v>
      </c>
      <c r="S78">
        <f t="shared" si="27"/>
        <v>7.5496927500000007E-3</v>
      </c>
      <c r="T78">
        <f t="shared" si="27"/>
        <v>1.5798335850000001E-2</v>
      </c>
      <c r="U78">
        <f t="shared" si="27"/>
        <v>1.6899408675000002E-2</v>
      </c>
      <c r="V78">
        <f t="shared" si="27"/>
        <v>1.6449479999999999E-2</v>
      </c>
      <c r="W78">
        <f t="shared" si="27"/>
        <v>9.0187200000000009E-3</v>
      </c>
      <c r="X78">
        <f t="shared" si="27"/>
        <v>9.0133439999999995E-3</v>
      </c>
      <c r="Y78">
        <f t="shared" si="27"/>
        <v>1.1963567999999999E-2</v>
      </c>
      <c r="Z78">
        <f t="shared" si="27"/>
        <v>4.7574720000000004E-3</v>
      </c>
      <c r="AA78">
        <f t="shared" si="27"/>
        <v>1.1716756363636366E-2</v>
      </c>
      <c r="AB78">
        <f t="shared" si="27"/>
        <v>4.6148552727272732E-3</v>
      </c>
      <c r="AC78">
        <f t="shared" si="27"/>
        <v>1.1144790720000002E-2</v>
      </c>
      <c r="AD78">
        <f t="shared" si="27"/>
        <v>1.7929921875000001E-2</v>
      </c>
      <c r="AE78">
        <f t="shared" si="27"/>
        <v>2.709375E-2</v>
      </c>
      <c r="AF78">
        <f t="shared" si="27"/>
        <v>3.5390624999999995E-2</v>
      </c>
      <c r="AG78">
        <f t="shared" si="27"/>
        <v>2.9244412499999997E-2</v>
      </c>
      <c r="AH78">
        <f t="shared" ref="AH78:AH105" si="28">SUM(C78:AG78)</f>
        <v>0.56788581476258992</v>
      </c>
      <c r="AI78">
        <v>39.632189369999999</v>
      </c>
      <c r="AJ78">
        <v>0.56788581476258992</v>
      </c>
      <c r="AK78">
        <v>7.1189999999999998</v>
      </c>
    </row>
    <row r="79" spans="1:37" x14ac:dyDescent="0.25">
      <c r="A79" t="s">
        <v>4</v>
      </c>
      <c r="B79" t="s">
        <v>5</v>
      </c>
      <c r="C79">
        <f t="shared" ref="C79:AG79" si="29">C39*C75</f>
        <v>4.146890625E-2</v>
      </c>
      <c r="D79">
        <f t="shared" si="29"/>
        <v>2.5077480749999995E-2</v>
      </c>
      <c r="E79">
        <f t="shared" si="29"/>
        <v>6.3302390244000008E-3</v>
      </c>
      <c r="F79">
        <f t="shared" si="29"/>
        <v>1.7470524987E-2</v>
      </c>
      <c r="G79">
        <f t="shared" si="29"/>
        <v>1.0568929158000001E-2</v>
      </c>
      <c r="H79">
        <f t="shared" si="29"/>
        <v>4.1149850625000005E-2</v>
      </c>
      <c r="I79">
        <f t="shared" si="29"/>
        <v>3.3747468750000002E-2</v>
      </c>
      <c r="J79">
        <f t="shared" si="29"/>
        <v>1.8805342499999999E-2</v>
      </c>
      <c r="K79">
        <f t="shared" si="29"/>
        <v>4.5826354166666673E-2</v>
      </c>
      <c r="L79">
        <f t="shared" si="29"/>
        <v>3.8061687499999997E-2</v>
      </c>
      <c r="M79">
        <f t="shared" si="29"/>
        <v>3.7499999999999999E-2</v>
      </c>
      <c r="N79">
        <f t="shared" si="29"/>
        <v>2.1718750000000002E-2</v>
      </c>
      <c r="O79">
        <f t="shared" si="29"/>
        <v>7.9804578969402996E-3</v>
      </c>
      <c r="P79">
        <f t="shared" si="29"/>
        <v>7.3261922742E-3</v>
      </c>
      <c r="Q79">
        <f t="shared" si="29"/>
        <v>3.4142168655000001E-3</v>
      </c>
      <c r="R79">
        <f t="shared" si="29"/>
        <v>7.4011539375000001E-3</v>
      </c>
      <c r="S79">
        <f t="shared" si="29"/>
        <v>1.6695537749999999E-2</v>
      </c>
      <c r="T79">
        <f t="shared" si="29"/>
        <v>1.86141672E-2</v>
      </c>
      <c r="U79">
        <f t="shared" si="29"/>
        <v>1.625208165E-2</v>
      </c>
      <c r="V79">
        <f t="shared" si="29"/>
        <v>2.000072E-2</v>
      </c>
      <c r="W79">
        <f t="shared" si="29"/>
        <v>8.7324799999999991E-3</v>
      </c>
      <c r="X79">
        <f t="shared" si="29"/>
        <v>1.0437744000000001E-2</v>
      </c>
      <c r="Y79">
        <f t="shared" si="29"/>
        <v>7.4435520000000008E-3</v>
      </c>
      <c r="Z79">
        <f t="shared" si="29"/>
        <v>8.8634400000000002E-3</v>
      </c>
      <c r="AA79">
        <f t="shared" si="29"/>
        <v>1.8565900363636371E-2</v>
      </c>
      <c r="AB79">
        <f t="shared" si="29"/>
        <v>1.5858711272727276E-2</v>
      </c>
      <c r="AC79">
        <f t="shared" si="29"/>
        <v>1.3938580800000005E-2</v>
      </c>
      <c r="AD79">
        <f t="shared" si="29"/>
        <v>1.8728156249999999E-2</v>
      </c>
      <c r="AE79">
        <f t="shared" si="29"/>
        <v>2.1937499999999999E-2</v>
      </c>
      <c r="AF79">
        <f t="shared" si="29"/>
        <v>2.7421874999999998E-2</v>
      </c>
      <c r="AG79">
        <f t="shared" si="29"/>
        <v>1.7910449999999998E-2</v>
      </c>
      <c r="AH79">
        <f t="shared" si="28"/>
        <v>0.60524845097157065</v>
      </c>
      <c r="AI79">
        <v>36.44831954</v>
      </c>
      <c r="AJ79">
        <v>0.60524845097157065</v>
      </c>
      <c r="AK79">
        <v>6.9290000000000003</v>
      </c>
    </row>
    <row r="80" spans="1:37" x14ac:dyDescent="0.25">
      <c r="A80" t="s">
        <v>6</v>
      </c>
      <c r="B80" t="s">
        <v>7</v>
      </c>
      <c r="C80">
        <f t="shared" ref="C80:AG80" si="30">C40*C75</f>
        <v>3.1643324999999986E-2</v>
      </c>
      <c r="D80">
        <f t="shared" si="30"/>
        <v>5.592068999999999E-3</v>
      </c>
      <c r="E80">
        <f t="shared" si="30"/>
        <v>8.4186189539999998E-3</v>
      </c>
      <c r="F80">
        <f t="shared" si="30"/>
        <v>1.2136801050000002E-2</v>
      </c>
      <c r="G80">
        <f t="shared" si="30"/>
        <v>3.0406749479999998E-3</v>
      </c>
      <c r="H80">
        <f t="shared" si="30"/>
        <v>3.0850868250000007E-2</v>
      </c>
      <c r="I80">
        <f t="shared" si="30"/>
        <v>2.2713555375000003E-2</v>
      </c>
      <c r="J80">
        <f t="shared" si="30"/>
        <v>1.6223690624999999E-2</v>
      </c>
      <c r="K80">
        <f t="shared" si="30"/>
        <v>1.8599479166666665E-2</v>
      </c>
      <c r="L80">
        <f t="shared" si="30"/>
        <v>1.6403312499999999E-2</v>
      </c>
      <c r="M80">
        <f t="shared" si="30"/>
        <v>2.0535714285714286E-2</v>
      </c>
      <c r="N80">
        <f t="shared" si="30"/>
        <v>2.1406249999999998E-2</v>
      </c>
      <c r="O80">
        <f t="shared" si="30"/>
        <v>8.7580297705970155E-3</v>
      </c>
      <c r="P80">
        <f t="shared" si="30"/>
        <v>4.6117626210000007E-3</v>
      </c>
      <c r="Q80">
        <f t="shared" si="30"/>
        <v>2.2454468055000004E-3</v>
      </c>
      <c r="R80">
        <f t="shared" si="30"/>
        <v>1.8760221000000001E-2</v>
      </c>
      <c r="S80">
        <f t="shared" si="30"/>
        <v>1.4871738375000004E-2</v>
      </c>
      <c r="T80">
        <f t="shared" si="30"/>
        <v>1.8498233249999998E-3</v>
      </c>
      <c r="U80">
        <f t="shared" si="30"/>
        <v>6.732510750000001E-3</v>
      </c>
      <c r="V80">
        <f t="shared" si="30"/>
        <v>9.9726399999999996E-3</v>
      </c>
      <c r="W80">
        <f t="shared" si="30"/>
        <v>1.4798559999999999E-2</v>
      </c>
      <c r="X80">
        <f t="shared" si="30"/>
        <v>4.5236640000000002E-3</v>
      </c>
      <c r="Y80">
        <f t="shared" si="30"/>
        <v>4.8933600000000002E-3</v>
      </c>
      <c r="Z80">
        <f t="shared" si="30"/>
        <v>2.2650719999999999E-3</v>
      </c>
      <c r="AA80">
        <f t="shared" si="30"/>
        <v>4.1890189090909103E-3</v>
      </c>
      <c r="AB80">
        <f t="shared" si="30"/>
        <v>1.3699418181818187E-3</v>
      </c>
      <c r="AC80">
        <f t="shared" si="30"/>
        <v>2.9556547200000004E-3</v>
      </c>
      <c r="AD80">
        <f t="shared" si="30"/>
        <v>4.9113749999999999E-3</v>
      </c>
      <c r="AE80">
        <f t="shared" si="30"/>
        <v>7.285724999999999E-3</v>
      </c>
      <c r="AF80">
        <f t="shared" si="30"/>
        <v>1.90625E-2</v>
      </c>
      <c r="AG80">
        <f t="shared" si="30"/>
        <v>2.8404862499999999E-2</v>
      </c>
      <c r="AH80">
        <f t="shared" si="28"/>
        <v>0.37002626574875064</v>
      </c>
      <c r="AI80">
        <v>6.2878721190000002</v>
      </c>
      <c r="AJ80">
        <v>0.37002626574875064</v>
      </c>
      <c r="AK80">
        <v>4.2169999999999996</v>
      </c>
    </row>
    <row r="81" spans="1:42" x14ac:dyDescent="0.25">
      <c r="A81" t="s">
        <v>8</v>
      </c>
      <c r="B81" t="s">
        <v>9</v>
      </c>
      <c r="C81">
        <f t="shared" ref="C81:AG81" si="31">C41*C75</f>
        <v>3.5339416875000002E-2</v>
      </c>
      <c r="D81">
        <f t="shared" si="31"/>
        <v>1.6371195749999998E-2</v>
      </c>
      <c r="E81">
        <f t="shared" si="31"/>
        <v>7.7794251876000002E-3</v>
      </c>
      <c r="F81">
        <f t="shared" si="31"/>
        <v>1.2332908246500001E-2</v>
      </c>
      <c r="G81">
        <f t="shared" si="31"/>
        <v>3.7867361399999996E-3</v>
      </c>
      <c r="H81">
        <f t="shared" si="31"/>
        <v>2.4949359000000001E-2</v>
      </c>
      <c r="I81">
        <f t="shared" si="31"/>
        <v>4.2466657500000006E-3</v>
      </c>
      <c r="J81">
        <f t="shared" si="31"/>
        <v>7.5894862500000011E-3</v>
      </c>
      <c r="K81">
        <f t="shared" si="31"/>
        <v>3.2001145833333342E-2</v>
      </c>
      <c r="L81">
        <f t="shared" si="31"/>
        <v>3.4133749999999997E-2</v>
      </c>
      <c r="M81">
        <f t="shared" si="31"/>
        <v>2.4107142857142858E-2</v>
      </c>
      <c r="N81">
        <f t="shared" si="31"/>
        <v>2.4531249999999998E-2</v>
      </c>
      <c r="O81">
        <f t="shared" si="31"/>
        <v>1.4297034624179106E-2</v>
      </c>
      <c r="P81">
        <f t="shared" si="31"/>
        <v>1.1700364123800005E-2</v>
      </c>
      <c r="Q81">
        <f t="shared" si="31"/>
        <v>4.6675397880000004E-3</v>
      </c>
      <c r="R81">
        <f t="shared" si="31"/>
        <v>7.8750545625000008E-3</v>
      </c>
      <c r="S81">
        <f t="shared" si="31"/>
        <v>1.2199496624999999E-2</v>
      </c>
      <c r="T81">
        <f t="shared" si="31"/>
        <v>1.3169242575E-2</v>
      </c>
      <c r="U81">
        <f t="shared" si="31"/>
        <v>1.129464405E-2</v>
      </c>
      <c r="V81">
        <f t="shared" si="31"/>
        <v>1.1466479999999999E-2</v>
      </c>
      <c r="W81">
        <f t="shared" si="31"/>
        <v>7.5128E-3</v>
      </c>
      <c r="X81">
        <f t="shared" si="31"/>
        <v>7.0706880000000012E-3</v>
      </c>
      <c r="Y81">
        <f t="shared" si="31"/>
        <v>4.7750880000000002E-3</v>
      </c>
      <c r="Z81">
        <f t="shared" si="31"/>
        <v>7.5344640000000003E-3</v>
      </c>
      <c r="AA81">
        <f t="shared" si="31"/>
        <v>1.4547700363636368E-2</v>
      </c>
      <c r="AB81">
        <f t="shared" si="31"/>
        <v>6.6960850909090937E-3</v>
      </c>
      <c r="AC81">
        <f t="shared" si="31"/>
        <v>9.5277427200000028E-3</v>
      </c>
      <c r="AD81">
        <f t="shared" si="31"/>
        <v>1.084396875E-2</v>
      </c>
      <c r="AE81">
        <f t="shared" si="31"/>
        <v>7.3593749999999996E-3</v>
      </c>
      <c r="AF81">
        <f t="shared" si="31"/>
        <v>1.2812499999999999E-2</v>
      </c>
      <c r="AG81">
        <f t="shared" si="31"/>
        <v>2.2527974999999999E-2</v>
      </c>
      <c r="AH81">
        <f t="shared" si="28"/>
        <v>0.42504672516260067</v>
      </c>
      <c r="AI81">
        <v>10.37718836</v>
      </c>
      <c r="AJ81">
        <v>0.42504672516260067</v>
      </c>
      <c r="AK81">
        <v>5.4880000000000004</v>
      </c>
    </row>
    <row r="82" spans="1:42" x14ac:dyDescent="0.25">
      <c r="A82" t="s">
        <v>10</v>
      </c>
      <c r="B82" t="s">
        <v>11</v>
      </c>
      <c r="C82">
        <f t="shared" ref="C82:AG82" si="32">C42*C75</f>
        <v>4.1614593750000012E-2</v>
      </c>
      <c r="D82">
        <f t="shared" si="32"/>
        <v>1.8442788749999994E-2</v>
      </c>
      <c r="E82">
        <f t="shared" si="32"/>
        <v>9.5184456264000017E-3</v>
      </c>
      <c r="F82">
        <f t="shared" si="32"/>
        <v>1.1869373745E-2</v>
      </c>
      <c r="G82">
        <f t="shared" si="32"/>
        <v>5.4828450000000009E-3</v>
      </c>
      <c r="H82">
        <f t="shared" si="32"/>
        <v>3.6421874999999999E-2</v>
      </c>
      <c r="I82">
        <f t="shared" si="32"/>
        <v>1.7593056000000001E-3</v>
      </c>
      <c r="J82">
        <f t="shared" si="32"/>
        <v>1.1237709375E-2</v>
      </c>
      <c r="K82">
        <f t="shared" si="32"/>
        <v>3.5486250000000004E-2</v>
      </c>
      <c r="L82">
        <f t="shared" si="32"/>
        <v>2.6822437500000001E-2</v>
      </c>
      <c r="M82">
        <f t="shared" si="32"/>
        <v>1.9642857142857146E-2</v>
      </c>
      <c r="N82">
        <f t="shared" si="32"/>
        <v>1.4374999999999999E-2</v>
      </c>
      <c r="O82">
        <f t="shared" si="32"/>
        <v>9.9839324914925386E-3</v>
      </c>
      <c r="P82">
        <f t="shared" si="32"/>
        <v>1.1940982164900001E-2</v>
      </c>
      <c r="Q82">
        <f t="shared" si="32"/>
        <v>3.1944071452500002E-3</v>
      </c>
      <c r="R82">
        <f t="shared" si="32"/>
        <v>1.6165880437499999E-2</v>
      </c>
      <c r="S82">
        <f t="shared" si="32"/>
        <v>1.6236247500000002E-2</v>
      </c>
      <c r="T82">
        <f t="shared" si="32"/>
        <v>9.1206951750000004E-3</v>
      </c>
      <c r="U82">
        <f t="shared" si="32"/>
        <v>9.5565838500000014E-3</v>
      </c>
      <c r="V82">
        <f t="shared" si="32"/>
        <v>1.710772E-2</v>
      </c>
      <c r="W82">
        <f t="shared" si="32"/>
        <v>5.0089599999999998E-3</v>
      </c>
      <c r="X82">
        <f t="shared" si="32"/>
        <v>1.6654656E-2</v>
      </c>
      <c r="Y82">
        <f t="shared" si="32"/>
        <v>2.8889760000000001E-3</v>
      </c>
      <c r="Z82">
        <f t="shared" si="32"/>
        <v>4.1572799999999993E-3</v>
      </c>
      <c r="AA82">
        <f t="shared" si="32"/>
        <v>9.9830574545454569E-3</v>
      </c>
      <c r="AB82">
        <f t="shared" si="32"/>
        <v>3.7963614545454558E-3</v>
      </c>
      <c r="AC82">
        <f t="shared" si="32"/>
        <v>8.8368076800000028E-3</v>
      </c>
      <c r="AD82">
        <f t="shared" si="32"/>
        <v>1.3621125E-2</v>
      </c>
      <c r="AE82">
        <f t="shared" si="32"/>
        <v>1.9546874999999998E-2</v>
      </c>
      <c r="AF82">
        <f t="shared" si="32"/>
        <v>2.0390624999999999E-2</v>
      </c>
      <c r="AG82">
        <f t="shared" si="32"/>
        <v>2.1548512499999999E-2</v>
      </c>
      <c r="AH82">
        <f t="shared" si="28"/>
        <v>0.45241316634249074</v>
      </c>
      <c r="AI82">
        <v>20.822943819999999</v>
      </c>
      <c r="AJ82">
        <v>0.45241316634249074</v>
      </c>
      <c r="AK82">
        <v>5.5460000000000003</v>
      </c>
    </row>
    <row r="83" spans="1:42" x14ac:dyDescent="0.25">
      <c r="A83" t="s">
        <v>12</v>
      </c>
      <c r="B83" t="s">
        <v>13</v>
      </c>
      <c r="C83">
        <f t="shared" ref="C83:AG83" si="33">C43*C75</f>
        <v>4.0505287500000008E-2</v>
      </c>
      <c r="D83">
        <f t="shared" si="33"/>
        <v>1.7156826000000003E-2</v>
      </c>
      <c r="E83">
        <f t="shared" si="33"/>
        <v>7.6982987952000006E-3</v>
      </c>
      <c r="F83">
        <f t="shared" si="33"/>
        <v>1.7428054500000002E-2</v>
      </c>
      <c r="G83">
        <f t="shared" si="33"/>
        <v>8.8914742920000005E-3</v>
      </c>
      <c r="H83">
        <f t="shared" si="33"/>
        <v>3.1253090625E-2</v>
      </c>
      <c r="I83">
        <f t="shared" si="33"/>
        <v>1.5073702875000001E-2</v>
      </c>
      <c r="J83">
        <f t="shared" si="33"/>
        <v>1.7663291249999998E-2</v>
      </c>
      <c r="K83">
        <f t="shared" si="33"/>
        <v>4.0210520833333326E-2</v>
      </c>
      <c r="L83">
        <f t="shared" si="33"/>
        <v>3.3623437499999999E-2</v>
      </c>
      <c r="M83">
        <f t="shared" si="33"/>
        <v>3.3035714285714286E-2</v>
      </c>
      <c r="N83">
        <f t="shared" si="33"/>
        <v>2.5937500000000002E-2</v>
      </c>
      <c r="O83">
        <f t="shared" si="33"/>
        <v>1.2044034953731343E-2</v>
      </c>
      <c r="P83">
        <f t="shared" si="33"/>
        <v>7.1732652543000002E-3</v>
      </c>
      <c r="Q83">
        <f t="shared" si="33"/>
        <v>1.0727124637500002E-3</v>
      </c>
      <c r="R83">
        <f t="shared" si="33"/>
        <v>6.3582291562499999E-3</v>
      </c>
      <c r="S83">
        <f t="shared" si="33"/>
        <v>6.1711560000000006E-3</v>
      </c>
      <c r="T83">
        <f t="shared" si="33"/>
        <v>1.5610149225E-2</v>
      </c>
      <c r="U83">
        <f t="shared" si="33"/>
        <v>1.4195015775E-2</v>
      </c>
      <c r="V83">
        <f t="shared" si="33"/>
        <v>1.2099560000000001E-2</v>
      </c>
      <c r="W83">
        <f t="shared" si="33"/>
        <v>2.0332799999999997E-3</v>
      </c>
      <c r="X83">
        <f t="shared" si="33"/>
        <v>5.7402720000000003E-3</v>
      </c>
      <c r="Y83">
        <f t="shared" si="33"/>
        <v>6.1792320000000006E-3</v>
      </c>
      <c r="Z83">
        <f t="shared" si="33"/>
        <v>4.7515199999999995E-3</v>
      </c>
      <c r="AA83">
        <f t="shared" si="33"/>
        <v>2.073932072727273E-2</v>
      </c>
      <c r="AB83">
        <f t="shared" si="33"/>
        <v>1.7487303272727277E-2</v>
      </c>
      <c r="AC83">
        <f t="shared" si="33"/>
        <v>1.2543284160000005E-2</v>
      </c>
      <c r="AD83">
        <f t="shared" si="33"/>
        <v>6.9052031249999994E-3</v>
      </c>
      <c r="AE83">
        <f t="shared" si="33"/>
        <v>1.6171874999999999E-2</v>
      </c>
      <c r="AF83">
        <f t="shared" si="33"/>
        <v>2.296875E-2</v>
      </c>
      <c r="AG83">
        <f t="shared" si="33"/>
        <v>2.0569012499999997E-2</v>
      </c>
      <c r="AH83">
        <f t="shared" si="28"/>
        <v>0.49929037406927901</v>
      </c>
      <c r="AI83">
        <v>15.8435892</v>
      </c>
      <c r="AJ83">
        <v>0.49929037406927901</v>
      </c>
      <c r="AK83">
        <v>6.5960000000000001</v>
      </c>
    </row>
    <row r="84" spans="1:42" x14ac:dyDescent="0.25">
      <c r="A84" t="s">
        <v>14</v>
      </c>
      <c r="B84" t="s">
        <v>15</v>
      </c>
      <c r="C84">
        <f t="shared" ref="C84:AG84" si="34">C44*C75</f>
        <v>4.0168124999999999E-2</v>
      </c>
      <c r="D84">
        <f t="shared" si="34"/>
        <v>2.7852536250000007E-2</v>
      </c>
      <c r="E84">
        <f t="shared" si="34"/>
        <v>1.4543609832000001E-2</v>
      </c>
      <c r="F84">
        <f t="shared" si="34"/>
        <v>1.84754935125E-2</v>
      </c>
      <c r="G84">
        <f t="shared" si="34"/>
        <v>9.6646416840000023E-3</v>
      </c>
      <c r="H84">
        <f t="shared" si="34"/>
        <v>3.8819475000000006E-2</v>
      </c>
      <c r="I84">
        <f t="shared" si="34"/>
        <v>2.03304825E-2</v>
      </c>
      <c r="J84">
        <f t="shared" si="34"/>
        <v>2.0996926500000002E-2</v>
      </c>
      <c r="K84">
        <f t="shared" si="34"/>
        <v>5.6604374999999998E-2</v>
      </c>
      <c r="L84">
        <f t="shared" si="34"/>
        <v>4.8479625000000005E-2</v>
      </c>
      <c r="M84">
        <f t="shared" si="34"/>
        <v>3.4821428571428573E-2</v>
      </c>
      <c r="N84">
        <f t="shared" si="34"/>
        <v>3.2343749999999998E-2</v>
      </c>
      <c r="O84">
        <f t="shared" si="34"/>
        <v>9.6359975657462713E-3</v>
      </c>
      <c r="P84">
        <f t="shared" si="34"/>
        <v>1.3280698707299999E-2</v>
      </c>
      <c r="Q84">
        <f t="shared" si="34"/>
        <v>1.3593771621000001E-2</v>
      </c>
      <c r="R84">
        <f t="shared" si="34"/>
        <v>1.2459153375E-2</v>
      </c>
      <c r="S84">
        <f t="shared" si="34"/>
        <v>1.5273128249999999E-2</v>
      </c>
      <c r="T84">
        <f t="shared" si="34"/>
        <v>2.2630396949999999E-2</v>
      </c>
      <c r="U84">
        <f t="shared" si="34"/>
        <v>2.0960368649999998E-2</v>
      </c>
      <c r="V84">
        <f t="shared" si="34"/>
        <v>1.8606720000000004E-2</v>
      </c>
      <c r="W84">
        <f t="shared" si="34"/>
        <v>5.1428800000000007E-3</v>
      </c>
      <c r="X84">
        <f t="shared" si="34"/>
        <v>1.2761232000000001E-2</v>
      </c>
      <c r="Y84">
        <f t="shared" si="34"/>
        <v>3.0708528000000002E-2</v>
      </c>
      <c r="Z84">
        <f t="shared" si="34"/>
        <v>1.422024E-2</v>
      </c>
      <c r="AA84">
        <f t="shared" si="34"/>
        <v>2.1783850909090914E-2</v>
      </c>
      <c r="AB84">
        <f t="shared" si="34"/>
        <v>1.4494985454545459E-2</v>
      </c>
      <c r="AC84">
        <f t="shared" si="34"/>
        <v>1.0456626240000004E-2</v>
      </c>
      <c r="AD84">
        <f t="shared" si="34"/>
        <v>3.4212093749999999E-2</v>
      </c>
      <c r="AE84">
        <f t="shared" si="34"/>
        <v>2.6785725E-2</v>
      </c>
      <c r="AF84">
        <f t="shared" si="34"/>
        <v>3.4374999999999996E-2</v>
      </c>
      <c r="AG84">
        <f t="shared" si="34"/>
        <v>1.5391799999999999E-2</v>
      </c>
      <c r="AH84">
        <f t="shared" si="28"/>
        <v>0.7098736653226112</v>
      </c>
      <c r="AI84">
        <v>47.030407009999998</v>
      </c>
      <c r="AJ84">
        <v>0.7098736653226112</v>
      </c>
      <c r="AK84">
        <v>7.5259999999999998</v>
      </c>
    </row>
    <row r="85" spans="1:42" x14ac:dyDescent="0.25">
      <c r="A85" t="s">
        <v>16</v>
      </c>
      <c r="B85" t="s">
        <v>17</v>
      </c>
      <c r="C85">
        <f t="shared" ref="C85:AG85" si="35">C45*C75</f>
        <v>2.2655654999999997E-2</v>
      </c>
      <c r="D85">
        <f t="shared" si="35"/>
        <v>2.2596380999999995E-2</v>
      </c>
      <c r="E85">
        <f t="shared" si="35"/>
        <v>1.3497409080000003E-2</v>
      </c>
      <c r="F85">
        <f t="shared" si="35"/>
        <v>1.7465017499999999E-2</v>
      </c>
      <c r="G85">
        <f t="shared" si="35"/>
        <v>1.3507881930000002E-2</v>
      </c>
      <c r="H85">
        <f t="shared" si="35"/>
        <v>3.2928580124999995E-2</v>
      </c>
      <c r="I85">
        <f t="shared" si="35"/>
        <v>1.2936384E-2</v>
      </c>
      <c r="J85">
        <f t="shared" si="35"/>
        <v>1.9755780000000001E-2</v>
      </c>
      <c r="K85">
        <f t="shared" si="35"/>
        <v>4.6831562499999993E-2</v>
      </c>
      <c r="L85">
        <f t="shared" si="35"/>
        <v>3.7697812499999997E-2</v>
      </c>
      <c r="M85">
        <f t="shared" si="35"/>
        <v>3.9285714285714292E-2</v>
      </c>
      <c r="N85">
        <f t="shared" si="35"/>
        <v>2.1093750000000001E-2</v>
      </c>
      <c r="O85">
        <f t="shared" si="35"/>
        <v>1.3893837255000005E-2</v>
      </c>
      <c r="P85">
        <f t="shared" si="35"/>
        <v>1.1424516647400003E-2</v>
      </c>
      <c r="Q85">
        <f t="shared" si="35"/>
        <v>6.72705346275E-3</v>
      </c>
      <c r="R85">
        <f t="shared" si="35"/>
        <v>8.5383905624999996E-3</v>
      </c>
      <c r="S85">
        <f t="shared" si="35"/>
        <v>1.0760853375000001E-2</v>
      </c>
      <c r="T85">
        <f t="shared" si="35"/>
        <v>2.2496980500000003E-2</v>
      </c>
      <c r="U85">
        <f t="shared" si="35"/>
        <v>1.6014419549999999E-2</v>
      </c>
      <c r="V85">
        <f t="shared" si="35"/>
        <v>8.9005600000000001E-3</v>
      </c>
      <c r="W85">
        <f t="shared" si="35"/>
        <v>4.25648E-3</v>
      </c>
      <c r="X85">
        <f t="shared" si="35"/>
        <v>5.7785280000000007E-3</v>
      </c>
      <c r="Y85">
        <f t="shared" si="35"/>
        <v>8.8855679999999999E-3</v>
      </c>
      <c r="Z85">
        <f t="shared" si="35"/>
        <v>7.9245119999999999E-3</v>
      </c>
      <c r="AA85">
        <f t="shared" si="35"/>
        <v>1.2337226181818185E-2</v>
      </c>
      <c r="AB85">
        <f t="shared" si="35"/>
        <v>8.6551745454545477E-3</v>
      </c>
      <c r="AC85">
        <f t="shared" si="35"/>
        <v>6.5293574400000012E-3</v>
      </c>
      <c r="AD85">
        <f t="shared" si="35"/>
        <v>3.6391921874999997E-2</v>
      </c>
      <c r="AE85">
        <f t="shared" si="35"/>
        <v>3.3281249999999998E-2</v>
      </c>
      <c r="AF85">
        <f t="shared" si="35"/>
        <v>3.5390624999999995E-2</v>
      </c>
      <c r="AG85">
        <f t="shared" si="35"/>
        <v>2.0569012499999997E-2</v>
      </c>
      <c r="AH85">
        <f t="shared" si="28"/>
        <v>0.57900819481563703</v>
      </c>
      <c r="AI85">
        <v>15.420808040000001</v>
      </c>
      <c r="AJ85">
        <v>0.57900819481563703</v>
      </c>
      <c r="AK85">
        <v>5.5170000000000003</v>
      </c>
    </row>
    <row r="86" spans="1:42" x14ac:dyDescent="0.25">
      <c r="A86" t="s">
        <v>18</v>
      </c>
      <c r="B86" t="s">
        <v>19</v>
      </c>
      <c r="C86">
        <f t="shared" ref="C86:AA86" si="36">C46*C75</f>
        <v>3.5381250000000003E-2</v>
      </c>
      <c r="D86">
        <f t="shared" si="36"/>
        <v>9.2535705000000024E-3</v>
      </c>
      <c r="E86">
        <f t="shared" si="36"/>
        <v>1.8065148768E-2</v>
      </c>
      <c r="F86">
        <f t="shared" si="36"/>
        <v>1.7927055000000001E-2</v>
      </c>
      <c r="G86">
        <f t="shared" si="36"/>
        <v>1.2603594456000001E-2</v>
      </c>
      <c r="H86">
        <f t="shared" si="36"/>
        <v>3.1037223375000002E-2</v>
      </c>
      <c r="I86">
        <f t="shared" si="36"/>
        <v>1.4719807125000001E-2</v>
      </c>
      <c r="J86">
        <f t="shared" si="36"/>
        <v>2.2032632812500001E-2</v>
      </c>
      <c r="K86">
        <f t="shared" si="36"/>
        <v>5.315385416666666E-2</v>
      </c>
      <c r="L86">
        <f t="shared" si="36"/>
        <v>4.5656687500000001E-2</v>
      </c>
      <c r="M86">
        <f t="shared" si="36"/>
        <v>5.8035714285714288E-2</v>
      </c>
      <c r="N86">
        <f t="shared" si="36"/>
        <v>3.4218749999999999E-2</v>
      </c>
      <c r="O86">
        <f t="shared" si="36"/>
        <v>1.3006261838283583E-2</v>
      </c>
      <c r="P86">
        <f t="shared" si="36"/>
        <v>1.3592840153400005E-2</v>
      </c>
      <c r="Q86">
        <f t="shared" si="36"/>
        <v>1.0162477849500001E-2</v>
      </c>
      <c r="R86">
        <f t="shared" si="36"/>
        <v>4.2645749062499997E-3</v>
      </c>
      <c r="S86">
        <f t="shared" si="36"/>
        <v>1.0676937375000001E-2</v>
      </c>
      <c r="T86">
        <f t="shared" si="36"/>
        <v>2.2979997000000002E-2</v>
      </c>
      <c r="U86">
        <f t="shared" si="36"/>
        <v>1.7865691425000003E-2</v>
      </c>
      <c r="V86">
        <f t="shared" si="36"/>
        <v>1.4605199999999999E-2</v>
      </c>
      <c r="W86">
        <f t="shared" si="36"/>
        <v>9.3091200000000006E-3</v>
      </c>
      <c r="X86">
        <f t="shared" si="36"/>
        <v>1.2367248000000001E-2</v>
      </c>
      <c r="Y86">
        <f t="shared" si="36"/>
        <v>3.4472783999999999E-2</v>
      </c>
      <c r="Z86">
        <f t="shared" si="36"/>
        <v>1.9389503999999998E-2</v>
      </c>
      <c r="AA86">
        <f t="shared" si="36"/>
        <v>1.3941761454545457E-2</v>
      </c>
      <c r="AB86">
        <v>1.1000000000000001E-3</v>
      </c>
      <c r="AC86">
        <f>AC46*AC75</f>
        <v>6.1649222400000023E-3</v>
      </c>
      <c r="AD86">
        <f>AD46*AD75</f>
        <v>2.9968031249999999E-2</v>
      </c>
      <c r="AE86">
        <f>AE46*AE75</f>
        <v>3.0890624999999998E-2</v>
      </c>
      <c r="AF86">
        <f>AF46*AF75</f>
        <v>3.3046874999999996E-2</v>
      </c>
      <c r="AG86">
        <f>AG46*AG75</f>
        <v>2.8404862499999999E-2</v>
      </c>
      <c r="AH86">
        <f t="shared" si="28"/>
        <v>0.6782950019808599</v>
      </c>
      <c r="AI86">
        <v>38.22339934</v>
      </c>
      <c r="AJ86">
        <v>0.68816583834449629</v>
      </c>
      <c r="AK86">
        <v>7.4130000000000003</v>
      </c>
    </row>
    <row r="87" spans="1:42" x14ac:dyDescent="0.25">
      <c r="A87" t="s">
        <v>20</v>
      </c>
      <c r="B87" t="s">
        <v>21</v>
      </c>
      <c r="C87">
        <f t="shared" ref="C87:AG87" si="37">C47*C75</f>
        <v>4.1524059374999991E-2</v>
      </c>
      <c r="D87">
        <f t="shared" si="37"/>
        <v>1.8702445500000001E-2</v>
      </c>
      <c r="E87">
        <f t="shared" si="37"/>
        <v>8.2362582972000022E-3</v>
      </c>
      <c r="F87">
        <f t="shared" si="37"/>
        <v>1.27214263395E-2</v>
      </c>
      <c r="G87">
        <f t="shared" si="37"/>
        <v>9.438575975999999E-3</v>
      </c>
      <c r="H87">
        <f t="shared" si="37"/>
        <v>1.9569119625000003E-2</v>
      </c>
      <c r="I87">
        <f t="shared" si="37"/>
        <v>7.4768489999999998E-3</v>
      </c>
      <c r="J87">
        <f t="shared" si="37"/>
        <v>2.007809625E-2</v>
      </c>
      <c r="K87">
        <f t="shared" si="37"/>
        <v>4.3581145833333342E-2</v>
      </c>
      <c r="L87">
        <f t="shared" si="37"/>
        <v>3.4780562500000001E-2</v>
      </c>
      <c r="M87">
        <f t="shared" si="37"/>
        <v>3.2142857142857147E-2</v>
      </c>
      <c r="N87">
        <f t="shared" si="37"/>
        <v>3.6562499999999998E-2</v>
      </c>
      <c r="O87">
        <f t="shared" si="37"/>
        <v>5.7496277511940299E-3</v>
      </c>
      <c r="P87">
        <f t="shared" si="37"/>
        <v>8.2867349699999992E-3</v>
      </c>
      <c r="Q87">
        <f t="shared" si="37"/>
        <v>3.3440795730000001E-3</v>
      </c>
      <c r="R87">
        <f t="shared" si="37"/>
        <v>4.2157799999999997E-3</v>
      </c>
      <c r="S87">
        <f t="shared" si="37"/>
        <v>2.7245643749999986E-3</v>
      </c>
      <c r="T87">
        <f t="shared" si="37"/>
        <v>1.7313344324999997E-2</v>
      </c>
      <c r="U87">
        <f t="shared" si="37"/>
        <v>1.8759371849999998E-2</v>
      </c>
      <c r="V87">
        <f t="shared" si="37"/>
        <v>1.5727560000000002E-2</v>
      </c>
      <c r="W87">
        <f t="shared" si="37"/>
        <v>4.3352E-3</v>
      </c>
      <c r="X87">
        <f t="shared" si="37"/>
        <v>6.9085919999999999E-3</v>
      </c>
      <c r="Y87">
        <f t="shared" si="37"/>
        <v>7.1310240000000006E-3</v>
      </c>
      <c r="Z87">
        <f t="shared" si="37"/>
        <v>5.6753280000000003E-3</v>
      </c>
      <c r="AA87">
        <f t="shared" si="37"/>
        <v>1.2852589090909094E-2</v>
      </c>
      <c r="AB87">
        <f t="shared" si="37"/>
        <v>8.3327498181818213E-3</v>
      </c>
      <c r="AC87">
        <f t="shared" si="37"/>
        <v>8.4570278400000025E-3</v>
      </c>
      <c r="AD87">
        <f t="shared" si="37"/>
        <v>2.6310281249999998E-2</v>
      </c>
      <c r="AE87">
        <f t="shared" si="37"/>
        <v>1.0078124999999999E-2</v>
      </c>
      <c r="AF87">
        <f t="shared" si="37"/>
        <v>2.8828125E-2</v>
      </c>
      <c r="AG87">
        <f t="shared" si="37"/>
        <v>3.2182837499999999E-2</v>
      </c>
      <c r="AH87">
        <f t="shared" si="28"/>
        <v>0.51202683818217531</v>
      </c>
      <c r="AI87">
        <v>32.83985113</v>
      </c>
      <c r="AJ87">
        <v>0.51202683818217531</v>
      </c>
      <c r="AK87">
        <v>6.4779999999999998</v>
      </c>
    </row>
    <row r="88" spans="1:42" x14ac:dyDescent="0.25">
      <c r="A88" t="s">
        <v>22</v>
      </c>
      <c r="B88" t="s">
        <v>23</v>
      </c>
      <c r="C88">
        <f t="shared" ref="C88:AG88" si="38">C48*C75</f>
        <v>3.8607187499999994E-2</v>
      </c>
      <c r="D88">
        <f t="shared" si="38"/>
        <v>2.9639331000000001E-2</v>
      </c>
      <c r="E88">
        <f t="shared" si="38"/>
        <v>7.1423752751999994E-3</v>
      </c>
      <c r="F88">
        <f t="shared" si="38"/>
        <v>1.589409E-2</v>
      </c>
      <c r="G88">
        <f t="shared" si="38"/>
        <v>1.8481500000000001E-2</v>
      </c>
      <c r="H88">
        <f t="shared" si="38"/>
        <v>3.4028437500000001E-2</v>
      </c>
      <c r="I88">
        <f t="shared" si="38"/>
        <v>1.2765055500000001E-2</v>
      </c>
      <c r="J88">
        <f t="shared" si="38"/>
        <v>2.2061596875000002E-2</v>
      </c>
      <c r="K88">
        <f t="shared" si="38"/>
        <v>4.8541041666666666E-2</v>
      </c>
      <c r="L88">
        <f t="shared" si="38"/>
        <v>4.2211812500000001E-2</v>
      </c>
      <c r="M88">
        <f t="shared" si="38"/>
        <v>3.3035714285714286E-2</v>
      </c>
      <c r="N88">
        <f t="shared" si="38"/>
        <v>2.9218749999999998E-2</v>
      </c>
      <c r="O88">
        <f t="shared" si="38"/>
        <v>9.6556100232089558E-3</v>
      </c>
      <c r="P88">
        <f t="shared" si="38"/>
        <v>9.2801451653999993E-3</v>
      </c>
      <c r="Q88">
        <f t="shared" si="38"/>
        <v>6.5017547370000003E-3</v>
      </c>
      <c r="R88">
        <f t="shared" si="38"/>
        <v>3.5138576250000005E-3</v>
      </c>
      <c r="S88">
        <f t="shared" si="38"/>
        <v>6.7194405000000016E-3</v>
      </c>
      <c r="T88">
        <f t="shared" si="38"/>
        <v>1.4755879349999999E-2</v>
      </c>
      <c r="U88">
        <f t="shared" si="38"/>
        <v>2.0363441175000004E-2</v>
      </c>
      <c r="V88">
        <f t="shared" si="38"/>
        <v>2.259048E-2</v>
      </c>
      <c r="W88">
        <f t="shared" si="38"/>
        <v>6.3308800000000005E-3</v>
      </c>
      <c r="X88">
        <f t="shared" si="38"/>
        <v>8.4487680000000006E-3</v>
      </c>
      <c r="Y88">
        <f t="shared" si="38"/>
        <v>7.5085919999999997E-3</v>
      </c>
      <c r="Z88">
        <f t="shared" si="38"/>
        <v>4.4823840000000007E-3</v>
      </c>
      <c r="AA88">
        <f t="shared" si="38"/>
        <v>2.0683941818181825E-2</v>
      </c>
      <c r="AB88">
        <f t="shared" si="38"/>
        <v>5.6349250909090926E-3</v>
      </c>
      <c r="AC88">
        <f t="shared" si="38"/>
        <v>9.847635840000004E-3</v>
      </c>
      <c r="AD88">
        <f t="shared" si="38"/>
        <v>8.7911718749999999E-3</v>
      </c>
      <c r="AE88">
        <f t="shared" si="38"/>
        <v>1.4156249999999999E-2</v>
      </c>
      <c r="AF88">
        <f t="shared" si="38"/>
        <v>2.7109374999999998E-2</v>
      </c>
      <c r="AG88">
        <f t="shared" si="38"/>
        <v>1.9309687499999999E-2</v>
      </c>
      <c r="AH88">
        <f t="shared" si="28"/>
        <v>0.55731111180228077</v>
      </c>
      <c r="AI88">
        <v>37.35113295</v>
      </c>
      <c r="AJ88">
        <v>0.55731111180228077</v>
      </c>
      <c r="AK88">
        <v>6.9939999999999998</v>
      </c>
    </row>
    <row r="89" spans="1:42" x14ac:dyDescent="0.25">
      <c r="A89" t="s">
        <v>24</v>
      </c>
      <c r="B89" t="s">
        <v>25</v>
      </c>
      <c r="C89">
        <f t="shared" ref="C89:AG89" si="39">C49*C75</f>
        <v>4.0171454999999988E-2</v>
      </c>
      <c r="D89">
        <f t="shared" si="39"/>
        <v>1.3724595000000004E-2</v>
      </c>
      <c r="E89">
        <f t="shared" si="39"/>
        <v>3.6685925352000007E-3</v>
      </c>
      <c r="F89">
        <f t="shared" si="39"/>
        <v>1.4747331406500003E-2</v>
      </c>
      <c r="G89">
        <f t="shared" si="39"/>
        <v>1.0478493018000003E-2</v>
      </c>
      <c r="H89">
        <f t="shared" si="39"/>
        <v>1.8398291625E-2</v>
      </c>
      <c r="I89">
        <f t="shared" si="39"/>
        <v>2.9347290000000001E-3</v>
      </c>
      <c r="J89">
        <f t="shared" si="39"/>
        <v>1.5741673125000001E-2</v>
      </c>
      <c r="K89">
        <f t="shared" si="39"/>
        <v>2.7106041666666667E-2</v>
      </c>
      <c r="L89">
        <f t="shared" si="39"/>
        <v>2.8654125000000003E-2</v>
      </c>
      <c r="M89">
        <f t="shared" si="39"/>
        <v>1.0714285714285714E-2</v>
      </c>
      <c r="N89">
        <f t="shared" si="39"/>
        <v>2.5312499999999998E-2</v>
      </c>
      <c r="O89">
        <f t="shared" si="39"/>
        <v>1.29768928038806E-2</v>
      </c>
      <c r="P89">
        <f t="shared" si="39"/>
        <v>8.8433201277000016E-3</v>
      </c>
      <c r="Q89">
        <f t="shared" si="39"/>
        <v>3.2874152939999998E-3</v>
      </c>
      <c r="R89">
        <f t="shared" si="39"/>
        <v>8.2584208125000003E-3</v>
      </c>
      <c r="S89">
        <f t="shared" si="39"/>
        <v>1.145844675E-2</v>
      </c>
      <c r="T89">
        <f t="shared" si="39"/>
        <v>6.9260919749999997E-3</v>
      </c>
      <c r="U89">
        <f t="shared" si="39"/>
        <v>1.1135853000000001E-2</v>
      </c>
      <c r="V89">
        <f t="shared" si="39"/>
        <v>1.4606399999999999E-2</v>
      </c>
      <c r="W89">
        <f t="shared" si="39"/>
        <v>4.0964799999999996E-3</v>
      </c>
      <c r="X89">
        <f t="shared" si="39"/>
        <v>9.5541600000000008E-3</v>
      </c>
      <c r="Y89">
        <f t="shared" si="39"/>
        <v>1.316928E-3</v>
      </c>
      <c r="Z89">
        <f t="shared" si="39"/>
        <v>2.6606400000000001E-3</v>
      </c>
      <c r="AA89">
        <f t="shared" si="39"/>
        <v>8.0960574545454571E-3</v>
      </c>
      <c r="AB89">
        <f t="shared" si="39"/>
        <v>4.72714690909091E-3</v>
      </c>
      <c r="AC89">
        <f t="shared" si="39"/>
        <v>3.6609753600000006E-3</v>
      </c>
      <c r="AD89">
        <f t="shared" si="39"/>
        <v>1.7593921875000001E-2</v>
      </c>
      <c r="AE89">
        <f t="shared" si="39"/>
        <v>1.734375E-3</v>
      </c>
      <c r="AF89">
        <f t="shared" si="39"/>
        <v>1.4453125000000001E-2</v>
      </c>
      <c r="AG89">
        <f t="shared" si="39"/>
        <v>2.7285449999999999E-2</v>
      </c>
      <c r="AH89">
        <f t="shared" si="28"/>
        <v>0.38432421345236928</v>
      </c>
      <c r="AI89">
        <v>16.18135096</v>
      </c>
      <c r="AJ89">
        <v>0.38432421345236928</v>
      </c>
      <c r="AK89">
        <v>5.0330000000000004</v>
      </c>
    </row>
    <row r="90" spans="1:42" x14ac:dyDescent="0.25">
      <c r="A90" t="s">
        <v>26</v>
      </c>
      <c r="B90" t="s">
        <v>27</v>
      </c>
      <c r="C90">
        <f t="shared" ref="C90:AG90" si="40">C50*C75</f>
        <v>3.1726366874999995E-2</v>
      </c>
      <c r="D90">
        <f t="shared" si="40"/>
        <v>2.0902992750000002E-2</v>
      </c>
      <c r="E90">
        <f t="shared" si="40"/>
        <v>2.6109036828000005E-3</v>
      </c>
      <c r="F90">
        <f t="shared" si="40"/>
        <v>1.7084391007500001E-2</v>
      </c>
      <c r="G90">
        <f t="shared" si="40"/>
        <v>9.7776745380000005E-3</v>
      </c>
      <c r="H90">
        <f t="shared" si="40"/>
        <v>3.3530019750000001E-2</v>
      </c>
      <c r="I90">
        <f t="shared" si="40"/>
        <v>2.2970007000000001E-2</v>
      </c>
      <c r="J90">
        <f t="shared" si="40"/>
        <v>2.0168977499999997E-2</v>
      </c>
      <c r="K90">
        <f t="shared" si="40"/>
        <v>3.9660208333333342E-2</v>
      </c>
      <c r="L90">
        <f t="shared" si="40"/>
        <v>3.2103062500000001E-2</v>
      </c>
      <c r="M90">
        <f t="shared" si="40"/>
        <v>3.2142857142857147E-2</v>
      </c>
      <c r="N90">
        <f t="shared" si="40"/>
        <v>1.7656250000000002E-2</v>
      </c>
      <c r="O90">
        <f t="shared" si="40"/>
        <v>1.3673581909925374E-2</v>
      </c>
      <c r="P90">
        <f t="shared" si="40"/>
        <v>1.0241985262499999E-2</v>
      </c>
      <c r="Q90">
        <f t="shared" si="40"/>
        <v>2.1352785840000003E-3</v>
      </c>
      <c r="R90">
        <f t="shared" si="40"/>
        <v>1.0487751750000001E-2</v>
      </c>
      <c r="S90">
        <f t="shared" si="40"/>
        <v>1.7809547625000005E-2</v>
      </c>
      <c r="T90">
        <f t="shared" si="40"/>
        <v>1.1109379500000001E-2</v>
      </c>
      <c r="U90">
        <f t="shared" si="40"/>
        <v>1.2029933025000002E-2</v>
      </c>
      <c r="V90">
        <f t="shared" si="40"/>
        <v>6.4067200000000003E-3</v>
      </c>
      <c r="W90">
        <f t="shared" si="40"/>
        <v>6.172959999999999E-3</v>
      </c>
      <c r="X90">
        <f t="shared" si="40"/>
        <v>6.4154879999999996E-3</v>
      </c>
      <c r="Y90">
        <f t="shared" si="40"/>
        <v>3.8691360000000004E-3</v>
      </c>
      <c r="Z90">
        <f t="shared" si="40"/>
        <v>3.8243039999999997E-3</v>
      </c>
      <c r="AA90">
        <f t="shared" si="40"/>
        <v>9.4538094545454573E-3</v>
      </c>
      <c r="AB90">
        <f t="shared" si="40"/>
        <v>6.1529520000000023E-3</v>
      </c>
      <c r="AC90">
        <f t="shared" si="40"/>
        <v>4.7485267200000009E-3</v>
      </c>
      <c r="AD90">
        <f t="shared" si="40"/>
        <v>1.4176828124999999E-2</v>
      </c>
      <c r="AE90">
        <f t="shared" si="40"/>
        <v>8.6250000000000007E-3</v>
      </c>
      <c r="AF90">
        <f t="shared" si="40"/>
        <v>1.4453125000000001E-2</v>
      </c>
      <c r="AG90">
        <f t="shared" si="40"/>
        <v>1.59514875E-2</v>
      </c>
      <c r="AH90">
        <f t="shared" si="28"/>
        <v>0.45807150553546117</v>
      </c>
      <c r="AI90">
        <v>11.128142649999999</v>
      </c>
      <c r="AJ90">
        <v>0.45807150553546117</v>
      </c>
      <c r="AK90">
        <v>5.1449999999999996</v>
      </c>
    </row>
    <row r="91" spans="1:42" x14ac:dyDescent="0.25">
      <c r="A91" t="s">
        <v>28</v>
      </c>
      <c r="B91" t="s">
        <v>29</v>
      </c>
      <c r="C91">
        <f t="shared" ref="C91:AG91" si="41">C51*C75</f>
        <v>3.3858607500000006E-2</v>
      </c>
      <c r="D91">
        <f t="shared" si="41"/>
        <v>1.5685715250000003E-2</v>
      </c>
      <c r="E91">
        <f t="shared" si="41"/>
        <v>1.0437981569999999E-2</v>
      </c>
      <c r="F91">
        <f t="shared" si="41"/>
        <v>1.7311011160500003E-2</v>
      </c>
      <c r="G91">
        <f t="shared" si="41"/>
        <v>1.1021085216000001E-2</v>
      </c>
      <c r="H91">
        <f t="shared" si="41"/>
        <v>3.396558375E-2</v>
      </c>
      <c r="I91">
        <f t="shared" si="41"/>
        <v>2.4932917125000002E-2</v>
      </c>
      <c r="J91">
        <f t="shared" si="41"/>
        <v>1.4355560625E-2</v>
      </c>
      <c r="K91">
        <f t="shared" si="41"/>
        <v>4.0873541666666673E-2</v>
      </c>
      <c r="L91">
        <f t="shared" si="41"/>
        <v>2.761775E-2</v>
      </c>
      <c r="M91">
        <f t="shared" si="41"/>
        <v>3.3035714285714286E-2</v>
      </c>
      <c r="N91">
        <f t="shared" si="41"/>
        <v>3.8593749999999996E-2</v>
      </c>
      <c r="O91">
        <f t="shared" si="41"/>
        <v>4.0743763213432838E-3</v>
      </c>
      <c r="P91">
        <f t="shared" si="41"/>
        <v>7.5525721677000028E-3</v>
      </c>
      <c r="Q91">
        <f t="shared" si="41"/>
        <v>6.6811176945000012E-3</v>
      </c>
      <c r="R91">
        <f t="shared" si="41"/>
        <v>6.9157960312500009E-3</v>
      </c>
      <c r="S91">
        <f t="shared" si="41"/>
        <v>1.2675311999999999E-2</v>
      </c>
      <c r="T91">
        <f t="shared" si="41"/>
        <v>1.5908700375000001E-2</v>
      </c>
      <c r="U91">
        <f t="shared" si="41"/>
        <v>1.7772060150000001E-2</v>
      </c>
      <c r="V91">
        <f t="shared" si="41"/>
        <v>1.0028440000000001E-2</v>
      </c>
      <c r="W91">
        <f t="shared" si="41"/>
        <v>6.4563199999999998E-3</v>
      </c>
      <c r="X91">
        <f t="shared" si="41"/>
        <v>1.7246879999999999E-2</v>
      </c>
      <c r="Y91">
        <f t="shared" si="41"/>
        <v>7.4095200000000002E-3</v>
      </c>
      <c r="Z91">
        <f t="shared" si="41"/>
        <v>1.1607935999999999E-2</v>
      </c>
      <c r="AA91">
        <f t="shared" si="41"/>
        <v>2.3879288727272737E-2</v>
      </c>
      <c r="AB91">
        <f t="shared" si="41"/>
        <v>1.7563752000000005E-2</v>
      </c>
      <c r="AC91">
        <f t="shared" si="41"/>
        <v>1.7226383040000005E-2</v>
      </c>
      <c r="AD91">
        <f t="shared" si="41"/>
        <v>2.7206671875000001E-2</v>
      </c>
      <c r="AE91">
        <f t="shared" si="41"/>
        <v>1.3232137499999999E-2</v>
      </c>
      <c r="AF91">
        <f t="shared" si="41"/>
        <v>3.0803562500000003E-2</v>
      </c>
      <c r="AG91">
        <f t="shared" si="41"/>
        <v>2.9944012499999999E-2</v>
      </c>
      <c r="AH91">
        <f t="shared" si="28"/>
        <v>0.58587405703094708</v>
      </c>
      <c r="AJ91">
        <v>0.58587405703094708</v>
      </c>
      <c r="AP91" t="s">
        <v>118</v>
      </c>
    </row>
    <row r="92" spans="1:42" x14ac:dyDescent="0.25">
      <c r="A92" t="s">
        <v>30</v>
      </c>
      <c r="B92" t="s">
        <v>31</v>
      </c>
      <c r="C92">
        <f t="shared" ref="C92:AG92" si="42">C52*C75</f>
        <v>4.0105479375000017E-2</v>
      </c>
      <c r="D92">
        <f t="shared" si="42"/>
        <v>4.3547242499999989E-3</v>
      </c>
      <c r="E92">
        <f t="shared" si="42"/>
        <v>8.9371802735999997E-3</v>
      </c>
      <c r="F92">
        <f t="shared" si="42"/>
        <v>1.5923179881000001E-2</v>
      </c>
      <c r="G92">
        <f t="shared" si="42"/>
        <v>9.800271252E-3</v>
      </c>
      <c r="H92">
        <f t="shared" si="42"/>
        <v>3.0086716500000003E-2</v>
      </c>
      <c r="I92">
        <f t="shared" si="42"/>
        <v>5.0215567500000004E-3</v>
      </c>
      <c r="J92">
        <f t="shared" si="42"/>
        <v>2.0150593124999998E-2</v>
      </c>
      <c r="K92">
        <f t="shared" si="42"/>
        <v>2.8028437500000006E-2</v>
      </c>
      <c r="L92">
        <f t="shared" si="42"/>
        <v>2.72815E-2</v>
      </c>
      <c r="M92">
        <f t="shared" si="42"/>
        <v>2.2321428571428572E-2</v>
      </c>
      <c r="N92">
        <f t="shared" si="42"/>
        <v>2.1249999999999998E-2</v>
      </c>
      <c r="O92">
        <f t="shared" si="42"/>
        <v>6.5799050010447767E-3</v>
      </c>
      <c r="P92">
        <f t="shared" si="42"/>
        <v>9.7928182790999983E-3</v>
      </c>
      <c r="Q92">
        <f t="shared" si="42"/>
        <v>4.0806597555000006E-3</v>
      </c>
      <c r="R92">
        <f t="shared" si="42"/>
        <v>4.4736156562500008E-3</v>
      </c>
      <c r="S92">
        <f t="shared" si="42"/>
        <v>8.4545369999999998E-3</v>
      </c>
      <c r="T92">
        <f t="shared" si="42"/>
        <v>1.0499964525000001E-2</v>
      </c>
      <c r="U92">
        <f t="shared" si="42"/>
        <v>1.0200389399999999E-2</v>
      </c>
      <c r="V92">
        <f t="shared" si="42"/>
        <v>1.4366480000000001E-2</v>
      </c>
      <c r="W92">
        <f t="shared" si="42"/>
        <v>7.3995199999999997E-3</v>
      </c>
      <c r="X92">
        <f t="shared" si="42"/>
        <v>7.4928479999999999E-3</v>
      </c>
      <c r="Y92">
        <f t="shared" si="42"/>
        <v>1.4526192E-2</v>
      </c>
      <c r="Z92">
        <f t="shared" si="42"/>
        <v>5.5255679999999998E-3</v>
      </c>
      <c r="AA92">
        <f t="shared" si="42"/>
        <v>5.9749483636363648E-3</v>
      </c>
      <c r="AB92">
        <f t="shared" si="42"/>
        <v>5.1712276363636376E-3</v>
      </c>
      <c r="AC92">
        <f t="shared" si="42"/>
        <v>5.4934876800000016E-3</v>
      </c>
      <c r="AD92">
        <f t="shared" si="42"/>
        <v>7.7056874999999999E-3</v>
      </c>
      <c r="AE92">
        <f t="shared" si="42"/>
        <v>1.21875E-2</v>
      </c>
      <c r="AF92">
        <f t="shared" si="42"/>
        <v>2.7343749999999997E-2</v>
      </c>
      <c r="AG92">
        <f t="shared" si="42"/>
        <v>1.9449637500000002E-2</v>
      </c>
      <c r="AH92">
        <f t="shared" si="28"/>
        <v>0.41997980377492339</v>
      </c>
      <c r="AI92">
        <v>27.01582805</v>
      </c>
      <c r="AJ92">
        <v>0.41997980377492339</v>
      </c>
      <c r="AK92">
        <v>5.9770000000000003</v>
      </c>
    </row>
    <row r="93" spans="1:42" x14ac:dyDescent="0.25">
      <c r="A93" t="s">
        <v>32</v>
      </c>
      <c r="B93" t="s">
        <v>33</v>
      </c>
      <c r="C93">
        <f t="shared" ref="C93:AG93" si="43">C53*C75</f>
        <v>2.6223333750000005E-2</v>
      </c>
      <c r="D93">
        <f t="shared" si="43"/>
        <v>9.4151587500000012E-3</v>
      </c>
      <c r="E93">
        <f t="shared" si="43"/>
        <v>7.7762759399999997E-3</v>
      </c>
      <c r="F93">
        <f t="shared" si="43"/>
        <v>1.6756566160500003E-2</v>
      </c>
      <c r="G93">
        <f t="shared" si="43"/>
        <v>1.5994703286E-2</v>
      </c>
      <c r="H93">
        <f t="shared" si="43"/>
        <v>3.7927409625000005E-2</v>
      </c>
      <c r="I93">
        <f t="shared" si="43"/>
        <v>2.5663727250000004E-2</v>
      </c>
      <c r="J93">
        <f t="shared" si="43"/>
        <v>1.9383236249999998E-2</v>
      </c>
      <c r="K93">
        <f t="shared" si="43"/>
        <v>3.8555104166666666E-2</v>
      </c>
      <c r="L93">
        <f t="shared" si="43"/>
        <v>3.1474312499999997E-2</v>
      </c>
      <c r="M93">
        <f t="shared" si="43"/>
        <v>1.9642857142857146E-2</v>
      </c>
      <c r="N93">
        <f t="shared" si="43"/>
        <v>1.953125E-2</v>
      </c>
      <c r="O93">
        <f t="shared" si="43"/>
        <v>1.2717909061791044E-2</v>
      </c>
      <c r="P93">
        <f t="shared" si="43"/>
        <v>8.973093524400004E-3</v>
      </c>
      <c r="Q93">
        <f t="shared" si="43"/>
        <v>4.0610324025000004E-3</v>
      </c>
      <c r="R93">
        <f t="shared" si="43"/>
        <v>9.6297356249999983E-3</v>
      </c>
      <c r="S93">
        <f t="shared" si="43"/>
        <v>1.3103674875E-2</v>
      </c>
      <c r="T93">
        <f t="shared" si="43"/>
        <v>1.941991065E-2</v>
      </c>
      <c r="U93">
        <f t="shared" si="43"/>
        <v>1.3729931325E-2</v>
      </c>
      <c r="V93">
        <f t="shared" si="43"/>
        <v>6.3450399999999997E-3</v>
      </c>
      <c r="W93">
        <f t="shared" si="43"/>
        <v>4.4806400000000001E-3</v>
      </c>
      <c r="X93">
        <f t="shared" si="43"/>
        <v>5.4358080000000003E-3</v>
      </c>
      <c r="Y93">
        <f t="shared" si="43"/>
        <v>9.0634080000000002E-3</v>
      </c>
      <c r="Z93">
        <f t="shared" si="43"/>
        <v>2.771136E-3</v>
      </c>
      <c r="AA93">
        <f t="shared" si="43"/>
        <v>6.5586872727272745E-3</v>
      </c>
      <c r="AB93">
        <f t="shared" si="43"/>
        <v>6.6185869090909111E-3</v>
      </c>
      <c r="AC93">
        <f t="shared" si="43"/>
        <v>4.1769388800000007E-3</v>
      </c>
      <c r="AD93">
        <f t="shared" si="43"/>
        <v>1.7883609374999998E-2</v>
      </c>
      <c r="AE93">
        <f t="shared" si="43"/>
        <v>2.1796875E-2</v>
      </c>
      <c r="AF93">
        <f t="shared" si="43"/>
        <v>3.1718749999999997E-2</v>
      </c>
      <c r="AG93">
        <f t="shared" si="43"/>
        <v>5.5970249999999994E-3</v>
      </c>
      <c r="AH93">
        <f t="shared" si="28"/>
        <v>0.47242572672153305</v>
      </c>
      <c r="AI93">
        <v>12.259477889999999</v>
      </c>
      <c r="AJ93">
        <v>0.47242572672153305</v>
      </c>
      <c r="AK93">
        <v>5.56</v>
      </c>
    </row>
    <row r="94" spans="1:42" x14ac:dyDescent="0.25">
      <c r="A94" t="s">
        <v>34</v>
      </c>
      <c r="B94" t="s">
        <v>35</v>
      </c>
      <c r="C94">
        <f t="shared" ref="C94:AG94" si="44">C54*C75</f>
        <v>3.8558694375000015E-2</v>
      </c>
      <c r="D94">
        <f t="shared" si="44"/>
        <v>1.081142775E-2</v>
      </c>
      <c r="E94">
        <f t="shared" si="44"/>
        <v>7.3584018323999993E-3</v>
      </c>
      <c r="F94">
        <f t="shared" si="44"/>
        <v>1.7680641160500003E-2</v>
      </c>
      <c r="G94">
        <f t="shared" si="44"/>
        <v>1.4480008830000002E-2</v>
      </c>
      <c r="H94">
        <f t="shared" si="44"/>
        <v>4.0251375000000006E-2</v>
      </c>
      <c r="I94">
        <f t="shared" si="44"/>
        <v>2.5506676125000002E-2</v>
      </c>
      <c r="J94">
        <f t="shared" si="44"/>
        <v>2.0794185E-2</v>
      </c>
      <c r="K94">
        <f t="shared" si="44"/>
        <v>3.3154687500000009E-2</v>
      </c>
      <c r="L94">
        <f t="shared" si="44"/>
        <v>3.2246187499999995E-2</v>
      </c>
      <c r="M94">
        <f t="shared" si="44"/>
        <v>1.8749999999999999E-2</v>
      </c>
      <c r="N94">
        <f t="shared" si="44"/>
        <v>2.8437499999999998E-2</v>
      </c>
      <c r="O94">
        <f t="shared" si="44"/>
        <v>1.4939479148507467E-2</v>
      </c>
      <c r="P94">
        <f t="shared" si="44"/>
        <v>9.0729268911000031E-3</v>
      </c>
      <c r="Q94">
        <f t="shared" si="44"/>
        <v>3.0592334542500002E-3</v>
      </c>
      <c r="R94">
        <f t="shared" si="44"/>
        <v>1.5432739312500002E-2</v>
      </c>
      <c r="S94">
        <f t="shared" si="44"/>
        <v>1.1525046749999998E-2</v>
      </c>
      <c r="T94">
        <f t="shared" si="44"/>
        <v>1.8199557224999999E-2</v>
      </c>
      <c r="U94">
        <f t="shared" si="44"/>
        <v>1.1070343574999999E-2</v>
      </c>
      <c r="V94">
        <f t="shared" si="44"/>
        <v>1.6039959999999999E-2</v>
      </c>
      <c r="W94">
        <f t="shared" si="44"/>
        <v>1.020736E-2</v>
      </c>
      <c r="X94">
        <f t="shared" si="44"/>
        <v>9.1136159999999997E-3</v>
      </c>
      <c r="Y94">
        <f t="shared" si="44"/>
        <v>1.1721744000000001E-2</v>
      </c>
      <c r="Z94">
        <f t="shared" si="44"/>
        <v>6.02952E-3</v>
      </c>
      <c r="AA94">
        <f t="shared" si="44"/>
        <v>1.4868429818181822E-2</v>
      </c>
      <c r="AB94">
        <f t="shared" si="44"/>
        <v>9.8124000000000024E-3</v>
      </c>
      <c r="AC94">
        <f t="shared" si="44"/>
        <v>1.0348894080000002E-2</v>
      </c>
      <c r="AD94">
        <f t="shared" si="44"/>
        <v>2.0332406250000001E-2</v>
      </c>
      <c r="AE94">
        <f t="shared" si="44"/>
        <v>2.5921875E-2</v>
      </c>
      <c r="AF94">
        <f t="shared" si="44"/>
        <v>3.2265624999999999E-2</v>
      </c>
      <c r="AG94">
        <f t="shared" si="44"/>
        <v>1.4832074999999998E-2</v>
      </c>
      <c r="AH94">
        <f t="shared" si="28"/>
        <v>0.55282301657743915</v>
      </c>
      <c r="AI94">
        <v>12.77889487</v>
      </c>
      <c r="AJ94">
        <v>0.55282301657743915</v>
      </c>
      <c r="AK94">
        <v>5.8129999999999997</v>
      </c>
    </row>
    <row r="95" spans="1:42" x14ac:dyDescent="0.25">
      <c r="A95" t="s">
        <v>36</v>
      </c>
      <c r="B95" t="s">
        <v>37</v>
      </c>
      <c r="C95">
        <f t="shared" ref="C95:M95" si="45">C55*C75</f>
        <v>4.1591699999999995E-2</v>
      </c>
      <c r="D95">
        <f t="shared" si="45"/>
        <v>3.8040171750000004E-2</v>
      </c>
      <c r="E95">
        <f t="shared" si="45"/>
        <v>1.3417421148E-2</v>
      </c>
      <c r="F95">
        <f t="shared" si="45"/>
        <v>1.7638133710499999E-2</v>
      </c>
      <c r="G95">
        <f t="shared" si="45"/>
        <v>6.2735328540000001E-3</v>
      </c>
      <c r="H95">
        <f t="shared" si="45"/>
        <v>3.9302574749999999E-2</v>
      </c>
      <c r="I95">
        <f t="shared" si="45"/>
        <v>2.0517628500000003E-2</v>
      </c>
      <c r="J95">
        <f t="shared" si="45"/>
        <v>1.5949229250000002E-2</v>
      </c>
      <c r="K95">
        <f t="shared" si="45"/>
        <v>5.8942604166666669E-2</v>
      </c>
      <c r="L95">
        <f t="shared" si="45"/>
        <v>5.3842437500000007E-2</v>
      </c>
      <c r="M95">
        <f t="shared" si="45"/>
        <v>4.1071428571428571E-2</v>
      </c>
      <c r="N95">
        <v>2.92E-2</v>
      </c>
      <c r="O95">
        <f t="shared" ref="O95:U95" si="46">O55*O75</f>
        <v>1.3852998656865673E-2</v>
      </c>
      <c r="P95">
        <f t="shared" si="46"/>
        <v>1.2960673053300002E-2</v>
      </c>
      <c r="Q95">
        <f t="shared" si="46"/>
        <v>8.0440821157500009E-3</v>
      </c>
      <c r="R95">
        <f t="shared" si="46"/>
        <v>1.059124190625E-2</v>
      </c>
      <c r="S95">
        <f t="shared" si="46"/>
        <v>1.1976428249999999E-2</v>
      </c>
      <c r="T95">
        <f t="shared" si="46"/>
        <v>1.8164742075E-2</v>
      </c>
      <c r="U95">
        <f t="shared" si="46"/>
        <v>2.0056173750000003E-2</v>
      </c>
      <c r="V95">
        <v>1.4492680000000001E-2</v>
      </c>
      <c r="W95">
        <v>7.7939200000000002E-3</v>
      </c>
      <c r="X95">
        <v>9.1794240000000003E-3</v>
      </c>
      <c r="Y95">
        <v>5.2205280000000003E-3</v>
      </c>
      <c r="Z95">
        <v>5.8618559999999995E-3</v>
      </c>
      <c r="AA95">
        <v>7.3085629090909113E-3</v>
      </c>
      <c r="AB95">
        <v>1.0955709090909101E-2</v>
      </c>
      <c r="AC95">
        <v>0</v>
      </c>
      <c r="AD95">
        <f t="shared" ref="AD95" si="47">SUM(V95:AC95)</f>
        <v>6.0812680000000015E-2</v>
      </c>
      <c r="AE95">
        <f>AE55*AE75</f>
        <v>1.134375E-2</v>
      </c>
      <c r="AF95">
        <f>AF55*AF75</f>
        <v>2.3046875000000001E-2</v>
      </c>
      <c r="AG95">
        <f>AG55*AG75</f>
        <v>2.1548512499999999E-2</v>
      </c>
      <c r="AH95">
        <f t="shared" si="28"/>
        <v>0.64899769950776098</v>
      </c>
      <c r="AJ95">
        <v>0.58858707099276097</v>
      </c>
    </row>
    <row r="96" spans="1:42" x14ac:dyDescent="0.25">
      <c r="A96" t="s">
        <v>38</v>
      </c>
      <c r="B96" t="s">
        <v>39</v>
      </c>
      <c r="C96">
        <f t="shared" ref="C96:AG96" si="48">C56*C75</f>
        <v>4.1625000000000002E-2</v>
      </c>
      <c r="D96">
        <f t="shared" si="48"/>
        <v>2.4927963750000001E-2</v>
      </c>
      <c r="E96">
        <f t="shared" si="48"/>
        <v>6.0530165244000005E-3</v>
      </c>
      <c r="F96">
        <f t="shared" si="48"/>
        <v>1.4692792500000001E-2</v>
      </c>
      <c r="G96">
        <f t="shared" si="48"/>
        <v>2.9163560579999999E-3</v>
      </c>
      <c r="H96">
        <f t="shared" si="48"/>
        <v>4.1604187500000007E-2</v>
      </c>
      <c r="I96">
        <f t="shared" si="48"/>
        <v>2.4738195375000004E-2</v>
      </c>
      <c r="J96">
        <f t="shared" si="48"/>
        <v>1.5103228874999998E-2</v>
      </c>
      <c r="K96">
        <f t="shared" si="48"/>
        <v>3.7385312499999997E-2</v>
      </c>
      <c r="L96">
        <f t="shared" si="48"/>
        <v>3.0497437500000002E-2</v>
      </c>
      <c r="M96">
        <f t="shared" si="48"/>
        <v>3.2142857142857147E-2</v>
      </c>
      <c r="N96">
        <f t="shared" si="48"/>
        <v>2.390625E-2</v>
      </c>
      <c r="O96">
        <f t="shared" si="48"/>
        <v>1.134965465597015E-2</v>
      </c>
      <c r="P96">
        <f t="shared" si="48"/>
        <v>1.31458687722E-2</v>
      </c>
      <c r="Q96">
        <f t="shared" si="48"/>
        <v>7.1939793194999999E-3</v>
      </c>
      <c r="R96">
        <f t="shared" si="48"/>
        <v>8.8501722187500007E-3</v>
      </c>
      <c r="S96">
        <f t="shared" si="48"/>
        <v>1.7401372874999998E-2</v>
      </c>
      <c r="T96">
        <f t="shared" si="48"/>
        <v>1.4908601474999998E-2</v>
      </c>
      <c r="U96">
        <f t="shared" si="48"/>
        <v>1.5029730224999999E-2</v>
      </c>
      <c r="V96">
        <f t="shared" si="48"/>
        <v>1.181896E-2</v>
      </c>
      <c r="W96">
        <f t="shared" si="48"/>
        <v>9.9043199999999994E-3</v>
      </c>
      <c r="X96">
        <f t="shared" si="48"/>
        <v>1.2803088000000001E-2</v>
      </c>
      <c r="Y96">
        <f t="shared" si="48"/>
        <v>4.3060800000000003E-3</v>
      </c>
      <c r="Z96">
        <f t="shared" si="48"/>
        <v>6.9371520000000011E-3</v>
      </c>
      <c r="AA96">
        <f t="shared" si="48"/>
        <v>1.5834008727272732E-2</v>
      </c>
      <c r="AB96">
        <f t="shared" si="48"/>
        <v>6.099752727272729E-3</v>
      </c>
      <c r="AC96">
        <f t="shared" si="48"/>
        <v>1.2511848960000004E-2</v>
      </c>
      <c r="AD96">
        <f t="shared" si="48"/>
        <v>1.1470546874999999E-2</v>
      </c>
      <c r="AE96">
        <f t="shared" si="48"/>
        <v>3.6843750000000001E-2</v>
      </c>
      <c r="AF96">
        <f t="shared" si="48"/>
        <v>3.7421875E-2</v>
      </c>
      <c r="AG96">
        <f t="shared" si="48"/>
        <v>6.2966250000000001E-3</v>
      </c>
      <c r="AH96">
        <f t="shared" si="28"/>
        <v>0.55571998455622285</v>
      </c>
      <c r="AI96">
        <v>20.469367219999999</v>
      </c>
      <c r="AJ96">
        <v>0.55571998455622285</v>
      </c>
      <c r="AK96">
        <v>6.4880000000000004</v>
      </c>
    </row>
    <row r="97" spans="1:48" x14ac:dyDescent="0.25">
      <c r="A97" t="s">
        <v>40</v>
      </c>
      <c r="B97" t="s">
        <v>41</v>
      </c>
      <c r="C97">
        <f t="shared" ref="C97:AG97" si="49">C57*C75</f>
        <v>4.1620421249999998E-2</v>
      </c>
      <c r="D97">
        <f t="shared" si="49"/>
        <v>3.7760368500000002E-2</v>
      </c>
      <c r="E97">
        <f t="shared" si="49"/>
        <v>8.809406575200001E-3</v>
      </c>
      <c r="F97">
        <f t="shared" si="49"/>
        <v>1.6739618625000001E-2</v>
      </c>
      <c r="G97">
        <f t="shared" si="49"/>
        <v>8.9864199179999996E-3</v>
      </c>
      <c r="H97">
        <f t="shared" si="49"/>
        <v>4.0900766625000001E-2</v>
      </c>
      <c r="I97">
        <f t="shared" si="49"/>
        <v>2.8504924875000004E-2</v>
      </c>
      <c r="J97">
        <f t="shared" si="49"/>
        <v>2.0732094374999999E-2</v>
      </c>
      <c r="K97">
        <f t="shared" si="49"/>
        <v>5.4181979166666672E-2</v>
      </c>
      <c r="L97">
        <f t="shared" si="49"/>
        <v>4.7817875000000003E-2</v>
      </c>
      <c r="M97">
        <f t="shared" si="49"/>
        <v>4.4642857142857144E-2</v>
      </c>
      <c r="N97">
        <f t="shared" si="49"/>
        <v>1.546875E-2</v>
      </c>
      <c r="O97">
        <f t="shared" si="49"/>
        <v>1.0452719876641793E-2</v>
      </c>
      <c r="P97">
        <f t="shared" si="49"/>
        <v>1.2756781448999999E-2</v>
      </c>
      <c r="Q97">
        <f t="shared" si="49"/>
        <v>1.0733473032750001E-2</v>
      </c>
      <c r="R97">
        <f t="shared" si="49"/>
        <v>6.0201300937500011E-3</v>
      </c>
      <c r="S97">
        <f t="shared" si="49"/>
        <v>1.0940756624999997E-2</v>
      </c>
      <c r="T97">
        <f t="shared" si="49"/>
        <v>2.2675951350000001E-2</v>
      </c>
      <c r="U97">
        <f t="shared" si="49"/>
        <v>1.9629575775000001E-2</v>
      </c>
      <c r="V97">
        <f t="shared" si="49"/>
        <v>1.7900599999999999E-2</v>
      </c>
      <c r="W97">
        <f t="shared" si="49"/>
        <v>5.0044800000000004E-3</v>
      </c>
      <c r="X97">
        <f t="shared" si="49"/>
        <v>1.8439727999999999E-2</v>
      </c>
      <c r="Y97">
        <f t="shared" si="49"/>
        <v>9.0460320000000007E-3</v>
      </c>
      <c r="Z97">
        <f t="shared" si="49"/>
        <v>1.4109887999999999E-2</v>
      </c>
      <c r="AA97">
        <f t="shared" si="49"/>
        <v>1.3016707636363641E-2</v>
      </c>
      <c r="AB97">
        <f t="shared" si="49"/>
        <v>7.4396640000000021E-3</v>
      </c>
      <c r="AC97">
        <f t="shared" si="49"/>
        <v>1.0924211520000003E-2</v>
      </c>
      <c r="AD97">
        <f t="shared" si="49"/>
        <v>2.7270468750000002E-2</v>
      </c>
      <c r="AE97">
        <f t="shared" si="49"/>
        <v>2.75625E-2</v>
      </c>
      <c r="AF97">
        <f t="shared" si="49"/>
        <v>3.0703124999999998E-2</v>
      </c>
      <c r="AG97">
        <f t="shared" si="49"/>
        <v>2.9524237500000002E-2</v>
      </c>
      <c r="AH97">
        <f t="shared" si="28"/>
        <v>0.67031651266122938</v>
      </c>
      <c r="AI97">
        <v>40.029700499999997</v>
      </c>
      <c r="AJ97">
        <v>0.67031651266122938</v>
      </c>
      <c r="AK97">
        <v>7.3390000000000004</v>
      </c>
    </row>
    <row r="98" spans="1:48" x14ac:dyDescent="0.25">
      <c r="A98" t="s">
        <v>42</v>
      </c>
      <c r="B98" t="s">
        <v>43</v>
      </c>
      <c r="C98">
        <f t="shared" ref="C98:AG98" si="50">C58*C75</f>
        <v>1.3347264375000001E-2</v>
      </c>
      <c r="D98">
        <f t="shared" si="50"/>
        <v>7.2566527500000037E-3</v>
      </c>
      <c r="E98">
        <f t="shared" si="50"/>
        <v>1.3241181564000001E-2</v>
      </c>
      <c r="F98">
        <f t="shared" si="50"/>
        <v>1.6766878837499999E-2</v>
      </c>
      <c r="G98">
        <f t="shared" si="50"/>
        <v>1.6175550924000002E-2</v>
      </c>
      <c r="H98">
        <f t="shared" si="50"/>
        <v>2.6702271000000003E-2</v>
      </c>
      <c r="I98">
        <f t="shared" si="50"/>
        <v>1.8102587625E-2</v>
      </c>
      <c r="J98">
        <f t="shared" si="50"/>
        <v>1.9312751249999999E-2</v>
      </c>
      <c r="K98">
        <f t="shared" si="50"/>
        <v>3.1139375E-2</v>
      </c>
      <c r="L98">
        <f t="shared" si="50"/>
        <v>2.77620625E-2</v>
      </c>
      <c r="M98">
        <f t="shared" si="50"/>
        <v>2.3214285714285715E-2</v>
      </c>
      <c r="N98">
        <f t="shared" si="50"/>
        <v>2.9843750000000002E-2</v>
      </c>
      <c r="O98">
        <f t="shared" si="50"/>
        <v>1.1455115060149255E-2</v>
      </c>
      <c r="P98">
        <f t="shared" si="50"/>
        <v>6.0477862598999994E-3</v>
      </c>
      <c r="Q98">
        <f t="shared" si="50"/>
        <v>1.5551350582500003E-3</v>
      </c>
      <c r="R98">
        <f t="shared" si="50"/>
        <v>5.7702552187500001E-3</v>
      </c>
      <c r="S98">
        <f t="shared" si="50"/>
        <v>8.4494171250000007E-3</v>
      </c>
      <c r="T98">
        <f t="shared" si="50"/>
        <v>1.3326335325000001E-2</v>
      </c>
      <c r="U98">
        <f t="shared" si="50"/>
        <v>1.3918742325E-2</v>
      </c>
      <c r="V98">
        <f t="shared" si="50"/>
        <v>8.3420000000000005E-3</v>
      </c>
      <c r="W98">
        <f t="shared" si="50"/>
        <v>4.4734399999999995E-3</v>
      </c>
      <c r="X98">
        <f t="shared" si="50"/>
        <v>4.3379040000000001E-3</v>
      </c>
      <c r="Y98">
        <f t="shared" si="50"/>
        <v>6.1639680000000006E-3</v>
      </c>
      <c r="Z98">
        <f t="shared" si="50"/>
        <v>2.5073280000000001E-3</v>
      </c>
      <c r="AA98">
        <f t="shared" si="50"/>
        <v>8.0308298181818207E-3</v>
      </c>
      <c r="AB98">
        <f t="shared" si="50"/>
        <v>5.3154872727272746E-3</v>
      </c>
      <c r="AC98">
        <f t="shared" si="50"/>
        <v>4.0307385600000011E-3</v>
      </c>
      <c r="AD98">
        <f t="shared" si="50"/>
        <v>1.172859375E-2</v>
      </c>
      <c r="AE98">
        <f t="shared" si="50"/>
        <v>2.1796875E-2</v>
      </c>
      <c r="AF98">
        <f t="shared" si="50"/>
        <v>2.4531250000000001E-2</v>
      </c>
      <c r="AG98">
        <f t="shared" si="50"/>
        <v>2.0988787499999998E-2</v>
      </c>
      <c r="AH98">
        <f t="shared" si="28"/>
        <v>0.42563459981274415</v>
      </c>
      <c r="AI98">
        <v>11.308702970000001</v>
      </c>
      <c r="AJ98">
        <v>0.42563459981274415</v>
      </c>
      <c r="AK98">
        <v>5.835</v>
      </c>
    </row>
    <row r="99" spans="1:48" x14ac:dyDescent="0.25">
      <c r="A99" t="s">
        <v>44</v>
      </c>
      <c r="B99" t="s">
        <v>45</v>
      </c>
      <c r="C99">
        <f t="shared" ref="C99:AG99" si="51">C59*C75</f>
        <v>4.1115718125000013E-2</v>
      </c>
      <c r="D99">
        <f t="shared" si="51"/>
        <v>1.5323827499999998E-2</v>
      </c>
      <c r="E99">
        <f t="shared" si="51"/>
        <v>4.4217506231999998E-3</v>
      </c>
      <c r="F99">
        <f t="shared" si="51"/>
        <v>1.7603370008999999E-2</v>
      </c>
      <c r="G99">
        <f t="shared" si="51"/>
        <v>1.0772398152E-2</v>
      </c>
      <c r="H99">
        <f t="shared" si="51"/>
        <v>3.9530180250000005E-2</v>
      </c>
      <c r="I99">
        <f t="shared" si="51"/>
        <v>2.6281275750000003E-2</v>
      </c>
      <c r="J99">
        <f t="shared" si="51"/>
        <v>1.3317780000000001E-2</v>
      </c>
      <c r="K99">
        <f t="shared" si="51"/>
        <v>2.9135625000000005E-2</v>
      </c>
      <c r="L99">
        <f t="shared" si="51"/>
        <v>2.9779187500000002E-2</v>
      </c>
      <c r="M99">
        <f t="shared" si="51"/>
        <v>2.0535714285714286E-2</v>
      </c>
      <c r="N99">
        <f t="shared" si="51"/>
        <v>3.1875000000000001E-2</v>
      </c>
      <c r="O99">
        <f t="shared" si="51"/>
        <v>1.1152437741940299E-2</v>
      </c>
      <c r="P99">
        <f t="shared" si="51"/>
        <v>1.1038024126800003E-2</v>
      </c>
      <c r="Q99">
        <f t="shared" si="51"/>
        <v>2.3691157627500001E-3</v>
      </c>
      <c r="R99">
        <f t="shared" si="51"/>
        <v>5.9926888124999999E-3</v>
      </c>
      <c r="S99">
        <f t="shared" si="51"/>
        <v>1.4187007124999998E-2</v>
      </c>
      <c r="T99">
        <f t="shared" si="51"/>
        <v>1.0239974775000001E-2</v>
      </c>
      <c r="U99">
        <f t="shared" si="51"/>
        <v>1.0836877275000002E-2</v>
      </c>
      <c r="V99">
        <f t="shared" si="51"/>
        <v>1.7535400000000003E-2</v>
      </c>
      <c r="W99">
        <f t="shared" si="51"/>
        <v>1.2824959999999998E-2</v>
      </c>
      <c r="X99">
        <f t="shared" si="51"/>
        <v>8.0832000000000005E-3</v>
      </c>
      <c r="Y99">
        <f t="shared" si="51"/>
        <v>9.1203840000000005E-3</v>
      </c>
      <c r="Z99">
        <f t="shared" si="51"/>
        <v>5.3725439999999999E-3</v>
      </c>
      <c r="AA99">
        <f t="shared" si="51"/>
        <v>1.4579668363636368E-2</v>
      </c>
      <c r="AB99">
        <f t="shared" si="51"/>
        <v>9.724326545454548E-3</v>
      </c>
      <c r="AC99">
        <f t="shared" si="51"/>
        <v>8.4445603200000025E-3</v>
      </c>
      <c r="AD99">
        <f t="shared" si="51"/>
        <v>1.9297546874999998E-2</v>
      </c>
      <c r="AE99">
        <f t="shared" si="51"/>
        <v>2.775E-2</v>
      </c>
      <c r="AF99">
        <f t="shared" si="51"/>
        <v>3.5078125000000002E-2</v>
      </c>
      <c r="AG99">
        <f t="shared" si="51"/>
        <v>1.5251850000000001E-2</v>
      </c>
      <c r="AH99">
        <f t="shared" si="28"/>
        <v>0.52857051791799547</v>
      </c>
      <c r="AI99">
        <v>17.3053475</v>
      </c>
      <c r="AJ99">
        <v>0.52857051791799547</v>
      </c>
      <c r="AK99">
        <v>5.1230000000000002</v>
      </c>
    </row>
    <row r="100" spans="1:48" x14ac:dyDescent="0.25">
      <c r="A100" t="s">
        <v>46</v>
      </c>
      <c r="B100" t="s">
        <v>47</v>
      </c>
      <c r="C100">
        <f t="shared" ref="C100:AG100" si="52">C60*C75</f>
        <v>1.7897084999999993E-2</v>
      </c>
      <c r="D100">
        <f t="shared" si="52"/>
        <v>1.0696209750000001E-2</v>
      </c>
      <c r="E100">
        <f t="shared" si="52"/>
        <v>6.8641621668000001E-3</v>
      </c>
      <c r="F100">
        <f t="shared" si="52"/>
        <v>8.2676990250000002E-3</v>
      </c>
      <c r="G100">
        <f t="shared" si="52"/>
        <v>1.2264471252E-2</v>
      </c>
      <c r="H100">
        <f t="shared" si="52"/>
        <v>2.9847331124999998E-2</v>
      </c>
      <c r="I100">
        <f t="shared" si="52"/>
        <v>2.9246682375000003E-2</v>
      </c>
      <c r="J100">
        <f t="shared" si="52"/>
        <v>2.0127005625E-2</v>
      </c>
      <c r="K100">
        <f t="shared" si="52"/>
        <v>1.7011979166666667E-2</v>
      </c>
      <c r="L100">
        <f t="shared" si="52"/>
        <v>1.7284312499999999E-2</v>
      </c>
      <c r="M100">
        <f t="shared" si="52"/>
        <v>1.6964285714285713E-2</v>
      </c>
      <c r="N100">
        <f t="shared" si="52"/>
        <v>2.5000000000000001E-2</v>
      </c>
      <c r="O100">
        <f t="shared" si="52"/>
        <v>7.4765170437313443E-3</v>
      </c>
      <c r="P100">
        <f t="shared" si="52"/>
        <v>5.7261638043000027E-3</v>
      </c>
      <c r="Q100">
        <f t="shared" si="52"/>
        <v>1.5551073360000004E-3</v>
      </c>
      <c r="R100">
        <f t="shared" si="52"/>
        <v>7.8015656250000004E-3</v>
      </c>
      <c r="S100">
        <f t="shared" si="52"/>
        <v>1.4329447875E-2</v>
      </c>
      <c r="T100">
        <f t="shared" si="52"/>
        <v>2.1225752999999999E-3</v>
      </c>
      <c r="U100">
        <f t="shared" si="52"/>
        <v>4.4889815250000005E-3</v>
      </c>
      <c r="V100">
        <f t="shared" si="52"/>
        <v>8.7970800000000005E-3</v>
      </c>
      <c r="W100">
        <f t="shared" si="52"/>
        <v>6.4247999999999996E-3</v>
      </c>
      <c r="X100">
        <f t="shared" si="52"/>
        <v>4.01784E-3</v>
      </c>
      <c r="Y100">
        <f t="shared" si="52"/>
        <v>4.1560320000000005E-3</v>
      </c>
      <c r="Z100">
        <f t="shared" si="52"/>
        <v>2.5192320000000002E-3</v>
      </c>
      <c r="AA100">
        <f t="shared" si="52"/>
        <v>5.7790232727272742E-3</v>
      </c>
      <c r="AB100">
        <f t="shared" si="52"/>
        <v>3.4754705454545461E-3</v>
      </c>
      <c r="AC100">
        <f t="shared" si="52"/>
        <v>2.0521324800000006E-3</v>
      </c>
      <c r="AD100">
        <f t="shared" si="52"/>
        <v>2.7347812500000002E-3</v>
      </c>
      <c r="AE100">
        <f t="shared" si="52"/>
        <v>4.4464125E-3</v>
      </c>
      <c r="AF100">
        <f t="shared" si="52"/>
        <v>9.0624999999999994E-3</v>
      </c>
      <c r="AG100">
        <f t="shared" si="52"/>
        <v>2.3507475E-2</v>
      </c>
      <c r="AH100">
        <f t="shared" si="28"/>
        <v>0.33194436125696547</v>
      </c>
      <c r="AI100">
        <v>8.0698328539999995</v>
      </c>
      <c r="AJ100">
        <v>0.33194436125696547</v>
      </c>
      <c r="AK100">
        <v>5.5279999999999996</v>
      </c>
    </row>
    <row r="101" spans="1:48" x14ac:dyDescent="0.25">
      <c r="A101" t="s">
        <v>48</v>
      </c>
      <c r="B101" t="s">
        <v>49</v>
      </c>
      <c r="C101">
        <f t="shared" ref="C101:AG101" si="53">C61*C75</f>
        <v>1.6690584374999987E-2</v>
      </c>
      <c r="D101">
        <f t="shared" si="53"/>
        <v>1.82672145E-2</v>
      </c>
      <c r="E101">
        <f t="shared" si="53"/>
        <v>7.1539816572000004E-3</v>
      </c>
      <c r="F101">
        <f t="shared" si="53"/>
        <v>1.4698244542500001E-2</v>
      </c>
      <c r="G101">
        <f t="shared" si="53"/>
        <v>1.365708924E-2</v>
      </c>
      <c r="H101">
        <f t="shared" si="53"/>
        <v>3.1422421125000002E-2</v>
      </c>
      <c r="I101">
        <f t="shared" si="53"/>
        <v>1.3308844499999998E-2</v>
      </c>
      <c r="J101">
        <f t="shared" si="53"/>
        <v>1.9923806250000002E-2</v>
      </c>
      <c r="K101">
        <f t="shared" si="53"/>
        <v>3.9792708333333329E-2</v>
      </c>
      <c r="L101">
        <f t="shared" si="53"/>
        <v>3.4539062500000002E-2</v>
      </c>
      <c r="M101">
        <f t="shared" si="53"/>
        <v>2.4999999999999998E-2</v>
      </c>
      <c r="N101">
        <f t="shared" si="53"/>
        <v>2.6250000000000002E-2</v>
      </c>
      <c r="O101">
        <f t="shared" si="53"/>
        <v>1.0129859105373137E-2</v>
      </c>
      <c r="P101">
        <f t="shared" si="53"/>
        <v>6.4158490287000028E-3</v>
      </c>
      <c r="Q101">
        <f t="shared" si="53"/>
        <v>2.0202312465000005E-3</v>
      </c>
      <c r="R101">
        <f t="shared" si="53"/>
        <v>1.1476168593750001E-2</v>
      </c>
      <c r="S101">
        <f t="shared" si="53"/>
        <v>1.2827201625000001E-2</v>
      </c>
      <c r="T101">
        <f t="shared" si="53"/>
        <v>1.4080480425000002E-2</v>
      </c>
      <c r="U101">
        <f t="shared" si="53"/>
        <v>1.7001431550000001E-2</v>
      </c>
      <c r="V101">
        <f t="shared" si="53"/>
        <v>1.2157999999999999E-2</v>
      </c>
      <c r="W101">
        <f t="shared" si="53"/>
        <v>4.8696E-3</v>
      </c>
      <c r="X101">
        <f t="shared" si="53"/>
        <v>6.3686400000000009E-3</v>
      </c>
      <c r="Y101">
        <f t="shared" si="53"/>
        <v>6.9793920000000001E-3</v>
      </c>
      <c r="Z101">
        <f t="shared" si="53"/>
        <v>5.7287040000000003E-3</v>
      </c>
      <c r="AA101">
        <f t="shared" si="53"/>
        <v>9.1163694545454577E-3</v>
      </c>
      <c r="AB101">
        <f t="shared" si="53"/>
        <v>8.4918632727272753E-3</v>
      </c>
      <c r="AC101">
        <f t="shared" si="53"/>
        <v>6.760699200000002E-3</v>
      </c>
      <c r="AD101">
        <f t="shared" si="53"/>
        <v>8.7101250000000009E-3</v>
      </c>
      <c r="AE101">
        <f t="shared" si="53"/>
        <v>1.0453124999999999E-2</v>
      </c>
      <c r="AF101">
        <f t="shared" si="53"/>
        <v>1.6953124999999999E-2</v>
      </c>
      <c r="AG101">
        <f t="shared" si="53"/>
        <v>2.7565312500000001E-2</v>
      </c>
      <c r="AH101">
        <f t="shared" si="28"/>
        <v>0.45881013402462917</v>
      </c>
      <c r="AI101">
        <v>14.51402594</v>
      </c>
      <c r="AJ101">
        <v>0.45881013402462917</v>
      </c>
      <c r="AK101">
        <v>6.0780000000000003</v>
      </c>
    </row>
    <row r="102" spans="1:48" x14ac:dyDescent="0.25">
      <c r="A102" t="s">
        <v>50</v>
      </c>
      <c r="B102" t="s">
        <v>51</v>
      </c>
      <c r="C102">
        <f t="shared" ref="C102:AG102" si="54">C62*C75</f>
        <v>3.6849780000000013E-2</v>
      </c>
      <c r="D102">
        <f t="shared" si="54"/>
        <v>2.2432544999999998E-2</v>
      </c>
      <c r="E102">
        <f t="shared" si="54"/>
        <v>4.7159465327999998E-3</v>
      </c>
      <c r="F102">
        <f t="shared" si="54"/>
        <v>1.73083498245E-2</v>
      </c>
      <c r="G102">
        <f t="shared" si="54"/>
        <v>7.9012601640000013E-3</v>
      </c>
      <c r="H102">
        <f t="shared" si="54"/>
        <v>3.3961546124999999E-2</v>
      </c>
      <c r="I102">
        <f t="shared" si="54"/>
        <v>1.0068421500000001E-2</v>
      </c>
      <c r="J102">
        <f t="shared" si="54"/>
        <v>1.0669666875000001E-2</v>
      </c>
      <c r="K102">
        <f t="shared" si="54"/>
        <v>3.4882291666666662E-2</v>
      </c>
      <c r="L102">
        <f t="shared" si="54"/>
        <v>3.3071562499999999E-2</v>
      </c>
      <c r="M102">
        <f t="shared" si="54"/>
        <v>3.2142857142857147E-2</v>
      </c>
      <c r="N102">
        <f t="shared" si="54"/>
        <v>3.0156250000000002E-2</v>
      </c>
      <c r="O102">
        <f t="shared" si="54"/>
        <v>1.1591707137313433E-2</v>
      </c>
      <c r="P102">
        <f t="shared" si="54"/>
        <v>9.445281064200001E-3</v>
      </c>
      <c r="Q102">
        <f t="shared" si="54"/>
        <v>4.8627044280000007E-3</v>
      </c>
      <c r="R102">
        <f t="shared" si="54"/>
        <v>6.8673445312500015E-3</v>
      </c>
      <c r="S102">
        <f t="shared" si="54"/>
        <v>4.4717321249999999E-3</v>
      </c>
      <c r="T102">
        <f t="shared" si="54"/>
        <v>1.1651012325E-2</v>
      </c>
      <c r="U102">
        <f t="shared" si="54"/>
        <v>1.3162124700000001E-2</v>
      </c>
      <c r="V102">
        <f t="shared" si="54"/>
        <v>1.3160079999999998E-2</v>
      </c>
      <c r="W102">
        <f t="shared" si="54"/>
        <v>7.8014399999999989E-3</v>
      </c>
      <c r="X102">
        <f t="shared" si="54"/>
        <v>8.2454880000000005E-3</v>
      </c>
      <c r="Y102">
        <f t="shared" si="54"/>
        <v>2.7203040000000005E-2</v>
      </c>
      <c r="Z102">
        <f t="shared" si="54"/>
        <v>7.0333439999999995E-3</v>
      </c>
      <c r="AA102">
        <f t="shared" si="54"/>
        <v>1.0546130181818186E-2</v>
      </c>
      <c r="AB102">
        <f t="shared" si="54"/>
        <v>8.0242909090909118E-3</v>
      </c>
      <c r="AC102">
        <f t="shared" si="54"/>
        <v>1.1149692480000004E-2</v>
      </c>
      <c r="AD102">
        <f t="shared" si="54"/>
        <v>1.0489031249999999E-2</v>
      </c>
      <c r="AE102">
        <f t="shared" si="54"/>
        <v>1.60624875E-2</v>
      </c>
      <c r="AF102">
        <f t="shared" si="54"/>
        <v>2.7421874999999998E-2</v>
      </c>
      <c r="AG102">
        <f t="shared" si="54"/>
        <v>2.2667924999999998E-2</v>
      </c>
      <c r="AH102">
        <f t="shared" si="28"/>
        <v>0.5060172079624965</v>
      </c>
      <c r="AI102">
        <v>18.697215629999999</v>
      </c>
      <c r="AJ102">
        <v>0.5060172079624965</v>
      </c>
      <c r="AK102">
        <v>6.7679999999999998</v>
      </c>
    </row>
    <row r="103" spans="1:48" x14ac:dyDescent="0.25">
      <c r="A103" t="s">
        <v>52</v>
      </c>
      <c r="B103" t="s">
        <v>53</v>
      </c>
      <c r="C103">
        <f t="shared" ref="C103:AG103" si="55">C63*C75</f>
        <v>3.2250841875000019E-2</v>
      </c>
      <c r="D103">
        <f t="shared" si="55"/>
        <v>1.7666565750000005E-2</v>
      </c>
      <c r="E103">
        <f t="shared" si="55"/>
        <v>9.0568073268000003E-3</v>
      </c>
      <c r="F103">
        <f t="shared" si="55"/>
        <v>1.5875608500000003E-2</v>
      </c>
      <c r="G103">
        <f t="shared" si="55"/>
        <v>1.0794994866000001E-2</v>
      </c>
      <c r="H103">
        <f t="shared" si="55"/>
        <v>3.3650066249999999E-2</v>
      </c>
      <c r="I103">
        <f t="shared" si="55"/>
        <v>2.0287608750000002E-2</v>
      </c>
      <c r="J103">
        <f t="shared" si="55"/>
        <v>8.9358468750000003E-3</v>
      </c>
      <c r="K103">
        <f t="shared" si="55"/>
        <v>3.7969270833333339E-2</v>
      </c>
      <c r="L103">
        <f t="shared" si="55"/>
        <v>3.3343625000000002E-2</v>
      </c>
      <c r="M103">
        <f t="shared" si="55"/>
        <v>2.1428571428571429E-2</v>
      </c>
      <c r="N103">
        <f t="shared" si="55"/>
        <v>3.2343749999999998E-2</v>
      </c>
      <c r="O103">
        <f t="shared" si="55"/>
        <v>1.11091910319403E-2</v>
      </c>
      <c r="P103">
        <f t="shared" si="55"/>
        <v>1.1018363507100002E-2</v>
      </c>
      <c r="Q103">
        <f t="shared" si="55"/>
        <v>7.4742235447500006E-3</v>
      </c>
      <c r="R103">
        <f t="shared" si="55"/>
        <v>3.5117347499999999E-3</v>
      </c>
      <c r="S103">
        <f t="shared" si="55"/>
        <v>1.114342875E-2</v>
      </c>
      <c r="T103">
        <f t="shared" si="55"/>
        <v>1.337636025E-2</v>
      </c>
      <c r="U103">
        <f t="shared" si="55"/>
        <v>1.3446764775000002E-2</v>
      </c>
      <c r="V103">
        <f t="shared" si="55"/>
        <v>1.4069200000000002E-2</v>
      </c>
      <c r="W103">
        <f t="shared" si="55"/>
        <v>1.0438079999999999E-2</v>
      </c>
      <c r="X103">
        <f t="shared" si="55"/>
        <v>1.1694191999999999E-2</v>
      </c>
      <c r="Y103">
        <f t="shared" si="55"/>
        <v>1.199328E-2</v>
      </c>
      <c r="Z103">
        <f t="shared" si="55"/>
        <v>6.2180639999999997E-3</v>
      </c>
      <c r="AA103">
        <f t="shared" si="55"/>
        <v>1.5072508363636368E-2</v>
      </c>
      <c r="AB103">
        <f t="shared" si="55"/>
        <v>7.5574450909090939E-3</v>
      </c>
      <c r="AC103">
        <f t="shared" si="55"/>
        <v>6.2735068800000016E-3</v>
      </c>
      <c r="AD103">
        <f t="shared" si="55"/>
        <v>1.860403125E-2</v>
      </c>
      <c r="AE103">
        <f t="shared" si="55"/>
        <v>2.5125000000000001E-2</v>
      </c>
      <c r="AF103">
        <f t="shared" si="55"/>
        <v>3.0703124999999998E-2</v>
      </c>
      <c r="AG103">
        <f t="shared" si="55"/>
        <v>3.4281712499999999E-2</v>
      </c>
      <c r="AH103">
        <f t="shared" si="28"/>
        <v>0.5367137691480407</v>
      </c>
      <c r="AI103">
        <v>23.157138289999999</v>
      </c>
      <c r="AJ103">
        <v>0.5367137691480407</v>
      </c>
      <c r="AK103">
        <v>6.3609999999999998</v>
      </c>
    </row>
    <row r="104" spans="1:48" x14ac:dyDescent="0.25">
      <c r="A104" t="s">
        <v>54</v>
      </c>
      <c r="B104" t="s">
        <v>55</v>
      </c>
      <c r="C104">
        <f t="shared" ref="C104:AG104" si="56">C64*C75</f>
        <v>3.9581004374999992E-2</v>
      </c>
      <c r="D104">
        <f t="shared" si="56"/>
        <v>1.7965017E-2</v>
      </c>
      <c r="E104">
        <f t="shared" si="56"/>
        <v>1.4023614348000002E-2</v>
      </c>
      <c r="F104">
        <f t="shared" si="56"/>
        <v>1.84754935125E-2</v>
      </c>
      <c r="G104">
        <f t="shared" si="56"/>
        <v>1.5497329158000001E-2</v>
      </c>
      <c r="H104">
        <f t="shared" si="56"/>
        <v>3.3029937000000009E-2</v>
      </c>
      <c r="I104">
        <f t="shared" si="56"/>
        <v>2.6140957875000002E-2</v>
      </c>
      <c r="J104">
        <f t="shared" si="56"/>
        <v>2.38168745625E-2</v>
      </c>
      <c r="K104">
        <f t="shared" si="56"/>
        <v>5.3081249999999996E-2</v>
      </c>
      <c r="L104">
        <f t="shared" si="56"/>
        <v>4.2899E-2</v>
      </c>
      <c r="M104">
        <f t="shared" si="56"/>
        <v>5.4464285714285708E-2</v>
      </c>
      <c r="N104">
        <f t="shared" si="56"/>
        <v>2.2812499999999999E-2</v>
      </c>
      <c r="O104">
        <f t="shared" si="56"/>
        <v>1.3338705405223882E-2</v>
      </c>
      <c r="P104">
        <f t="shared" si="56"/>
        <v>1.3599826160400003E-2</v>
      </c>
      <c r="Q104">
        <f t="shared" si="56"/>
        <v>1.3491809185500001E-2</v>
      </c>
      <c r="R104">
        <f t="shared" si="56"/>
        <v>9.7831757812500003E-3</v>
      </c>
      <c r="S104">
        <f t="shared" si="56"/>
        <v>1.4646089250000001E-2</v>
      </c>
      <c r="T104">
        <f t="shared" si="56"/>
        <v>2.226726045E-2</v>
      </c>
      <c r="U104">
        <f t="shared" si="56"/>
        <v>1.9858996125E-2</v>
      </c>
      <c r="V104">
        <f t="shared" si="56"/>
        <v>1.712E-2</v>
      </c>
      <c r="W104">
        <f t="shared" si="56"/>
        <v>4.3892799999999997E-3</v>
      </c>
      <c r="X104">
        <f t="shared" si="56"/>
        <v>1.1291904E-2</v>
      </c>
      <c r="Y104">
        <f t="shared" si="56"/>
        <v>1.589784E-2</v>
      </c>
      <c r="Z104">
        <f t="shared" si="56"/>
        <v>1.5690720000000002E-2</v>
      </c>
      <c r="AA104">
        <f t="shared" si="56"/>
        <v>2.1060130909090913E-2</v>
      </c>
      <c r="AB104">
        <f t="shared" si="56"/>
        <v>1.1864164363636368E-2</v>
      </c>
      <c r="AC104">
        <f t="shared" si="56"/>
        <v>1.0288900800000004E-2</v>
      </c>
      <c r="AD104">
        <f t="shared" si="56"/>
        <v>2.3534718749999999E-2</v>
      </c>
      <c r="AE104">
        <f t="shared" si="56"/>
        <v>2.6624999999999999E-2</v>
      </c>
      <c r="AF104">
        <f t="shared" si="56"/>
        <v>3.1406249999999997E-2</v>
      </c>
      <c r="AG104">
        <f t="shared" si="56"/>
        <v>1.6511212500000001E-2</v>
      </c>
      <c r="AH104">
        <f t="shared" si="28"/>
        <v>0.67445324722538691</v>
      </c>
      <c r="AI104">
        <v>45.853023720000003</v>
      </c>
      <c r="AJ104">
        <v>0.67445324722538691</v>
      </c>
      <c r="AK104">
        <v>7.2910000000000004</v>
      </c>
    </row>
    <row r="105" spans="1:48" x14ac:dyDescent="0.25">
      <c r="A105" t="s">
        <v>56</v>
      </c>
      <c r="B105" t="s">
        <v>57</v>
      </c>
      <c r="C105">
        <f t="shared" ref="C105:AG105" si="57">C65*C75</f>
        <v>4.1569222500000017E-2</v>
      </c>
      <c r="D105">
        <f t="shared" si="57"/>
        <v>3.0643825499999999E-2</v>
      </c>
      <c r="E105">
        <f t="shared" si="57"/>
        <v>9.8129372399999998E-3</v>
      </c>
      <c r="F105">
        <f t="shared" si="57"/>
        <v>1.7095387500000003E-2</v>
      </c>
      <c r="G105">
        <f t="shared" si="57"/>
        <v>1.0885431006E-2</v>
      </c>
      <c r="H105">
        <f t="shared" si="57"/>
        <v>3.8411883000000001E-2</v>
      </c>
      <c r="I105">
        <f t="shared" si="57"/>
        <v>1.7731542375000003E-2</v>
      </c>
      <c r="J105">
        <f t="shared" si="57"/>
        <v>1.9010345625000001E-2</v>
      </c>
      <c r="K105">
        <f t="shared" si="57"/>
        <v>5.5126250000000002E-2</v>
      </c>
      <c r="L105">
        <f t="shared" si="57"/>
        <v>4.2968062500000001E-2</v>
      </c>
      <c r="M105">
        <f t="shared" si="57"/>
        <v>4.4642857142857144E-2</v>
      </c>
      <c r="N105">
        <f t="shared" si="57"/>
        <v>3.5625000000000004E-2</v>
      </c>
      <c r="O105">
        <f t="shared" si="57"/>
        <v>8.6609356932089571E-3</v>
      </c>
      <c r="P105">
        <f t="shared" si="57"/>
        <v>9.8898239762999999E-3</v>
      </c>
      <c r="Q105">
        <f t="shared" si="57"/>
        <v>9.3686789430000011E-3</v>
      </c>
      <c r="R105">
        <f t="shared" si="57"/>
        <v>9.0454455000000024E-3</v>
      </c>
      <c r="S105">
        <f t="shared" si="57"/>
        <v>1.3546648125E-2</v>
      </c>
      <c r="T105">
        <f t="shared" si="57"/>
        <v>1.6907675400000002E-2</v>
      </c>
      <c r="U105">
        <f t="shared" si="57"/>
        <v>2.1606821550000002E-2</v>
      </c>
      <c r="V105">
        <f t="shared" si="57"/>
        <v>6.6801599999999992E-3</v>
      </c>
      <c r="W105">
        <f t="shared" si="57"/>
        <v>2.5216000000000001E-3</v>
      </c>
      <c r="X105">
        <f t="shared" si="57"/>
        <v>1.9163568000000002E-2</v>
      </c>
      <c r="Y105">
        <f t="shared" si="57"/>
        <v>2.477904E-3</v>
      </c>
      <c r="Z105">
        <f t="shared" si="57"/>
        <v>1.0741488E-2</v>
      </c>
      <c r="AA105">
        <f t="shared" si="57"/>
        <v>1.5080500363636369E-2</v>
      </c>
      <c r="AB105">
        <f t="shared" si="57"/>
        <v>7.627435636363639E-3</v>
      </c>
      <c r="AC105">
        <f t="shared" si="57"/>
        <v>9.5764406400000029E-3</v>
      </c>
      <c r="AD105">
        <f t="shared" si="57"/>
        <v>1.6907390625000001E-2</v>
      </c>
      <c r="AE105">
        <f t="shared" si="57"/>
        <v>6.1406250000000002E-3</v>
      </c>
      <c r="AF105">
        <f t="shared" si="57"/>
        <v>2.2656249999999999E-2</v>
      </c>
      <c r="AG105">
        <f t="shared" si="57"/>
        <v>2.9104462499999997E-2</v>
      </c>
      <c r="AH105">
        <f t="shared" si="28"/>
        <v>0.60122659834136616</v>
      </c>
      <c r="AI105">
        <v>39.726759850000001</v>
      </c>
      <c r="AJ105">
        <v>0.60122659834136616</v>
      </c>
      <c r="AK105">
        <v>6.7249999999999996</v>
      </c>
    </row>
    <row r="106" spans="1:48" x14ac:dyDescent="0.25">
      <c r="AI106">
        <f>CORREL(AH78:AH105,AI78:AI105)</f>
        <v>0.81494438283544102</v>
      </c>
      <c r="AK106">
        <f>CORREL(AJ78:AJ105,AK78:AK105)</f>
        <v>0.80514333161093166</v>
      </c>
    </row>
    <row r="108" spans="1:48" x14ac:dyDescent="0.25">
      <c r="C108" s="2" t="s">
        <v>0</v>
      </c>
      <c r="D108" s="2" t="s">
        <v>1</v>
      </c>
      <c r="E108" s="3" t="s">
        <v>61</v>
      </c>
      <c r="F108" s="3" t="s">
        <v>62</v>
      </c>
      <c r="G108" s="2" t="s">
        <v>64</v>
      </c>
      <c r="H108" s="2" t="s">
        <v>66</v>
      </c>
      <c r="I108" s="2" t="s">
        <v>68</v>
      </c>
      <c r="J108" s="2" t="s">
        <v>71</v>
      </c>
      <c r="K108" s="13" t="s">
        <v>126</v>
      </c>
      <c r="L108" s="13" t="s">
        <v>127</v>
      </c>
      <c r="N108" s="2" t="s">
        <v>73</v>
      </c>
      <c r="O108" s="2" t="s">
        <v>72</v>
      </c>
      <c r="P108" s="2" t="s">
        <v>76</v>
      </c>
      <c r="Q108" s="2" t="s">
        <v>78</v>
      </c>
      <c r="R108" s="13" t="s">
        <v>128</v>
      </c>
      <c r="S108" s="14" t="s">
        <v>129</v>
      </c>
      <c r="U108" s="2" t="s">
        <v>80</v>
      </c>
      <c r="V108" s="2" t="s">
        <v>81</v>
      </c>
      <c r="W108" s="2" t="s">
        <v>85</v>
      </c>
      <c r="X108" s="2" t="s">
        <v>84</v>
      </c>
      <c r="Y108" s="2" t="s">
        <v>89</v>
      </c>
      <c r="Z108" s="2" t="s">
        <v>88</v>
      </c>
      <c r="AA108" s="2" t="s">
        <v>93</v>
      </c>
      <c r="AB108" s="13" t="s">
        <v>130</v>
      </c>
      <c r="AC108" s="14" t="s">
        <v>131</v>
      </c>
      <c r="AE108" s="2" t="s">
        <v>96</v>
      </c>
      <c r="AF108" s="2" t="s">
        <v>92</v>
      </c>
      <c r="AG108" s="2" t="s">
        <v>99</v>
      </c>
      <c r="AH108" s="2" t="s">
        <v>98</v>
      </c>
      <c r="AI108" s="2" t="s">
        <v>103</v>
      </c>
      <c r="AJ108" s="2" t="s">
        <v>102</v>
      </c>
      <c r="AK108" s="2" t="s">
        <v>106</v>
      </c>
      <c r="AL108" s="2" t="s">
        <v>109</v>
      </c>
      <c r="AM108" s="13" t="s">
        <v>132</v>
      </c>
      <c r="AN108" s="14" t="s">
        <v>133</v>
      </c>
      <c r="AP108" s="2" t="s">
        <v>108</v>
      </c>
      <c r="AQ108" s="2" t="s">
        <v>113</v>
      </c>
      <c r="AR108" s="2" t="s">
        <v>112</v>
      </c>
      <c r="AS108" s="2" t="s">
        <v>116</v>
      </c>
      <c r="AT108" s="13" t="s">
        <v>134</v>
      </c>
      <c r="AU108" s="14" t="s">
        <v>135</v>
      </c>
    </row>
    <row r="109" spans="1:48" x14ac:dyDescent="0.25">
      <c r="A109" t="s">
        <v>2</v>
      </c>
      <c r="B109" t="s">
        <v>3</v>
      </c>
      <c r="C109">
        <v>3.9693808125000014E-2</v>
      </c>
      <c r="D109">
        <v>1.5004230750000002E-2</v>
      </c>
      <c r="E109">
        <v>7.7226943752000008E-3</v>
      </c>
      <c r="F109">
        <v>1.6510133839500001E-2</v>
      </c>
      <c r="G109">
        <v>1.0948736304000001E-2</v>
      </c>
      <c r="H109">
        <v>3.7140488999999999E-2</v>
      </c>
      <c r="I109">
        <v>9.9725591250000006E-3</v>
      </c>
      <c r="J109">
        <v>2.1477847875000001E-2</v>
      </c>
      <c r="K109">
        <f>SUM(C109:J109)</f>
        <v>0.15847049939370003</v>
      </c>
      <c r="L109" s="8">
        <v>15.866400000000001</v>
      </c>
      <c r="N109">
        <v>4.3548854166666665E-2</v>
      </c>
      <c r="O109">
        <v>4.09101875E-2</v>
      </c>
      <c r="P109">
        <v>3.5714285714285712E-2</v>
      </c>
      <c r="Q109">
        <v>3.515625E-2</v>
      </c>
      <c r="R109">
        <f>SUM(N109:Q109)</f>
        <v>0.15532957738095238</v>
      </c>
      <c r="S109" s="8">
        <v>15.532999999999999</v>
      </c>
      <c r="U109" s="9">
        <v>8.2222869452238806E-3</v>
      </c>
      <c r="V109">
        <v>9.5594523786000016E-3</v>
      </c>
      <c r="W109">
        <v>3.9935010015000006E-3</v>
      </c>
      <c r="X109">
        <v>3.7253646562499998E-3</v>
      </c>
      <c r="Y109">
        <v>7.5496927500000007E-3</v>
      </c>
      <c r="Z109">
        <v>1.5798335850000001E-2</v>
      </c>
      <c r="AA109">
        <v>1.6899408675000002E-2</v>
      </c>
      <c r="AB109">
        <f>SUM(U109:AA109)</f>
        <v>6.5748042256573894E-2</v>
      </c>
      <c r="AC109" s="8">
        <v>6.5835699999999999</v>
      </c>
      <c r="AE109">
        <v>1.6449479999999999E-2</v>
      </c>
      <c r="AF109">
        <v>9.0187200000000009E-3</v>
      </c>
      <c r="AG109">
        <v>9.0133439999999995E-3</v>
      </c>
      <c r="AH109">
        <v>1.1963567999999999E-2</v>
      </c>
      <c r="AI109">
        <v>4.7574720000000004E-3</v>
      </c>
      <c r="AJ109">
        <v>1.1716756363636366E-2</v>
      </c>
      <c r="AK109">
        <v>4.6148552727272732E-3</v>
      </c>
      <c r="AL109">
        <v>1.1144790720000002E-2</v>
      </c>
      <c r="AM109">
        <f>SUM(AE109:AL109)</f>
        <v>7.8678986356363639E-2</v>
      </c>
      <c r="AN109" s="8">
        <v>7.8706500000000004</v>
      </c>
      <c r="AP109">
        <v>1.7929921875000001E-2</v>
      </c>
      <c r="AQ109">
        <v>2.709375E-2</v>
      </c>
      <c r="AR109">
        <v>3.5390624999999995E-2</v>
      </c>
      <c r="AS109">
        <v>2.9244412499999997E-2</v>
      </c>
      <c r="AT109">
        <f>SUM(AP109:AS109)</f>
        <v>0.109658709375</v>
      </c>
      <c r="AU109" s="8">
        <v>73.105800000000002</v>
      </c>
      <c r="AV109" s="8"/>
    </row>
    <row r="110" spans="1:48" x14ac:dyDescent="0.25">
      <c r="A110" t="s">
        <v>4</v>
      </c>
      <c r="B110" t="s">
        <v>5</v>
      </c>
      <c r="C110">
        <v>4.146890625E-2</v>
      </c>
      <c r="D110">
        <v>2.5077480749999995E-2</v>
      </c>
      <c r="E110">
        <v>6.3302390244000008E-3</v>
      </c>
      <c r="F110">
        <v>1.7470524987E-2</v>
      </c>
      <c r="G110">
        <v>1.0568929158000001E-2</v>
      </c>
      <c r="H110">
        <v>4.1149850625000005E-2</v>
      </c>
      <c r="I110">
        <v>3.3747468750000002E-2</v>
      </c>
      <c r="J110">
        <v>1.8805342499999999E-2</v>
      </c>
      <c r="K110">
        <f t="shared" ref="K110:K136" si="58">SUM(C110:J110)</f>
        <v>0.19461874204439999</v>
      </c>
      <c r="L110" s="8">
        <v>19.4848</v>
      </c>
      <c r="N110">
        <v>4.5826354166666673E-2</v>
      </c>
      <c r="O110">
        <v>3.8061687499999997E-2</v>
      </c>
      <c r="P110">
        <v>3.7499999999999999E-2</v>
      </c>
      <c r="Q110">
        <v>2.1718750000000002E-2</v>
      </c>
      <c r="R110">
        <f t="shared" ref="R110:R136" si="59">SUM(N110:Q110)</f>
        <v>0.14310679166666668</v>
      </c>
      <c r="S110" s="8">
        <v>14.310700000000001</v>
      </c>
      <c r="U110" s="9">
        <v>7.9804578969402996E-3</v>
      </c>
      <c r="V110">
        <v>7.3261922742E-3</v>
      </c>
      <c r="W110">
        <v>3.4142168655000001E-3</v>
      </c>
      <c r="X110">
        <v>7.4011539375000001E-3</v>
      </c>
      <c r="Y110">
        <v>1.6695537749999999E-2</v>
      </c>
      <c r="Z110">
        <v>1.86141672E-2</v>
      </c>
      <c r="AA110">
        <v>1.625208165E-2</v>
      </c>
      <c r="AB110">
        <f t="shared" ref="AB110:AB136" si="60">SUM(U110:AA110)</f>
        <v>7.7683807574140298E-2</v>
      </c>
      <c r="AC110" s="8">
        <v>7.7780300000000002</v>
      </c>
      <c r="AE110">
        <v>2.000072E-2</v>
      </c>
      <c r="AF110">
        <v>8.7324799999999991E-3</v>
      </c>
      <c r="AG110">
        <v>1.0437744000000001E-2</v>
      </c>
      <c r="AH110">
        <v>7.4435520000000008E-3</v>
      </c>
      <c r="AI110">
        <v>8.8634400000000002E-3</v>
      </c>
      <c r="AJ110">
        <v>1.8565900363636371E-2</v>
      </c>
      <c r="AK110">
        <v>1.5858711272727276E-2</v>
      </c>
      <c r="AL110">
        <v>1.3938580800000005E-2</v>
      </c>
      <c r="AM110">
        <f t="shared" ref="AM110:AM136" si="61">SUM(AE110:AL110)</f>
        <v>0.10384112843636366</v>
      </c>
      <c r="AN110" s="8">
        <v>10.388999999999999</v>
      </c>
      <c r="AP110">
        <v>1.8728156249999999E-2</v>
      </c>
      <c r="AQ110">
        <v>2.1937499999999999E-2</v>
      </c>
      <c r="AR110">
        <v>2.7421874999999998E-2</v>
      </c>
      <c r="AS110">
        <v>1.7910449999999998E-2</v>
      </c>
      <c r="AT110">
        <f t="shared" ref="AT110:AT136" si="62">SUM(AP110:AS110)</f>
        <v>8.5997981249999994E-2</v>
      </c>
      <c r="AU110" s="8">
        <v>57.332000000000001</v>
      </c>
      <c r="AV110" s="8"/>
    </row>
    <row r="111" spans="1:48" x14ac:dyDescent="0.25">
      <c r="A111" t="s">
        <v>6</v>
      </c>
      <c r="B111" t="s">
        <v>7</v>
      </c>
      <c r="C111">
        <v>3.1643324999999986E-2</v>
      </c>
      <c r="D111">
        <v>5.592068999999999E-3</v>
      </c>
      <c r="E111">
        <v>8.4186189539999998E-3</v>
      </c>
      <c r="F111">
        <v>1.2136801050000002E-2</v>
      </c>
      <c r="G111">
        <v>3.0406749479999998E-3</v>
      </c>
      <c r="H111">
        <v>3.0850868250000007E-2</v>
      </c>
      <c r="I111">
        <v>2.2713555375000003E-2</v>
      </c>
      <c r="J111">
        <v>1.6223690624999999E-2</v>
      </c>
      <c r="K111">
        <f t="shared" si="58"/>
        <v>0.130619603202</v>
      </c>
      <c r="L111" s="8">
        <v>13.077400000000001</v>
      </c>
      <c r="N111">
        <v>1.8599479166666665E-2</v>
      </c>
      <c r="O111">
        <v>1.6403312499999999E-2</v>
      </c>
      <c r="P111">
        <v>2.0535714285714286E-2</v>
      </c>
      <c r="Q111">
        <v>2.1406249999999998E-2</v>
      </c>
      <c r="R111">
        <f t="shared" si="59"/>
        <v>7.6944755952380955E-2</v>
      </c>
      <c r="S111" s="8">
        <v>7.6944800000000004</v>
      </c>
      <c r="U111" s="9">
        <v>8.7580297705970155E-3</v>
      </c>
      <c r="V111">
        <v>4.6117626210000007E-3</v>
      </c>
      <c r="W111">
        <v>2.2454468055000004E-3</v>
      </c>
      <c r="X111">
        <v>1.8760221000000001E-2</v>
      </c>
      <c r="Y111">
        <v>1.4871738375000004E-2</v>
      </c>
      <c r="Z111">
        <v>1.8498233249999998E-3</v>
      </c>
      <c r="AA111">
        <v>6.732510750000001E-3</v>
      </c>
      <c r="AB111">
        <f t="shared" si="60"/>
        <v>5.7829532647097025E-2</v>
      </c>
      <c r="AC111" s="8">
        <v>5.7903099999999998</v>
      </c>
      <c r="AE111">
        <v>9.9726399999999996E-3</v>
      </c>
      <c r="AF111">
        <v>1.4798559999999999E-2</v>
      </c>
      <c r="AG111">
        <v>4.5236640000000002E-3</v>
      </c>
      <c r="AH111">
        <v>4.8933600000000002E-3</v>
      </c>
      <c r="AI111">
        <v>2.2650719999999999E-3</v>
      </c>
      <c r="AJ111">
        <v>4.1890189090909103E-3</v>
      </c>
      <c r="AK111">
        <v>1.3699418181818187E-3</v>
      </c>
      <c r="AL111">
        <v>2.9556547200000004E-3</v>
      </c>
      <c r="AM111">
        <f t="shared" si="61"/>
        <v>4.4967911447272732E-2</v>
      </c>
      <c r="AN111" s="8">
        <v>4.4976399999999996</v>
      </c>
      <c r="AP111">
        <v>4.9113749999999999E-3</v>
      </c>
      <c r="AQ111">
        <v>7.285724999999999E-3</v>
      </c>
      <c r="AR111">
        <v>1.90625E-2</v>
      </c>
      <c r="AS111">
        <v>2.8404862499999999E-2</v>
      </c>
      <c r="AT111">
        <f t="shared" si="62"/>
        <v>5.9664462500000001E-2</v>
      </c>
      <c r="AU111" s="8">
        <v>39.776299999999999</v>
      </c>
      <c r="AV111" s="8"/>
    </row>
    <row r="112" spans="1:48" x14ac:dyDescent="0.25">
      <c r="A112" t="s">
        <v>8</v>
      </c>
      <c r="B112" t="s">
        <v>9</v>
      </c>
      <c r="C112">
        <v>3.5339416875000002E-2</v>
      </c>
      <c r="D112">
        <v>1.6371195749999998E-2</v>
      </c>
      <c r="E112">
        <v>7.7794251876000002E-3</v>
      </c>
      <c r="F112">
        <v>1.2332908246500001E-2</v>
      </c>
      <c r="G112">
        <v>3.7867361399999996E-3</v>
      </c>
      <c r="H112">
        <v>2.4949359000000001E-2</v>
      </c>
      <c r="I112">
        <v>4.2466657500000006E-3</v>
      </c>
      <c r="J112">
        <v>7.5894862500000011E-3</v>
      </c>
      <c r="K112">
        <f t="shared" si="58"/>
        <v>0.1123951931991</v>
      </c>
      <c r="L112" s="8">
        <v>11.2532</v>
      </c>
      <c r="N112">
        <v>3.2001145833333342E-2</v>
      </c>
      <c r="O112">
        <v>3.4133749999999997E-2</v>
      </c>
      <c r="P112">
        <v>2.4107142857142858E-2</v>
      </c>
      <c r="Q112">
        <v>2.4531249999999998E-2</v>
      </c>
      <c r="R112">
        <f t="shared" si="59"/>
        <v>0.11477328869047621</v>
      </c>
      <c r="S112" s="8">
        <v>11.4773</v>
      </c>
      <c r="U112" s="9">
        <v>1.4297034624179106E-2</v>
      </c>
      <c r="V112">
        <v>1.1700364123800005E-2</v>
      </c>
      <c r="W112">
        <v>4.6675397880000004E-3</v>
      </c>
      <c r="X112">
        <v>7.8750545625000008E-3</v>
      </c>
      <c r="Y112">
        <v>1.2199496624999999E-2</v>
      </c>
      <c r="Z112">
        <v>1.3169242575E-2</v>
      </c>
      <c r="AA112">
        <v>1.129464405E-2</v>
      </c>
      <c r="AB112">
        <f t="shared" si="60"/>
        <v>7.5203376348479109E-2</v>
      </c>
      <c r="AC112" s="8">
        <v>7.5309400000000002</v>
      </c>
      <c r="AE112">
        <v>1.1466479999999999E-2</v>
      </c>
      <c r="AF112">
        <v>7.5128E-3</v>
      </c>
      <c r="AG112">
        <v>7.0706880000000012E-3</v>
      </c>
      <c r="AH112">
        <v>4.7750880000000002E-3</v>
      </c>
      <c r="AI112">
        <v>7.5344640000000003E-3</v>
      </c>
      <c r="AJ112">
        <v>1.4547700363636368E-2</v>
      </c>
      <c r="AK112">
        <v>6.6960850909090937E-3</v>
      </c>
      <c r="AL112">
        <v>9.5277427200000028E-3</v>
      </c>
      <c r="AM112">
        <f t="shared" si="61"/>
        <v>6.9131048174545462E-2</v>
      </c>
      <c r="AN112" s="8">
        <v>6.9161900000000003</v>
      </c>
      <c r="AP112">
        <v>1.084396875E-2</v>
      </c>
      <c r="AQ112">
        <v>7.3593749999999996E-3</v>
      </c>
      <c r="AR112">
        <v>1.2812499999999999E-2</v>
      </c>
      <c r="AS112">
        <v>2.2527974999999999E-2</v>
      </c>
      <c r="AT112">
        <f t="shared" si="62"/>
        <v>5.354381875E-2</v>
      </c>
      <c r="AU112" s="8">
        <v>35.695900000000002</v>
      </c>
      <c r="AV112" s="8"/>
    </row>
    <row r="113" spans="1:48" x14ac:dyDescent="0.25">
      <c r="A113" t="s">
        <v>10</v>
      </c>
      <c r="B113" t="s">
        <v>11</v>
      </c>
      <c r="C113">
        <v>4.1614593750000012E-2</v>
      </c>
      <c r="D113">
        <v>1.8442788749999994E-2</v>
      </c>
      <c r="E113">
        <v>9.5184456264000017E-3</v>
      </c>
      <c r="F113">
        <v>1.1869373745E-2</v>
      </c>
      <c r="G113">
        <v>5.4828450000000009E-3</v>
      </c>
      <c r="H113">
        <v>3.6421874999999999E-2</v>
      </c>
      <c r="I113">
        <v>1.7593056000000001E-3</v>
      </c>
      <c r="J113">
        <v>1.1237709375E-2</v>
      </c>
      <c r="K113">
        <f t="shared" si="58"/>
        <v>0.13634693684640001</v>
      </c>
      <c r="L113" s="8">
        <v>13.651</v>
      </c>
      <c r="N113">
        <v>3.5486250000000004E-2</v>
      </c>
      <c r="O113">
        <v>2.6822437500000001E-2</v>
      </c>
      <c r="P113">
        <v>1.9642857142857146E-2</v>
      </c>
      <c r="Q113">
        <v>1.4374999999999999E-2</v>
      </c>
      <c r="R113">
        <f t="shared" si="59"/>
        <v>9.6326544642857143E-2</v>
      </c>
      <c r="S113" s="8">
        <v>9.6326499999999999</v>
      </c>
      <c r="U113" s="9">
        <v>9.9839324914925386E-3</v>
      </c>
      <c r="V113">
        <v>1.1940982164900001E-2</v>
      </c>
      <c r="W113">
        <v>3.1944071452500002E-3</v>
      </c>
      <c r="X113">
        <v>1.6165880437499999E-2</v>
      </c>
      <c r="Y113">
        <v>1.6236247500000002E-2</v>
      </c>
      <c r="Z113">
        <v>9.1206951750000004E-3</v>
      </c>
      <c r="AA113">
        <v>9.5565838500000014E-3</v>
      </c>
      <c r="AB113">
        <f t="shared" si="60"/>
        <v>7.6198728764142548E-2</v>
      </c>
      <c r="AC113" s="8">
        <v>7.63002</v>
      </c>
      <c r="AE113">
        <v>1.710772E-2</v>
      </c>
      <c r="AF113">
        <v>5.0089599999999998E-3</v>
      </c>
      <c r="AG113">
        <v>1.6654656E-2</v>
      </c>
      <c r="AH113">
        <v>2.8889760000000001E-3</v>
      </c>
      <c r="AI113">
        <v>4.1572799999999993E-3</v>
      </c>
      <c r="AJ113">
        <v>9.9830574545454569E-3</v>
      </c>
      <c r="AK113">
        <v>3.7963614545454558E-3</v>
      </c>
      <c r="AL113">
        <v>8.8368076800000028E-3</v>
      </c>
      <c r="AM113">
        <f t="shared" si="61"/>
        <v>6.8433818589090922E-2</v>
      </c>
      <c r="AN113" s="8">
        <v>6.84565</v>
      </c>
      <c r="AP113">
        <v>1.3621125E-2</v>
      </c>
      <c r="AQ113">
        <v>1.9546874999999998E-2</v>
      </c>
      <c r="AR113">
        <v>2.0390624999999999E-2</v>
      </c>
      <c r="AS113">
        <v>2.1548512499999999E-2</v>
      </c>
      <c r="AT113">
        <f t="shared" si="62"/>
        <v>7.5107137500000004E-2</v>
      </c>
      <c r="AU113" s="8">
        <v>50.071399999999997</v>
      </c>
      <c r="AV113" s="8"/>
    </row>
    <row r="114" spans="1:48" x14ac:dyDescent="0.25">
      <c r="A114" t="s">
        <v>12</v>
      </c>
      <c r="B114" t="s">
        <v>13</v>
      </c>
      <c r="C114">
        <v>4.0505287500000008E-2</v>
      </c>
      <c r="D114">
        <v>1.7156826000000003E-2</v>
      </c>
      <c r="E114">
        <v>7.6982987952000006E-3</v>
      </c>
      <c r="F114">
        <v>1.7428054500000002E-2</v>
      </c>
      <c r="G114">
        <v>8.8914742920000005E-3</v>
      </c>
      <c r="H114">
        <v>3.1253090625E-2</v>
      </c>
      <c r="I114">
        <v>1.5073702875000001E-2</v>
      </c>
      <c r="J114">
        <v>1.7663291249999998E-2</v>
      </c>
      <c r="K114">
        <f t="shared" si="58"/>
        <v>0.15567002583720002</v>
      </c>
      <c r="L114" s="8">
        <v>15.586</v>
      </c>
      <c r="N114">
        <v>4.0210520833333326E-2</v>
      </c>
      <c r="O114">
        <v>3.3623437499999999E-2</v>
      </c>
      <c r="P114">
        <v>3.3035714285714286E-2</v>
      </c>
      <c r="Q114">
        <v>2.5937500000000002E-2</v>
      </c>
      <c r="R114">
        <f t="shared" si="59"/>
        <v>0.13280717261904762</v>
      </c>
      <c r="S114" s="8">
        <v>13.2807</v>
      </c>
      <c r="U114" s="9">
        <v>1.2044034953731343E-2</v>
      </c>
      <c r="V114">
        <v>7.1732652543000002E-3</v>
      </c>
      <c r="W114">
        <v>1.0727124637500002E-3</v>
      </c>
      <c r="X114">
        <v>6.3582291562499999E-3</v>
      </c>
      <c r="Y114">
        <v>6.1711560000000006E-3</v>
      </c>
      <c r="Z114">
        <v>1.5610149225E-2</v>
      </c>
      <c r="AA114">
        <v>1.4195015775E-2</v>
      </c>
      <c r="AB114">
        <f t="shared" si="60"/>
        <v>6.2624562828031333E-2</v>
      </c>
      <c r="AC114" s="8">
        <v>6.2707600000000001</v>
      </c>
      <c r="AE114">
        <v>1.2099560000000001E-2</v>
      </c>
      <c r="AF114">
        <v>2.0332799999999997E-3</v>
      </c>
      <c r="AG114">
        <v>5.7402720000000003E-3</v>
      </c>
      <c r="AH114">
        <v>6.1792320000000006E-3</v>
      </c>
      <c r="AI114">
        <v>4.7515199999999995E-3</v>
      </c>
      <c r="AJ114">
        <v>2.073932072727273E-2</v>
      </c>
      <c r="AK114">
        <v>1.7487303272727277E-2</v>
      </c>
      <c r="AL114">
        <v>1.2543284160000005E-2</v>
      </c>
      <c r="AM114">
        <f t="shared" si="61"/>
        <v>8.1573772160000016E-2</v>
      </c>
      <c r="AN114" s="8">
        <v>8.1624599999999994</v>
      </c>
      <c r="AP114">
        <v>6.9052031249999994E-3</v>
      </c>
      <c r="AQ114">
        <v>1.6171874999999999E-2</v>
      </c>
      <c r="AR114">
        <v>2.296875E-2</v>
      </c>
      <c r="AS114">
        <v>2.0569012499999997E-2</v>
      </c>
      <c r="AT114">
        <f t="shared" si="62"/>
        <v>6.6614840624999991E-2</v>
      </c>
      <c r="AU114" s="8">
        <v>44.4099</v>
      </c>
      <c r="AV114" s="8"/>
    </row>
    <row r="115" spans="1:48" x14ac:dyDescent="0.25">
      <c r="A115" t="s">
        <v>14</v>
      </c>
      <c r="B115" t="s">
        <v>15</v>
      </c>
      <c r="C115">
        <v>4.0168124999999999E-2</v>
      </c>
      <c r="D115">
        <v>2.7852536250000007E-2</v>
      </c>
      <c r="E115">
        <v>1.4543609832000001E-2</v>
      </c>
      <c r="F115">
        <v>1.84754935125E-2</v>
      </c>
      <c r="G115">
        <v>9.6646416840000023E-3</v>
      </c>
      <c r="H115">
        <v>3.8819475000000006E-2</v>
      </c>
      <c r="I115">
        <v>2.03304825E-2</v>
      </c>
      <c r="J115">
        <v>2.0996926500000002E-2</v>
      </c>
      <c r="K115">
        <f t="shared" si="58"/>
        <v>0.19085129027850001</v>
      </c>
      <c r="L115" s="8">
        <v>19.108499999999999</v>
      </c>
      <c r="N115">
        <v>5.6604374999999998E-2</v>
      </c>
      <c r="O115">
        <v>4.8479625000000005E-2</v>
      </c>
      <c r="P115">
        <v>3.4821428571428573E-2</v>
      </c>
      <c r="Q115">
        <v>3.2343749999999998E-2</v>
      </c>
      <c r="R115">
        <f t="shared" si="59"/>
        <v>0.17224917857142857</v>
      </c>
      <c r="S115" s="8">
        <v>17.224900000000002</v>
      </c>
      <c r="U115" s="9">
        <v>9.6359975657462713E-3</v>
      </c>
      <c r="V115">
        <v>1.3280698707299999E-2</v>
      </c>
      <c r="W115">
        <v>1.3593771621000001E-2</v>
      </c>
      <c r="X115">
        <v>1.2459153375E-2</v>
      </c>
      <c r="Y115">
        <v>1.5273128249999999E-2</v>
      </c>
      <c r="Z115">
        <v>2.2630396949999999E-2</v>
      </c>
      <c r="AA115">
        <v>2.0960368649999998E-2</v>
      </c>
      <c r="AB115">
        <f t="shared" si="60"/>
        <v>0.10783351511904629</v>
      </c>
      <c r="AC115" s="8">
        <v>10.797800000000001</v>
      </c>
      <c r="AE115">
        <v>1.8606720000000004E-2</v>
      </c>
      <c r="AF115">
        <v>5.1428800000000007E-3</v>
      </c>
      <c r="AG115">
        <v>1.2761232000000001E-2</v>
      </c>
      <c r="AH115">
        <v>3.0708528000000002E-2</v>
      </c>
      <c r="AI115">
        <v>1.422024E-2</v>
      </c>
      <c r="AJ115">
        <v>2.1783850909090914E-2</v>
      </c>
      <c r="AK115">
        <v>1.4494985454545459E-2</v>
      </c>
      <c r="AL115">
        <v>1.0456626240000004E-2</v>
      </c>
      <c r="AM115">
        <f t="shared" si="61"/>
        <v>0.12817506260363637</v>
      </c>
      <c r="AN115" s="8">
        <v>12.472899999999999</v>
      </c>
      <c r="AP115">
        <v>3.4212093749999999E-2</v>
      </c>
      <c r="AQ115">
        <v>2.6785725E-2</v>
      </c>
      <c r="AR115">
        <v>3.4374999999999996E-2</v>
      </c>
      <c r="AS115">
        <v>1.5391799999999999E-2</v>
      </c>
      <c r="AT115">
        <f t="shared" si="62"/>
        <v>0.11076461875</v>
      </c>
      <c r="AU115" s="8">
        <v>73.843100000000007</v>
      </c>
      <c r="AV115" s="8"/>
    </row>
    <row r="116" spans="1:48" x14ac:dyDescent="0.25">
      <c r="A116" t="s">
        <v>16</v>
      </c>
      <c r="B116" t="s">
        <v>17</v>
      </c>
      <c r="C116">
        <v>2.2655654999999997E-2</v>
      </c>
      <c r="D116">
        <v>2.2596380999999995E-2</v>
      </c>
      <c r="E116">
        <v>1.3497409080000003E-2</v>
      </c>
      <c r="F116">
        <v>1.7465017499999999E-2</v>
      </c>
      <c r="G116">
        <v>1.3507881930000002E-2</v>
      </c>
      <c r="H116">
        <v>3.2928580124999995E-2</v>
      </c>
      <c r="I116">
        <v>1.2936384E-2</v>
      </c>
      <c r="J116">
        <v>1.9755780000000001E-2</v>
      </c>
      <c r="K116">
        <f t="shared" si="58"/>
        <v>0.15534308863500002</v>
      </c>
      <c r="L116" s="8">
        <v>15.5543</v>
      </c>
      <c r="N116">
        <v>4.6831562499999993E-2</v>
      </c>
      <c r="O116">
        <v>3.7697812499999997E-2</v>
      </c>
      <c r="P116">
        <v>3.9285714285714292E-2</v>
      </c>
      <c r="Q116">
        <v>2.1093750000000001E-2</v>
      </c>
      <c r="R116">
        <f t="shared" si="59"/>
        <v>0.14490883928571427</v>
      </c>
      <c r="S116" s="8">
        <v>14.4909</v>
      </c>
      <c r="U116" s="9">
        <v>1.3893837255000005E-2</v>
      </c>
      <c r="V116">
        <v>1.1424516647400003E-2</v>
      </c>
      <c r="W116">
        <v>6.72705346275E-3</v>
      </c>
      <c r="X116">
        <v>8.5383905624999996E-3</v>
      </c>
      <c r="Y116">
        <v>1.0760853375000001E-2</v>
      </c>
      <c r="Z116">
        <v>2.2496980500000003E-2</v>
      </c>
      <c r="AA116">
        <v>1.6014419549999999E-2</v>
      </c>
      <c r="AB116">
        <f t="shared" si="60"/>
        <v>8.9856051352650013E-2</v>
      </c>
      <c r="AC116" s="8">
        <v>8.9978099999999994</v>
      </c>
      <c r="AE116">
        <v>8.9005600000000001E-3</v>
      </c>
      <c r="AF116">
        <v>4.25648E-3</v>
      </c>
      <c r="AG116">
        <v>5.7785280000000007E-3</v>
      </c>
      <c r="AH116">
        <v>8.8855679999999999E-3</v>
      </c>
      <c r="AI116">
        <v>7.9245119999999999E-3</v>
      </c>
      <c r="AJ116">
        <v>1.2337226181818185E-2</v>
      </c>
      <c r="AK116">
        <v>8.6551745454545477E-3</v>
      </c>
      <c r="AL116">
        <v>6.5293574400000012E-3</v>
      </c>
      <c r="AM116">
        <f t="shared" si="61"/>
        <v>6.3267406167272722E-2</v>
      </c>
      <c r="AN116" s="8">
        <v>6.3295000000000003</v>
      </c>
      <c r="AP116">
        <v>3.6391921874999997E-2</v>
      </c>
      <c r="AQ116">
        <v>3.3281249999999998E-2</v>
      </c>
      <c r="AR116">
        <v>3.5390624999999995E-2</v>
      </c>
      <c r="AS116">
        <v>2.0569012499999997E-2</v>
      </c>
      <c r="AT116">
        <f t="shared" si="62"/>
        <v>0.12563280937499999</v>
      </c>
      <c r="AU116" s="8">
        <v>83.755200000000002</v>
      </c>
      <c r="AV116" s="8"/>
    </row>
    <row r="117" spans="1:48" x14ac:dyDescent="0.25">
      <c r="A117" t="s">
        <v>18</v>
      </c>
      <c r="B117" t="s">
        <v>19</v>
      </c>
      <c r="C117">
        <v>3.5381250000000003E-2</v>
      </c>
      <c r="D117">
        <v>9.2535705000000024E-3</v>
      </c>
      <c r="E117">
        <v>1.8065148768E-2</v>
      </c>
      <c r="F117">
        <v>1.7927055000000001E-2</v>
      </c>
      <c r="G117">
        <v>1.2603594456000001E-2</v>
      </c>
      <c r="H117">
        <v>3.1037223375000002E-2</v>
      </c>
      <c r="I117">
        <v>1.4719807125000001E-2</v>
      </c>
      <c r="J117">
        <v>2.2032632812500001E-2</v>
      </c>
      <c r="K117">
        <f t="shared" si="58"/>
        <v>0.16102028203650001</v>
      </c>
      <c r="L117" s="8">
        <v>16.123000000000001</v>
      </c>
      <c r="N117">
        <v>5.315385416666666E-2</v>
      </c>
      <c r="O117">
        <v>4.5656687500000001E-2</v>
      </c>
      <c r="P117">
        <v>5.8035714285714288E-2</v>
      </c>
      <c r="Q117">
        <v>3.4218749999999999E-2</v>
      </c>
      <c r="R117">
        <f t="shared" si="59"/>
        <v>0.19106500595238093</v>
      </c>
      <c r="S117" s="8">
        <v>19.1065</v>
      </c>
      <c r="U117" s="9">
        <v>1.3006261838283583E-2</v>
      </c>
      <c r="V117">
        <v>1.3592840153400005E-2</v>
      </c>
      <c r="W117">
        <v>1.0162477849500001E-2</v>
      </c>
      <c r="X117">
        <v>4.2645749062499997E-3</v>
      </c>
      <c r="Y117">
        <v>1.0676937375000001E-2</v>
      </c>
      <c r="Z117">
        <v>2.2979997000000002E-2</v>
      </c>
      <c r="AA117">
        <v>1.7865691425000003E-2</v>
      </c>
      <c r="AB117">
        <f t="shared" si="60"/>
        <v>9.2548780547433596E-2</v>
      </c>
      <c r="AC117" s="8">
        <v>9.26783</v>
      </c>
      <c r="AE117">
        <v>1.4605199999999999E-2</v>
      </c>
      <c r="AF117">
        <v>9.3091200000000006E-3</v>
      </c>
      <c r="AG117">
        <v>1.2367248000000001E-2</v>
      </c>
      <c r="AH117">
        <v>3.4472783999999999E-2</v>
      </c>
      <c r="AI117">
        <v>1.9389503999999998E-2</v>
      </c>
      <c r="AJ117">
        <v>1.3941761454545457E-2</v>
      </c>
      <c r="AK117">
        <v>1.1000000000000001E-3</v>
      </c>
      <c r="AL117">
        <v>6.1649222400000023E-3</v>
      </c>
      <c r="AM117">
        <f t="shared" si="61"/>
        <v>0.11135053969454545</v>
      </c>
      <c r="AN117" s="8">
        <v>11.1302</v>
      </c>
      <c r="AP117">
        <v>2.9968031249999999E-2</v>
      </c>
      <c r="AQ117">
        <v>3.0890624999999998E-2</v>
      </c>
      <c r="AR117">
        <v>3.3046874999999996E-2</v>
      </c>
      <c r="AS117">
        <v>2.8404862499999999E-2</v>
      </c>
      <c r="AT117">
        <f t="shared" si="62"/>
        <v>0.12231039375</v>
      </c>
      <c r="AU117" s="8">
        <v>81.540300000000002</v>
      </c>
      <c r="AV117" s="8"/>
    </row>
    <row r="118" spans="1:48" x14ac:dyDescent="0.25">
      <c r="A118" t="s">
        <v>20</v>
      </c>
      <c r="B118" t="s">
        <v>21</v>
      </c>
      <c r="C118">
        <v>4.1524059374999991E-2</v>
      </c>
      <c r="D118">
        <v>1.8702445500000001E-2</v>
      </c>
      <c r="E118">
        <v>8.2362582972000022E-3</v>
      </c>
      <c r="F118">
        <v>1.27214263395E-2</v>
      </c>
      <c r="G118">
        <v>9.438575975999999E-3</v>
      </c>
      <c r="H118">
        <v>1.9569119625000003E-2</v>
      </c>
      <c r="I118">
        <v>7.4768489999999998E-3</v>
      </c>
      <c r="J118">
        <v>2.007809625E-2</v>
      </c>
      <c r="K118">
        <f t="shared" si="58"/>
        <v>0.1377468303627</v>
      </c>
      <c r="L118" s="8">
        <v>13.791499999999999</v>
      </c>
      <c r="N118">
        <v>4.3581145833333342E-2</v>
      </c>
      <c r="O118">
        <v>3.4780562500000001E-2</v>
      </c>
      <c r="P118">
        <v>3.2142857142857147E-2</v>
      </c>
      <c r="Q118">
        <v>3.6562499999999998E-2</v>
      </c>
      <c r="R118">
        <f t="shared" si="59"/>
        <v>0.14706706547619047</v>
      </c>
      <c r="S118" s="8">
        <v>14.7067</v>
      </c>
      <c r="U118" s="9">
        <v>5.7496277511940299E-3</v>
      </c>
      <c r="V118">
        <v>8.2867349699999992E-3</v>
      </c>
      <c r="W118">
        <v>3.3440795730000001E-3</v>
      </c>
      <c r="X118">
        <v>4.2157799999999997E-3</v>
      </c>
      <c r="Y118">
        <v>2.7245643749999986E-3</v>
      </c>
      <c r="Z118">
        <v>1.7313344324999997E-2</v>
      </c>
      <c r="AA118">
        <v>1.8759371849999998E-2</v>
      </c>
      <c r="AB118">
        <f t="shared" si="60"/>
        <v>6.0393502844194022E-2</v>
      </c>
      <c r="AC118" s="8">
        <v>6.0471399999999997</v>
      </c>
      <c r="AE118">
        <v>1.5727560000000002E-2</v>
      </c>
      <c r="AF118">
        <v>4.3352E-3</v>
      </c>
      <c r="AG118">
        <v>6.9085919999999999E-3</v>
      </c>
      <c r="AH118">
        <v>7.1310240000000006E-3</v>
      </c>
      <c r="AI118">
        <v>5.6753280000000003E-3</v>
      </c>
      <c r="AJ118">
        <v>1.2852589090909094E-2</v>
      </c>
      <c r="AK118">
        <v>8.3327498181818213E-3</v>
      </c>
      <c r="AL118">
        <v>8.4570278400000025E-3</v>
      </c>
      <c r="AM118">
        <f t="shared" si="61"/>
        <v>6.9420070749090915E-2</v>
      </c>
      <c r="AN118" s="8">
        <v>6.9449699999999996</v>
      </c>
      <c r="AP118">
        <v>2.6310281249999998E-2</v>
      </c>
      <c r="AQ118">
        <v>1.0078124999999999E-2</v>
      </c>
      <c r="AR118">
        <v>2.8828125E-2</v>
      </c>
      <c r="AS118">
        <v>3.2182837499999999E-2</v>
      </c>
      <c r="AT118">
        <f t="shared" si="62"/>
        <v>9.7399368749999993E-2</v>
      </c>
      <c r="AU118" s="8">
        <v>64.932900000000004</v>
      </c>
      <c r="AV118" s="8"/>
    </row>
    <row r="119" spans="1:48" x14ac:dyDescent="0.25">
      <c r="A119" t="s">
        <v>22</v>
      </c>
      <c r="B119" t="s">
        <v>23</v>
      </c>
      <c r="C119">
        <v>3.8607187499999994E-2</v>
      </c>
      <c r="D119">
        <v>2.9639331000000001E-2</v>
      </c>
      <c r="E119">
        <v>7.1423752751999994E-3</v>
      </c>
      <c r="F119">
        <v>1.589409E-2</v>
      </c>
      <c r="G119">
        <v>1.8481500000000001E-2</v>
      </c>
      <c r="H119">
        <v>3.4028437500000001E-2</v>
      </c>
      <c r="I119">
        <v>1.2765055500000001E-2</v>
      </c>
      <c r="J119">
        <v>2.2061596875000002E-2</v>
      </c>
      <c r="K119">
        <f t="shared" si="58"/>
        <v>0.17861957365020001</v>
      </c>
      <c r="L119" s="8">
        <v>17.884</v>
      </c>
      <c r="N119">
        <v>4.8541041666666666E-2</v>
      </c>
      <c r="O119">
        <v>4.2211812500000001E-2</v>
      </c>
      <c r="P119">
        <v>3.3035714285714286E-2</v>
      </c>
      <c r="Q119">
        <v>2.9218749999999998E-2</v>
      </c>
      <c r="R119">
        <f t="shared" si="59"/>
        <v>0.15300731845238094</v>
      </c>
      <c r="S119" s="8">
        <v>15.300700000000001</v>
      </c>
      <c r="U119" s="9">
        <v>9.6556100232089558E-3</v>
      </c>
      <c r="V119">
        <v>9.2801451653999993E-3</v>
      </c>
      <c r="W119">
        <v>6.5017547370000003E-3</v>
      </c>
      <c r="X119">
        <v>3.5138576250000005E-3</v>
      </c>
      <c r="Y119">
        <v>6.7194405000000016E-3</v>
      </c>
      <c r="Z119">
        <v>1.4755879349999999E-2</v>
      </c>
      <c r="AA119">
        <v>2.0363441175000004E-2</v>
      </c>
      <c r="AB119">
        <f t="shared" si="60"/>
        <v>7.0790128575608957E-2</v>
      </c>
      <c r="AC119" s="8">
        <v>7.0886500000000003</v>
      </c>
      <c r="AE119">
        <v>2.259048E-2</v>
      </c>
      <c r="AF119">
        <v>6.3308800000000005E-3</v>
      </c>
      <c r="AG119">
        <v>8.4487680000000006E-3</v>
      </c>
      <c r="AH119">
        <v>7.5085919999999997E-3</v>
      </c>
      <c r="AI119">
        <v>4.4823840000000007E-3</v>
      </c>
      <c r="AJ119">
        <v>2.0683941818181825E-2</v>
      </c>
      <c r="AK119">
        <v>5.6349250909090926E-3</v>
      </c>
      <c r="AL119">
        <v>9.847635840000004E-3</v>
      </c>
      <c r="AM119">
        <f t="shared" si="61"/>
        <v>8.5527606749090934E-2</v>
      </c>
      <c r="AN119" s="8">
        <v>8.5563800000000008</v>
      </c>
      <c r="AP119">
        <v>8.7911718749999999E-3</v>
      </c>
      <c r="AQ119">
        <v>1.4156249999999999E-2</v>
      </c>
      <c r="AR119">
        <v>2.7109374999999998E-2</v>
      </c>
      <c r="AS119">
        <v>1.9309687499999999E-2</v>
      </c>
      <c r="AT119">
        <f t="shared" si="62"/>
        <v>6.9366484374999995E-2</v>
      </c>
      <c r="AU119" s="8">
        <v>46.244300000000003</v>
      </c>
      <c r="AV119" s="8"/>
    </row>
    <row r="120" spans="1:48" x14ac:dyDescent="0.25">
      <c r="A120" t="s">
        <v>24</v>
      </c>
      <c r="B120" t="s">
        <v>25</v>
      </c>
      <c r="C120">
        <v>4.0171454999999988E-2</v>
      </c>
      <c r="D120">
        <v>1.3724595000000004E-2</v>
      </c>
      <c r="E120">
        <v>3.6685925352000007E-3</v>
      </c>
      <c r="F120">
        <v>1.4747331406500003E-2</v>
      </c>
      <c r="G120">
        <v>1.0478493018000003E-2</v>
      </c>
      <c r="H120">
        <v>1.8398291625E-2</v>
      </c>
      <c r="I120">
        <v>2.9347290000000001E-3</v>
      </c>
      <c r="J120">
        <v>1.5741673125000001E-2</v>
      </c>
      <c r="K120">
        <f t="shared" si="58"/>
        <v>0.11986516070969999</v>
      </c>
      <c r="L120" s="8">
        <v>12.0014</v>
      </c>
      <c r="N120">
        <v>2.7106041666666667E-2</v>
      </c>
      <c r="O120">
        <v>2.8654125000000003E-2</v>
      </c>
      <c r="P120">
        <v>1.0714285714285714E-2</v>
      </c>
      <c r="Q120">
        <v>2.5312499999999998E-2</v>
      </c>
      <c r="R120">
        <f t="shared" si="59"/>
        <v>9.1786952380952386E-2</v>
      </c>
      <c r="S120" s="8">
        <v>9.1786999999999992</v>
      </c>
      <c r="U120" s="9">
        <v>1.29768928038806E-2</v>
      </c>
      <c r="V120">
        <v>8.8433201277000016E-3</v>
      </c>
      <c r="W120">
        <v>3.2874152939999998E-3</v>
      </c>
      <c r="X120">
        <v>8.2584208125000003E-3</v>
      </c>
      <c r="Y120">
        <v>1.145844675E-2</v>
      </c>
      <c r="Z120">
        <v>6.9260919749999997E-3</v>
      </c>
      <c r="AA120">
        <v>1.1135853000000001E-2</v>
      </c>
      <c r="AB120">
        <f t="shared" si="60"/>
        <v>6.2886440763080614E-2</v>
      </c>
      <c r="AC120" s="8">
        <v>6.2974500000000004</v>
      </c>
      <c r="AE120">
        <v>1.4606399999999999E-2</v>
      </c>
      <c r="AF120">
        <v>4.0964799999999996E-3</v>
      </c>
      <c r="AG120">
        <v>9.5541600000000008E-3</v>
      </c>
      <c r="AH120">
        <v>1.316928E-3</v>
      </c>
      <c r="AI120">
        <v>2.6606400000000001E-3</v>
      </c>
      <c r="AJ120">
        <v>8.0960574545454571E-3</v>
      </c>
      <c r="AK120">
        <v>4.72714690909091E-3</v>
      </c>
      <c r="AL120">
        <v>3.6609753600000006E-3</v>
      </c>
      <c r="AM120">
        <f t="shared" si="61"/>
        <v>4.8718787723636366E-2</v>
      </c>
      <c r="AN120" s="8">
        <v>4.8735299999999997</v>
      </c>
      <c r="AP120">
        <v>1.7593921875000001E-2</v>
      </c>
      <c r="AQ120">
        <v>1.734375E-3</v>
      </c>
      <c r="AR120">
        <v>1.4453125000000001E-2</v>
      </c>
      <c r="AS120">
        <v>2.7285449999999999E-2</v>
      </c>
      <c r="AT120">
        <f t="shared" si="62"/>
        <v>6.1066871874999998E-2</v>
      </c>
      <c r="AU120" s="8">
        <v>40.711199999999998</v>
      </c>
      <c r="AV120" s="8"/>
    </row>
    <row r="121" spans="1:48" x14ac:dyDescent="0.25">
      <c r="A121" t="s">
        <v>26</v>
      </c>
      <c r="B121" t="s">
        <v>27</v>
      </c>
      <c r="C121">
        <v>3.1726366874999995E-2</v>
      </c>
      <c r="D121">
        <v>2.0902992750000002E-2</v>
      </c>
      <c r="E121">
        <v>2.6109036828000005E-3</v>
      </c>
      <c r="F121">
        <v>1.7084391007500001E-2</v>
      </c>
      <c r="G121">
        <v>9.7776745380000005E-3</v>
      </c>
      <c r="H121">
        <v>3.3530019750000001E-2</v>
      </c>
      <c r="I121">
        <v>2.2970007000000001E-2</v>
      </c>
      <c r="J121">
        <v>2.0168977499999997E-2</v>
      </c>
      <c r="K121">
        <f t="shared" si="58"/>
        <v>0.15877133310329999</v>
      </c>
      <c r="L121" s="8">
        <v>15.896000000000001</v>
      </c>
      <c r="N121">
        <v>3.9660208333333342E-2</v>
      </c>
      <c r="O121">
        <v>3.2103062500000001E-2</v>
      </c>
      <c r="P121">
        <v>3.2142857142857147E-2</v>
      </c>
      <c r="Q121">
        <v>1.7656250000000002E-2</v>
      </c>
      <c r="R121">
        <f t="shared" si="59"/>
        <v>0.12156237797619047</v>
      </c>
      <c r="S121" s="8">
        <v>12.1562</v>
      </c>
      <c r="U121" s="9">
        <v>1.3673581909925374E-2</v>
      </c>
      <c r="V121">
        <v>1.0241985262499999E-2</v>
      </c>
      <c r="W121">
        <v>2.1352785840000003E-3</v>
      </c>
      <c r="X121">
        <v>1.0487751750000001E-2</v>
      </c>
      <c r="Y121">
        <v>1.7809547625000005E-2</v>
      </c>
      <c r="Z121">
        <v>1.1109379500000001E-2</v>
      </c>
      <c r="AA121">
        <v>1.2029933025000002E-2</v>
      </c>
      <c r="AB121">
        <f t="shared" si="60"/>
        <v>7.7487457656425368E-2</v>
      </c>
      <c r="AC121" s="8">
        <v>7.7591099999999997</v>
      </c>
      <c r="AE121">
        <v>6.4067200000000003E-3</v>
      </c>
      <c r="AF121">
        <v>6.172959999999999E-3</v>
      </c>
      <c r="AG121">
        <v>6.4154879999999996E-3</v>
      </c>
      <c r="AH121">
        <v>3.8691360000000004E-3</v>
      </c>
      <c r="AI121">
        <v>3.8243039999999997E-3</v>
      </c>
      <c r="AJ121">
        <v>9.4538094545454573E-3</v>
      </c>
      <c r="AK121">
        <v>6.1529520000000023E-3</v>
      </c>
      <c r="AL121">
        <v>4.7485267200000009E-3</v>
      </c>
      <c r="AM121">
        <f t="shared" si="61"/>
        <v>4.7043896174545463E-2</v>
      </c>
      <c r="AN121" s="8">
        <v>4.7064300000000001</v>
      </c>
      <c r="AP121">
        <v>1.4176828124999999E-2</v>
      </c>
      <c r="AQ121">
        <v>8.6250000000000007E-3</v>
      </c>
      <c r="AR121">
        <v>1.4453125000000001E-2</v>
      </c>
      <c r="AS121">
        <v>1.59514875E-2</v>
      </c>
      <c r="AT121">
        <f t="shared" si="62"/>
        <v>5.3206440625000004E-2</v>
      </c>
      <c r="AU121" s="8">
        <v>35.470999999999997</v>
      </c>
      <c r="AV121" s="8"/>
    </row>
    <row r="122" spans="1:48" x14ac:dyDescent="0.25">
      <c r="A122" t="s">
        <v>28</v>
      </c>
      <c r="B122" t="s">
        <v>29</v>
      </c>
      <c r="C122">
        <v>3.3858607500000006E-2</v>
      </c>
      <c r="D122">
        <v>1.5685715250000003E-2</v>
      </c>
      <c r="E122">
        <v>1.0437981569999999E-2</v>
      </c>
      <c r="F122">
        <v>1.7311011160500003E-2</v>
      </c>
      <c r="G122">
        <v>1.1021085216000001E-2</v>
      </c>
      <c r="H122">
        <v>3.396558375E-2</v>
      </c>
      <c r="I122">
        <v>2.4932917125000002E-2</v>
      </c>
      <c r="J122">
        <v>1.4355560625E-2</v>
      </c>
      <c r="K122">
        <f t="shared" si="58"/>
        <v>0.16156846219650001</v>
      </c>
      <c r="L122" s="8">
        <v>16.1769</v>
      </c>
      <c r="N122">
        <v>4.0873541666666673E-2</v>
      </c>
      <c r="O122">
        <v>2.761775E-2</v>
      </c>
      <c r="P122">
        <v>3.3035714285714286E-2</v>
      </c>
      <c r="Q122">
        <v>3.8593749999999996E-2</v>
      </c>
      <c r="R122">
        <f t="shared" si="59"/>
        <v>0.14012075595238094</v>
      </c>
      <c r="S122" s="8">
        <v>14.0121</v>
      </c>
      <c r="U122" s="9">
        <v>4.0743763213432838E-3</v>
      </c>
      <c r="V122">
        <v>7.5525721677000028E-3</v>
      </c>
      <c r="W122">
        <v>6.6811176945000012E-3</v>
      </c>
      <c r="X122">
        <v>6.9157960312500009E-3</v>
      </c>
      <c r="Y122">
        <v>1.2675311999999999E-2</v>
      </c>
      <c r="Z122">
        <v>1.5908700375000001E-2</v>
      </c>
      <c r="AA122">
        <v>1.7772060150000001E-2</v>
      </c>
      <c r="AB122">
        <f t="shared" si="60"/>
        <v>7.1579934739793294E-2</v>
      </c>
      <c r="AC122" s="8">
        <v>7.1669900000000002</v>
      </c>
      <c r="AE122">
        <v>1.0028440000000001E-2</v>
      </c>
      <c r="AF122">
        <v>6.4563199999999998E-3</v>
      </c>
      <c r="AG122">
        <v>1.7246879999999999E-2</v>
      </c>
      <c r="AH122">
        <v>7.4095200000000002E-3</v>
      </c>
      <c r="AI122">
        <v>1.1607935999999999E-2</v>
      </c>
      <c r="AJ122">
        <v>2.3879288727272737E-2</v>
      </c>
      <c r="AK122">
        <v>1.7563752000000005E-2</v>
      </c>
      <c r="AL122">
        <v>1.7226383040000005E-2</v>
      </c>
      <c r="AM122">
        <f t="shared" si="61"/>
        <v>0.11141851976727274</v>
      </c>
      <c r="AN122" s="8">
        <v>11.1477</v>
      </c>
      <c r="AP122">
        <v>2.7206671875000001E-2</v>
      </c>
      <c r="AQ122">
        <v>1.3232137499999999E-2</v>
      </c>
      <c r="AR122">
        <v>3.0803562500000003E-2</v>
      </c>
      <c r="AS122">
        <v>2.9944012499999999E-2</v>
      </c>
      <c r="AT122">
        <f t="shared" si="62"/>
        <v>0.10118638437499999</v>
      </c>
      <c r="AU122" s="8">
        <v>67.457599999999999</v>
      </c>
      <c r="AV122" s="8"/>
    </row>
    <row r="123" spans="1:48" x14ac:dyDescent="0.25">
      <c r="A123" t="s">
        <v>30</v>
      </c>
      <c r="B123" t="s">
        <v>31</v>
      </c>
      <c r="C123">
        <v>4.0105479375000017E-2</v>
      </c>
      <c r="D123">
        <v>4.3547242499999989E-3</v>
      </c>
      <c r="E123">
        <v>8.9371802735999997E-3</v>
      </c>
      <c r="F123">
        <v>1.5923179881000001E-2</v>
      </c>
      <c r="G123">
        <v>9.800271252E-3</v>
      </c>
      <c r="H123">
        <v>3.0086716500000003E-2</v>
      </c>
      <c r="I123">
        <v>5.0215567500000004E-3</v>
      </c>
      <c r="J123">
        <v>2.0150593124999998E-2</v>
      </c>
      <c r="K123">
        <f t="shared" si="58"/>
        <v>0.13437970140660002</v>
      </c>
      <c r="L123" s="8">
        <v>13.4549</v>
      </c>
      <c r="N123">
        <v>2.8028437500000006E-2</v>
      </c>
      <c r="O123">
        <v>2.72815E-2</v>
      </c>
      <c r="P123">
        <v>2.2321428571428572E-2</v>
      </c>
      <c r="Q123">
        <v>2.1249999999999998E-2</v>
      </c>
      <c r="R123">
        <f t="shared" si="59"/>
        <v>9.8881366071428584E-2</v>
      </c>
      <c r="S123" s="8">
        <v>9.8881399999999999</v>
      </c>
      <c r="U123" s="9">
        <v>6.5799050010447767E-3</v>
      </c>
      <c r="V123">
        <v>9.7928182790999983E-3</v>
      </c>
      <c r="W123">
        <v>4.0806597555000006E-3</v>
      </c>
      <c r="X123">
        <v>4.4736156562500008E-3</v>
      </c>
      <c r="Y123">
        <v>8.4545369999999998E-3</v>
      </c>
      <c r="Z123">
        <v>1.0499964525000001E-2</v>
      </c>
      <c r="AA123">
        <v>1.0200389399999999E-2</v>
      </c>
      <c r="AB123">
        <f t="shared" si="60"/>
        <v>5.4081889616894779E-2</v>
      </c>
      <c r="AC123" s="8">
        <v>5.4156500000000003</v>
      </c>
      <c r="AE123">
        <v>1.4366480000000001E-2</v>
      </c>
      <c r="AF123">
        <v>7.3995199999999997E-3</v>
      </c>
      <c r="AG123">
        <v>7.4928479999999999E-3</v>
      </c>
      <c r="AH123">
        <v>1.4526192E-2</v>
      </c>
      <c r="AI123">
        <v>5.5255679999999998E-3</v>
      </c>
      <c r="AJ123">
        <v>5.9749483636363648E-3</v>
      </c>
      <c r="AK123">
        <v>5.1712276363636376E-3</v>
      </c>
      <c r="AL123">
        <v>5.4934876800000016E-3</v>
      </c>
      <c r="AM123">
        <f t="shared" si="61"/>
        <v>6.5950271680000006E-2</v>
      </c>
      <c r="AN123" s="8">
        <v>6.5966899999999997</v>
      </c>
      <c r="AP123">
        <v>7.7056874999999999E-3</v>
      </c>
      <c r="AQ123">
        <v>1.21875E-2</v>
      </c>
      <c r="AR123">
        <v>2.7343749999999997E-2</v>
      </c>
      <c r="AS123">
        <v>1.9449637500000002E-2</v>
      </c>
      <c r="AT123">
        <f t="shared" si="62"/>
        <v>6.6686574999999998E-2</v>
      </c>
      <c r="AU123" s="8">
        <v>44.457700000000003</v>
      </c>
      <c r="AV123" s="8"/>
    </row>
    <row r="124" spans="1:48" x14ac:dyDescent="0.25">
      <c r="A124" t="s">
        <v>32</v>
      </c>
      <c r="B124" t="s">
        <v>33</v>
      </c>
      <c r="C124">
        <v>2.6223333750000005E-2</v>
      </c>
      <c r="D124">
        <v>9.4151587500000012E-3</v>
      </c>
      <c r="E124">
        <v>7.7762759399999997E-3</v>
      </c>
      <c r="F124">
        <v>1.6756566160500003E-2</v>
      </c>
      <c r="G124">
        <v>1.5994703286E-2</v>
      </c>
      <c r="H124">
        <v>3.7927409625000005E-2</v>
      </c>
      <c r="I124">
        <v>2.5663727250000004E-2</v>
      </c>
      <c r="J124">
        <v>1.9383236249999998E-2</v>
      </c>
      <c r="K124">
        <f t="shared" si="58"/>
        <v>0.1591404110115</v>
      </c>
      <c r="L124" s="8">
        <v>15.933999999999999</v>
      </c>
      <c r="N124">
        <v>3.8555104166666666E-2</v>
      </c>
      <c r="O124">
        <v>3.1474312499999997E-2</v>
      </c>
      <c r="P124">
        <v>1.9642857142857146E-2</v>
      </c>
      <c r="Q124">
        <v>1.953125E-2</v>
      </c>
      <c r="R124">
        <f t="shared" si="59"/>
        <v>0.10920352380952381</v>
      </c>
      <c r="S124" s="8">
        <v>10.920400000000001</v>
      </c>
      <c r="U124" s="9">
        <v>1.2717909061791044E-2</v>
      </c>
      <c r="V124">
        <v>8.973093524400004E-3</v>
      </c>
      <c r="W124">
        <v>4.0610324025000004E-3</v>
      </c>
      <c r="X124">
        <v>9.6297356249999983E-3</v>
      </c>
      <c r="Y124">
        <v>1.3103674875E-2</v>
      </c>
      <c r="Z124">
        <v>1.941991065E-2</v>
      </c>
      <c r="AA124">
        <v>1.3729931325E-2</v>
      </c>
      <c r="AB124">
        <f t="shared" si="60"/>
        <v>8.1635287463691045E-2</v>
      </c>
      <c r="AC124" s="8">
        <v>8.1742799999999995</v>
      </c>
      <c r="AE124">
        <v>6.3450399999999997E-3</v>
      </c>
      <c r="AF124">
        <v>4.4806400000000001E-3</v>
      </c>
      <c r="AG124">
        <v>5.4358080000000003E-3</v>
      </c>
      <c r="AH124">
        <v>9.0634080000000002E-3</v>
      </c>
      <c r="AI124">
        <v>2.771136E-3</v>
      </c>
      <c r="AJ124">
        <v>6.5586872727272745E-3</v>
      </c>
      <c r="AK124">
        <v>6.6185869090909111E-3</v>
      </c>
      <c r="AL124">
        <v>4.1769388800000007E-3</v>
      </c>
      <c r="AM124">
        <f t="shared" si="61"/>
        <v>4.5450245061818183E-2</v>
      </c>
      <c r="AN124" s="8">
        <v>4.5467599999999999</v>
      </c>
      <c r="AP124">
        <v>1.7883609374999998E-2</v>
      </c>
      <c r="AQ124">
        <v>2.1796875E-2</v>
      </c>
      <c r="AR124">
        <v>3.1718749999999997E-2</v>
      </c>
      <c r="AS124">
        <v>5.5970249999999994E-3</v>
      </c>
      <c r="AT124">
        <f t="shared" si="62"/>
        <v>7.6996259375000001E-2</v>
      </c>
      <c r="AU124" s="8">
        <v>51.330800000000004</v>
      </c>
      <c r="AV124" s="8"/>
    </row>
    <row r="125" spans="1:48" x14ac:dyDescent="0.25">
      <c r="A125" t="s">
        <v>34</v>
      </c>
      <c r="B125" t="s">
        <v>35</v>
      </c>
      <c r="C125">
        <v>3.8558694375000015E-2</v>
      </c>
      <c r="D125">
        <v>1.081142775E-2</v>
      </c>
      <c r="E125">
        <v>7.3584018323999993E-3</v>
      </c>
      <c r="F125">
        <v>1.7680641160500003E-2</v>
      </c>
      <c r="G125">
        <v>1.4480008830000002E-2</v>
      </c>
      <c r="H125">
        <v>4.0251375000000006E-2</v>
      </c>
      <c r="I125">
        <v>2.5506676125000002E-2</v>
      </c>
      <c r="J125">
        <v>2.0794185E-2</v>
      </c>
      <c r="K125">
        <f t="shared" si="58"/>
        <v>0.17544141007290001</v>
      </c>
      <c r="L125" s="8">
        <v>17.6067</v>
      </c>
      <c r="N125">
        <v>3.3154687500000009E-2</v>
      </c>
      <c r="O125">
        <v>3.2246187499999995E-2</v>
      </c>
      <c r="P125">
        <v>1.8749999999999999E-2</v>
      </c>
      <c r="Q125">
        <v>2.8437499999999998E-2</v>
      </c>
      <c r="R125">
        <f t="shared" si="59"/>
        <v>0.11258837499999999</v>
      </c>
      <c r="S125" s="8">
        <v>11.258800000000001</v>
      </c>
      <c r="U125" s="9">
        <v>1.4939479148507467E-2</v>
      </c>
      <c r="V125">
        <v>9.0729268911000031E-3</v>
      </c>
      <c r="W125">
        <v>3.0592334542500002E-3</v>
      </c>
      <c r="X125">
        <v>1.5432739312500002E-2</v>
      </c>
      <c r="Y125">
        <v>1.1525046749999998E-2</v>
      </c>
      <c r="Z125">
        <v>1.8199557224999999E-2</v>
      </c>
      <c r="AA125">
        <v>1.1070343574999999E-2</v>
      </c>
      <c r="AB125">
        <f t="shared" si="60"/>
        <v>8.3299326356357478E-2</v>
      </c>
      <c r="AC125" s="8">
        <v>8.3409800000000001</v>
      </c>
      <c r="AE125">
        <v>1.6039959999999999E-2</v>
      </c>
      <c r="AF125">
        <v>1.020736E-2</v>
      </c>
      <c r="AG125">
        <v>9.1136159999999997E-3</v>
      </c>
      <c r="AH125">
        <v>1.1721744000000001E-2</v>
      </c>
      <c r="AI125">
        <v>6.02952E-3</v>
      </c>
      <c r="AJ125">
        <v>1.4868429818181822E-2</v>
      </c>
      <c r="AK125">
        <v>9.8124000000000024E-3</v>
      </c>
      <c r="AL125">
        <v>1.0348894080000002E-2</v>
      </c>
      <c r="AM125">
        <f t="shared" si="61"/>
        <v>8.8141923898181818E-2</v>
      </c>
      <c r="AN125" s="8">
        <v>8.8177000000000003</v>
      </c>
      <c r="AP125">
        <v>2.0332406250000001E-2</v>
      </c>
      <c r="AQ125">
        <v>2.5921875E-2</v>
      </c>
      <c r="AR125">
        <v>3.2265624999999999E-2</v>
      </c>
      <c r="AS125">
        <v>1.4832074999999998E-2</v>
      </c>
      <c r="AT125">
        <f t="shared" si="62"/>
        <v>9.3351981249999993E-2</v>
      </c>
      <c r="AU125" s="8">
        <v>62.234699999999997</v>
      </c>
      <c r="AV125" s="8"/>
    </row>
    <row r="126" spans="1:48" x14ac:dyDescent="0.25">
      <c r="A126" t="s">
        <v>36</v>
      </c>
      <c r="B126" t="s">
        <v>37</v>
      </c>
      <c r="C126">
        <v>4.1591699999999995E-2</v>
      </c>
      <c r="D126">
        <v>3.8040171750000004E-2</v>
      </c>
      <c r="E126">
        <v>1.3417421148E-2</v>
      </c>
      <c r="F126">
        <v>1.7638133710499999E-2</v>
      </c>
      <c r="G126">
        <v>6.2735328540000001E-3</v>
      </c>
      <c r="H126">
        <v>3.9302574749999999E-2</v>
      </c>
      <c r="I126">
        <v>2.0517628500000003E-2</v>
      </c>
      <c r="J126">
        <v>1.5949229250000002E-2</v>
      </c>
      <c r="K126">
        <f t="shared" si="58"/>
        <v>0.1927303919625</v>
      </c>
      <c r="L126" s="8">
        <v>19.6995</v>
      </c>
      <c r="N126">
        <v>5.8942604166666669E-2</v>
      </c>
      <c r="O126">
        <v>5.3842437500000007E-2</v>
      </c>
      <c r="P126">
        <v>4.1071428571428571E-2</v>
      </c>
      <c r="Q126">
        <v>2.92E-2</v>
      </c>
      <c r="R126">
        <f t="shared" si="59"/>
        <v>0.18305647023809524</v>
      </c>
      <c r="S126" s="8">
        <v>18.307500000000001</v>
      </c>
      <c r="U126" s="9">
        <v>1.3852998656865673E-2</v>
      </c>
      <c r="V126">
        <v>1.2960673053300002E-2</v>
      </c>
      <c r="W126">
        <v>8.0440821157500009E-3</v>
      </c>
      <c r="X126">
        <v>1.059124190625E-2</v>
      </c>
      <c r="Y126">
        <v>1.1976428249999999E-2</v>
      </c>
      <c r="Z126">
        <v>1.8164742075E-2</v>
      </c>
      <c r="AA126">
        <v>2.0056173750000003E-2</v>
      </c>
      <c r="AB126">
        <f t="shared" si="60"/>
        <v>9.5646339807165678E-2</v>
      </c>
      <c r="AC126" s="8">
        <v>9.5777000000000001</v>
      </c>
      <c r="AE126">
        <v>1.4492680000000001E-2</v>
      </c>
      <c r="AF126">
        <v>7.7939200000000002E-3</v>
      </c>
      <c r="AG126">
        <v>9.1794240000000003E-3</v>
      </c>
      <c r="AH126">
        <v>5.2205280000000003E-3</v>
      </c>
      <c r="AI126">
        <v>5.8618559999999995E-3</v>
      </c>
      <c r="AJ126">
        <v>7.3085629090909113E-3</v>
      </c>
      <c r="AK126">
        <v>1.0955709090909101E-2</v>
      </c>
      <c r="AL126">
        <v>0</v>
      </c>
      <c r="AM126">
        <f t="shared" si="61"/>
        <v>6.0812680000000015E-2</v>
      </c>
      <c r="AN126" s="8">
        <v>5.9709300000000001</v>
      </c>
      <c r="AP126">
        <v>1.6952578124999999E-2</v>
      </c>
      <c r="AQ126">
        <v>1.134375E-2</v>
      </c>
      <c r="AR126">
        <v>2.3046875000000001E-2</v>
      </c>
      <c r="AS126">
        <v>2.1548512499999999E-2</v>
      </c>
      <c r="AT126">
        <f t="shared" si="62"/>
        <v>7.2891715624999992E-2</v>
      </c>
      <c r="AU126" s="8">
        <v>48.594499999999996</v>
      </c>
      <c r="AV126" s="8"/>
    </row>
    <row r="127" spans="1:48" x14ac:dyDescent="0.25">
      <c r="A127" t="s">
        <v>38</v>
      </c>
      <c r="B127" t="s">
        <v>39</v>
      </c>
      <c r="C127">
        <v>4.1625000000000002E-2</v>
      </c>
      <c r="D127">
        <v>2.4927963750000001E-2</v>
      </c>
      <c r="E127">
        <v>6.0530165244000005E-3</v>
      </c>
      <c r="F127">
        <v>1.4692792500000001E-2</v>
      </c>
      <c r="G127">
        <v>2.9163560579999999E-3</v>
      </c>
      <c r="H127">
        <v>4.1604187500000007E-2</v>
      </c>
      <c r="I127">
        <v>2.4738195375000004E-2</v>
      </c>
      <c r="J127">
        <v>1.5103228874999998E-2</v>
      </c>
      <c r="K127">
        <f t="shared" si="58"/>
        <v>0.1716607405824</v>
      </c>
      <c r="L127" s="8">
        <v>16.983000000000001</v>
      </c>
      <c r="N127">
        <v>3.7385312499999997E-2</v>
      </c>
      <c r="O127">
        <v>3.0497437500000002E-2</v>
      </c>
      <c r="P127">
        <v>3.2142857142857147E-2</v>
      </c>
      <c r="Q127">
        <v>2.390625E-2</v>
      </c>
      <c r="R127">
        <f t="shared" si="59"/>
        <v>0.12393185714285714</v>
      </c>
      <c r="S127" s="8">
        <v>12.3932</v>
      </c>
      <c r="U127" s="9">
        <v>1.134965465597015E-2</v>
      </c>
      <c r="V127">
        <v>1.31458687722E-2</v>
      </c>
      <c r="W127">
        <v>7.1939793194999999E-3</v>
      </c>
      <c r="X127">
        <v>8.8501722187500007E-3</v>
      </c>
      <c r="Y127">
        <v>1.7401372874999998E-2</v>
      </c>
      <c r="Z127">
        <v>1.4908601474999998E-2</v>
      </c>
      <c r="AA127">
        <v>1.5029730224999999E-2</v>
      </c>
      <c r="AB127">
        <f t="shared" si="60"/>
        <v>8.7879379541420152E-2</v>
      </c>
      <c r="AC127" s="8">
        <v>8.7999100000000006</v>
      </c>
      <c r="AE127">
        <v>1.181896E-2</v>
      </c>
      <c r="AF127">
        <v>9.9043199999999994E-3</v>
      </c>
      <c r="AG127">
        <v>1.2803088000000001E-2</v>
      </c>
      <c r="AH127">
        <v>4.3060800000000003E-3</v>
      </c>
      <c r="AI127">
        <v>6.9371520000000011E-3</v>
      </c>
      <c r="AJ127">
        <v>1.5834008727272732E-2</v>
      </c>
      <c r="AK127">
        <v>6.099752727272729E-3</v>
      </c>
      <c r="AL127">
        <v>1.2511848960000004E-2</v>
      </c>
      <c r="AM127">
        <f t="shared" si="61"/>
        <v>8.0215210414545476E-2</v>
      </c>
      <c r="AN127" s="8">
        <v>8.0249699999999997</v>
      </c>
      <c r="AP127">
        <v>1.1470546874999999E-2</v>
      </c>
      <c r="AQ127">
        <v>3.6843750000000001E-2</v>
      </c>
      <c r="AR127">
        <v>3.7421875E-2</v>
      </c>
      <c r="AS127">
        <v>6.2966250000000001E-3</v>
      </c>
      <c r="AT127">
        <f t="shared" si="62"/>
        <v>9.2032796875000003E-2</v>
      </c>
      <c r="AU127" s="8">
        <v>61.355200000000004</v>
      </c>
      <c r="AV127" s="8"/>
    </row>
    <row r="128" spans="1:48" x14ac:dyDescent="0.25">
      <c r="A128" t="s">
        <v>40</v>
      </c>
      <c r="B128" t="s">
        <v>41</v>
      </c>
      <c r="C128">
        <v>4.1620421249999998E-2</v>
      </c>
      <c r="D128">
        <v>3.7760368500000002E-2</v>
      </c>
      <c r="E128">
        <v>8.809406575200001E-3</v>
      </c>
      <c r="F128">
        <v>1.6739618625000001E-2</v>
      </c>
      <c r="G128">
        <v>8.9864199179999996E-3</v>
      </c>
      <c r="H128">
        <v>4.0900766625000001E-2</v>
      </c>
      <c r="I128">
        <v>2.8504924875000004E-2</v>
      </c>
      <c r="J128">
        <v>2.0732094374999999E-2</v>
      </c>
      <c r="K128">
        <f t="shared" si="58"/>
        <v>0.20405402074320003</v>
      </c>
      <c r="L128" s="8">
        <v>20.429300000000001</v>
      </c>
      <c r="N128">
        <v>5.4181979166666672E-2</v>
      </c>
      <c r="O128">
        <v>4.7817875000000003E-2</v>
      </c>
      <c r="P128">
        <v>4.4642857142857144E-2</v>
      </c>
      <c r="Q128">
        <v>1.546875E-2</v>
      </c>
      <c r="R128">
        <f t="shared" si="59"/>
        <v>0.16211146130952384</v>
      </c>
      <c r="S128" s="8">
        <v>16.211099999999998</v>
      </c>
      <c r="U128" s="9">
        <v>1.0452719876641793E-2</v>
      </c>
      <c r="V128">
        <v>1.2756781448999999E-2</v>
      </c>
      <c r="W128">
        <v>1.0733473032750001E-2</v>
      </c>
      <c r="X128">
        <v>6.0201300937500011E-3</v>
      </c>
      <c r="Y128">
        <v>1.0940756624999997E-2</v>
      </c>
      <c r="Z128">
        <v>2.2675951350000001E-2</v>
      </c>
      <c r="AA128">
        <v>1.9629575775000001E-2</v>
      </c>
      <c r="AB128">
        <f t="shared" si="60"/>
        <v>9.3209388202141794E-2</v>
      </c>
      <c r="AC128" s="8">
        <v>9.3336699999999997</v>
      </c>
      <c r="AE128">
        <v>1.7900599999999999E-2</v>
      </c>
      <c r="AF128">
        <v>5.0044800000000004E-3</v>
      </c>
      <c r="AG128">
        <v>1.8439727999999999E-2</v>
      </c>
      <c r="AH128">
        <v>9.0460320000000007E-3</v>
      </c>
      <c r="AI128">
        <v>1.4109887999999999E-2</v>
      </c>
      <c r="AJ128">
        <v>1.3016707636363641E-2</v>
      </c>
      <c r="AK128">
        <v>7.4396640000000021E-3</v>
      </c>
      <c r="AL128">
        <v>1.0924211520000003E-2</v>
      </c>
      <c r="AM128">
        <f t="shared" si="61"/>
        <v>9.5881311156363641E-2</v>
      </c>
      <c r="AN128" s="8">
        <v>9.5912699999999997</v>
      </c>
      <c r="AP128">
        <v>2.7270468750000002E-2</v>
      </c>
      <c r="AQ128">
        <v>2.75625E-2</v>
      </c>
      <c r="AR128">
        <v>3.0703124999999998E-2</v>
      </c>
      <c r="AS128">
        <v>2.9524237500000002E-2</v>
      </c>
      <c r="AT128">
        <f t="shared" si="62"/>
        <v>0.11506033125000001</v>
      </c>
      <c r="AU128" s="8">
        <v>76.706900000000005</v>
      </c>
      <c r="AV128" s="8"/>
    </row>
    <row r="129" spans="1:48" x14ac:dyDescent="0.25">
      <c r="A129" t="s">
        <v>42</v>
      </c>
      <c r="B129" t="s">
        <v>43</v>
      </c>
      <c r="C129">
        <v>1.3347264375000001E-2</v>
      </c>
      <c r="D129">
        <v>7.2566527500000037E-3</v>
      </c>
      <c r="E129">
        <v>1.3241181564000001E-2</v>
      </c>
      <c r="F129">
        <v>1.6766878837499999E-2</v>
      </c>
      <c r="G129">
        <v>1.6175550924000002E-2</v>
      </c>
      <c r="H129">
        <v>2.6702271000000003E-2</v>
      </c>
      <c r="I129">
        <v>1.8102587625E-2</v>
      </c>
      <c r="J129">
        <v>1.9312751249999999E-2</v>
      </c>
      <c r="K129">
        <f t="shared" si="58"/>
        <v>0.13090513832549999</v>
      </c>
      <c r="L129" s="8">
        <v>13.1082</v>
      </c>
      <c r="N129">
        <v>3.1139375E-2</v>
      </c>
      <c r="O129">
        <v>2.77620625E-2</v>
      </c>
      <c r="P129">
        <v>2.3214285714285715E-2</v>
      </c>
      <c r="Q129">
        <v>2.9843750000000002E-2</v>
      </c>
      <c r="R129">
        <f t="shared" si="59"/>
        <v>0.11195947321428572</v>
      </c>
      <c r="S129" s="8">
        <v>11.1959</v>
      </c>
      <c r="U129" s="9">
        <v>1.1455115060149255E-2</v>
      </c>
      <c r="V129">
        <v>6.0477862598999994E-3</v>
      </c>
      <c r="W129">
        <v>1.5551350582500003E-3</v>
      </c>
      <c r="X129">
        <v>5.7702552187500001E-3</v>
      </c>
      <c r="Y129">
        <v>8.4494171250000007E-3</v>
      </c>
      <c r="Z129">
        <v>1.3326335325000001E-2</v>
      </c>
      <c r="AA129">
        <v>1.3918742325E-2</v>
      </c>
      <c r="AB129">
        <f t="shared" si="60"/>
        <v>6.0522786372049261E-2</v>
      </c>
      <c r="AC129" s="8">
        <v>6.0602499999999999</v>
      </c>
      <c r="AE129">
        <v>8.3420000000000005E-3</v>
      </c>
      <c r="AF129">
        <v>4.4734399999999995E-3</v>
      </c>
      <c r="AG129">
        <v>4.3379040000000001E-3</v>
      </c>
      <c r="AH129">
        <v>6.1639680000000006E-3</v>
      </c>
      <c r="AI129">
        <v>2.5073280000000001E-3</v>
      </c>
      <c r="AJ129">
        <v>8.0308298181818207E-3</v>
      </c>
      <c r="AK129">
        <v>5.3154872727272746E-3</v>
      </c>
      <c r="AL129">
        <v>4.0307385600000011E-3</v>
      </c>
      <c r="AM129">
        <f t="shared" si="61"/>
        <v>4.3201695650909096E-2</v>
      </c>
      <c r="AN129" s="8">
        <v>4.3219099999999999</v>
      </c>
      <c r="AP129">
        <v>1.172859375E-2</v>
      </c>
      <c r="AQ129">
        <v>2.1796875E-2</v>
      </c>
      <c r="AR129">
        <v>2.4531250000000001E-2</v>
      </c>
      <c r="AS129">
        <v>2.0988787499999998E-2</v>
      </c>
      <c r="AT129">
        <f t="shared" si="62"/>
        <v>7.9045506249999994E-2</v>
      </c>
      <c r="AU129" s="8">
        <v>52.697000000000003</v>
      </c>
      <c r="AV129" s="8"/>
    </row>
    <row r="130" spans="1:48" x14ac:dyDescent="0.25">
      <c r="A130" t="s">
        <v>44</v>
      </c>
      <c r="B130" t="s">
        <v>45</v>
      </c>
      <c r="C130">
        <v>4.1115718125000013E-2</v>
      </c>
      <c r="D130">
        <v>1.5323827499999998E-2</v>
      </c>
      <c r="E130">
        <v>4.4217506231999998E-3</v>
      </c>
      <c r="F130">
        <v>1.7603370008999999E-2</v>
      </c>
      <c r="G130">
        <v>1.0772398152E-2</v>
      </c>
      <c r="H130">
        <v>3.9530180250000005E-2</v>
      </c>
      <c r="I130">
        <v>2.6281275750000003E-2</v>
      </c>
      <c r="J130">
        <v>1.3317780000000001E-2</v>
      </c>
      <c r="K130">
        <f t="shared" si="58"/>
        <v>0.16836630040920003</v>
      </c>
      <c r="L130" s="8">
        <v>16.8568</v>
      </c>
      <c r="N130">
        <v>2.9135625000000005E-2</v>
      </c>
      <c r="O130">
        <v>2.9779187500000002E-2</v>
      </c>
      <c r="P130">
        <v>2.0535714285714286E-2</v>
      </c>
      <c r="Q130">
        <v>3.1875000000000001E-2</v>
      </c>
      <c r="R130">
        <f t="shared" si="59"/>
        <v>0.11132552678571429</v>
      </c>
      <c r="S130" s="8">
        <v>11.1326</v>
      </c>
      <c r="U130" s="9">
        <v>1.1152437741940299E-2</v>
      </c>
      <c r="V130">
        <v>1.1038024126800003E-2</v>
      </c>
      <c r="W130">
        <v>2.3691157627500001E-3</v>
      </c>
      <c r="X130">
        <v>5.9926888124999999E-3</v>
      </c>
      <c r="Y130">
        <v>1.4187007124999998E-2</v>
      </c>
      <c r="Z130">
        <v>1.0239974775000001E-2</v>
      </c>
      <c r="AA130">
        <v>1.0836877275000002E-2</v>
      </c>
      <c r="AB130">
        <f t="shared" si="60"/>
        <v>6.5816125618990307E-2</v>
      </c>
      <c r="AC130" s="8">
        <v>6.5906599999999997</v>
      </c>
      <c r="AE130">
        <v>1.7535400000000003E-2</v>
      </c>
      <c r="AF130">
        <v>1.2824959999999998E-2</v>
      </c>
      <c r="AG130">
        <v>8.0832000000000005E-3</v>
      </c>
      <c r="AH130">
        <v>9.1203840000000005E-3</v>
      </c>
      <c r="AI130">
        <v>5.3725439999999999E-3</v>
      </c>
      <c r="AJ130">
        <v>1.4579668363636368E-2</v>
      </c>
      <c r="AK130">
        <v>9.724326545454548E-3</v>
      </c>
      <c r="AL130">
        <v>8.4445603200000025E-3</v>
      </c>
      <c r="AM130">
        <f t="shared" si="61"/>
        <v>8.5685043229090915E-2</v>
      </c>
      <c r="AN130" s="8">
        <v>8.5717800000000004</v>
      </c>
      <c r="AP130">
        <v>1.9297546874999998E-2</v>
      </c>
      <c r="AQ130">
        <v>2.775E-2</v>
      </c>
      <c r="AR130">
        <v>3.5078125000000002E-2</v>
      </c>
      <c r="AS130">
        <v>1.5251850000000001E-2</v>
      </c>
      <c r="AT130">
        <f t="shared" si="62"/>
        <v>9.7377521874999998E-2</v>
      </c>
      <c r="AU130" s="8">
        <v>64.918400000000005</v>
      </c>
      <c r="AV130" s="8"/>
    </row>
    <row r="131" spans="1:48" x14ac:dyDescent="0.25">
      <c r="A131" t="s">
        <v>46</v>
      </c>
      <c r="B131" t="s">
        <v>47</v>
      </c>
      <c r="C131">
        <v>1.7897084999999993E-2</v>
      </c>
      <c r="D131">
        <v>1.0696209750000001E-2</v>
      </c>
      <c r="E131">
        <v>6.8641621668000001E-3</v>
      </c>
      <c r="F131">
        <v>8.2676990250000002E-3</v>
      </c>
      <c r="G131">
        <v>1.2264471252E-2</v>
      </c>
      <c r="H131">
        <v>2.9847331124999998E-2</v>
      </c>
      <c r="I131">
        <v>2.9246682375000003E-2</v>
      </c>
      <c r="J131">
        <v>2.0127005625E-2</v>
      </c>
      <c r="K131">
        <f t="shared" si="58"/>
        <v>0.13521064631879998</v>
      </c>
      <c r="L131" s="8">
        <v>13.5374</v>
      </c>
      <c r="N131">
        <v>1.7011979166666667E-2</v>
      </c>
      <c r="O131">
        <v>1.7284312499999999E-2</v>
      </c>
      <c r="P131">
        <v>1.6964285714285713E-2</v>
      </c>
      <c r="Q131">
        <v>2.5000000000000001E-2</v>
      </c>
      <c r="R131">
        <f t="shared" si="59"/>
        <v>7.6260577380952377E-2</v>
      </c>
      <c r="S131" s="8">
        <v>7.6260599999999998</v>
      </c>
      <c r="U131" s="9">
        <v>7.4765170437313443E-3</v>
      </c>
      <c r="V131">
        <v>5.7261638043000027E-3</v>
      </c>
      <c r="W131">
        <v>1.5551073360000004E-3</v>
      </c>
      <c r="X131">
        <v>7.8015656250000004E-3</v>
      </c>
      <c r="Y131">
        <v>1.4329447875E-2</v>
      </c>
      <c r="Z131">
        <v>2.1225752999999999E-3</v>
      </c>
      <c r="AA131">
        <v>4.4889815250000005E-3</v>
      </c>
      <c r="AB131">
        <f t="shared" si="60"/>
        <v>4.3500358509031348E-2</v>
      </c>
      <c r="AC131" s="8">
        <v>4.3558700000000004</v>
      </c>
      <c r="AE131">
        <v>8.7970800000000005E-3</v>
      </c>
      <c r="AF131">
        <v>6.4247999999999996E-3</v>
      </c>
      <c r="AG131">
        <v>4.01784E-3</v>
      </c>
      <c r="AH131">
        <v>4.1560320000000005E-3</v>
      </c>
      <c r="AI131">
        <v>2.5192320000000002E-3</v>
      </c>
      <c r="AJ131">
        <v>5.7790232727272742E-3</v>
      </c>
      <c r="AK131">
        <v>3.4754705454545461E-3</v>
      </c>
      <c r="AL131">
        <v>2.0521324800000006E-3</v>
      </c>
      <c r="AM131">
        <f t="shared" si="61"/>
        <v>3.7221610298181822E-2</v>
      </c>
      <c r="AN131" s="8">
        <v>3.72329</v>
      </c>
      <c r="AP131">
        <v>2.7347812500000002E-3</v>
      </c>
      <c r="AQ131">
        <v>4.4464125E-3</v>
      </c>
      <c r="AR131">
        <v>9.0624999999999994E-3</v>
      </c>
      <c r="AS131">
        <v>2.3507475E-2</v>
      </c>
      <c r="AT131">
        <f t="shared" si="62"/>
        <v>3.9751168749999996E-2</v>
      </c>
      <c r="AU131" s="8">
        <v>26.500800000000002</v>
      </c>
      <c r="AV131" s="8"/>
    </row>
    <row r="132" spans="1:48" x14ac:dyDescent="0.25">
      <c r="A132" t="s">
        <v>48</v>
      </c>
      <c r="B132" t="s">
        <v>49</v>
      </c>
      <c r="C132">
        <v>1.6690584374999987E-2</v>
      </c>
      <c r="D132">
        <v>1.82672145E-2</v>
      </c>
      <c r="E132">
        <v>7.1539816572000004E-3</v>
      </c>
      <c r="F132">
        <v>1.4698244542500001E-2</v>
      </c>
      <c r="G132">
        <v>1.365708924E-2</v>
      </c>
      <c r="H132">
        <v>3.1422421125000002E-2</v>
      </c>
      <c r="I132">
        <v>1.3308844499999998E-2</v>
      </c>
      <c r="J132">
        <v>1.9923806250000002E-2</v>
      </c>
      <c r="K132">
        <f t="shared" si="58"/>
        <v>0.13512218618969998</v>
      </c>
      <c r="L132" s="8">
        <v>13.529299999999999</v>
      </c>
      <c r="N132">
        <v>3.9792708333333329E-2</v>
      </c>
      <c r="O132">
        <v>3.4539062500000002E-2</v>
      </c>
      <c r="P132">
        <v>2.4999999999999998E-2</v>
      </c>
      <c r="Q132">
        <v>2.6250000000000002E-2</v>
      </c>
      <c r="R132">
        <f t="shared" si="59"/>
        <v>0.12558177083333333</v>
      </c>
      <c r="S132" s="8">
        <v>12.558199999999999</v>
      </c>
      <c r="U132" s="9">
        <v>1.0129859105373137E-2</v>
      </c>
      <c r="V132">
        <v>6.4158490287000028E-3</v>
      </c>
      <c r="W132">
        <v>2.0202312465000005E-3</v>
      </c>
      <c r="X132">
        <v>1.1476168593750001E-2</v>
      </c>
      <c r="Y132">
        <v>1.2827201625000001E-2</v>
      </c>
      <c r="Z132">
        <v>1.4080480425000002E-2</v>
      </c>
      <c r="AA132">
        <v>1.7001431550000001E-2</v>
      </c>
      <c r="AB132">
        <f t="shared" si="60"/>
        <v>7.3951221574323142E-2</v>
      </c>
      <c r="AC132" s="8">
        <v>7.4043799999999997</v>
      </c>
      <c r="AE132">
        <v>1.2157999999999999E-2</v>
      </c>
      <c r="AF132">
        <v>4.8696E-3</v>
      </c>
      <c r="AG132">
        <v>6.3686400000000009E-3</v>
      </c>
      <c r="AH132">
        <v>6.9793920000000001E-3</v>
      </c>
      <c r="AI132">
        <v>5.7287040000000003E-3</v>
      </c>
      <c r="AJ132">
        <v>9.1163694545454577E-3</v>
      </c>
      <c r="AK132">
        <v>8.4918632727272753E-3</v>
      </c>
      <c r="AL132">
        <v>6.760699200000002E-3</v>
      </c>
      <c r="AM132">
        <f t="shared" si="61"/>
        <v>6.0473267927272735E-2</v>
      </c>
      <c r="AN132" s="8">
        <v>6.0497699999999996</v>
      </c>
      <c r="AP132">
        <v>8.7101250000000009E-3</v>
      </c>
      <c r="AQ132">
        <v>1.0453124999999999E-2</v>
      </c>
      <c r="AR132">
        <v>1.6953124999999999E-2</v>
      </c>
      <c r="AS132">
        <v>2.7565312500000001E-2</v>
      </c>
      <c r="AT132">
        <f t="shared" si="62"/>
        <v>6.36816875E-2</v>
      </c>
      <c r="AU132" s="8">
        <v>42.4544</v>
      </c>
      <c r="AV132" s="8"/>
    </row>
    <row r="133" spans="1:48" x14ac:dyDescent="0.25">
      <c r="A133" t="s">
        <v>50</v>
      </c>
      <c r="B133" t="s">
        <v>51</v>
      </c>
      <c r="C133">
        <v>3.6849780000000013E-2</v>
      </c>
      <c r="D133">
        <v>2.2432544999999998E-2</v>
      </c>
      <c r="E133">
        <v>4.7159465327999998E-3</v>
      </c>
      <c r="F133">
        <v>1.73083498245E-2</v>
      </c>
      <c r="G133">
        <v>7.9012601640000013E-3</v>
      </c>
      <c r="H133">
        <v>3.3961546124999999E-2</v>
      </c>
      <c r="I133">
        <v>1.0068421500000001E-2</v>
      </c>
      <c r="J133">
        <v>1.0669666875000001E-2</v>
      </c>
      <c r="K133">
        <f t="shared" si="58"/>
        <v>0.14390751602130003</v>
      </c>
      <c r="L133" s="8">
        <v>14.408200000000001</v>
      </c>
      <c r="N133">
        <v>3.4882291666666662E-2</v>
      </c>
      <c r="O133">
        <v>3.3071562499999999E-2</v>
      </c>
      <c r="P133">
        <v>3.2142857142857147E-2</v>
      </c>
      <c r="Q133">
        <v>3.0156250000000002E-2</v>
      </c>
      <c r="R133">
        <f t="shared" si="59"/>
        <v>0.1302529613095238</v>
      </c>
      <c r="S133" s="8">
        <v>13.0253</v>
      </c>
      <c r="U133" s="9">
        <v>1.1591707137313433E-2</v>
      </c>
      <c r="V133">
        <v>9.445281064200001E-3</v>
      </c>
      <c r="W133">
        <v>4.8627044280000007E-3</v>
      </c>
      <c r="X133">
        <v>6.8673445312500015E-3</v>
      </c>
      <c r="Y133">
        <v>4.4717321249999999E-3</v>
      </c>
      <c r="Z133">
        <v>1.1651012325E-2</v>
      </c>
      <c r="AA133">
        <v>1.3162124700000001E-2</v>
      </c>
      <c r="AB133">
        <f t="shared" si="60"/>
        <v>6.205190631076344E-2</v>
      </c>
      <c r="AC133" s="8">
        <v>6.2140000000000004</v>
      </c>
      <c r="AE133">
        <v>1.3160079999999998E-2</v>
      </c>
      <c r="AF133">
        <v>7.8014399999999989E-3</v>
      </c>
      <c r="AG133">
        <v>8.2454880000000005E-3</v>
      </c>
      <c r="AH133">
        <v>2.7203040000000005E-2</v>
      </c>
      <c r="AI133">
        <v>7.0333439999999995E-3</v>
      </c>
      <c r="AJ133">
        <v>1.0546130181818186E-2</v>
      </c>
      <c r="AK133">
        <v>8.0242909090909118E-3</v>
      </c>
      <c r="AL133">
        <v>1.1149692480000004E-2</v>
      </c>
      <c r="AM133">
        <f t="shared" si="61"/>
        <v>9.3163505570909105E-2</v>
      </c>
      <c r="AN133" s="8">
        <v>9.1988000000000003</v>
      </c>
      <c r="AP133">
        <v>1.0489031249999999E-2</v>
      </c>
      <c r="AQ133">
        <v>1.60624875E-2</v>
      </c>
      <c r="AR133">
        <v>2.7421874999999998E-2</v>
      </c>
      <c r="AS133">
        <v>2.2667924999999998E-2</v>
      </c>
      <c r="AT133">
        <f t="shared" si="62"/>
        <v>7.6641318749999993E-2</v>
      </c>
      <c r="AU133" s="8">
        <v>51.094200000000001</v>
      </c>
      <c r="AV133" s="8"/>
    </row>
    <row r="134" spans="1:48" x14ac:dyDescent="0.25">
      <c r="A134" t="s">
        <v>52</v>
      </c>
      <c r="B134" t="s">
        <v>53</v>
      </c>
      <c r="C134">
        <v>3.2250841875000019E-2</v>
      </c>
      <c r="D134">
        <v>1.7666565750000005E-2</v>
      </c>
      <c r="E134">
        <v>9.0568073268000003E-3</v>
      </c>
      <c r="F134">
        <v>1.5875608500000003E-2</v>
      </c>
      <c r="G134">
        <v>1.0794994866000001E-2</v>
      </c>
      <c r="H134">
        <v>3.3650066249999999E-2</v>
      </c>
      <c r="I134">
        <v>2.0287608750000002E-2</v>
      </c>
      <c r="J134">
        <v>8.9358468750000003E-3</v>
      </c>
      <c r="K134">
        <f t="shared" si="58"/>
        <v>0.14851834019280002</v>
      </c>
      <c r="L134" s="8">
        <v>14.8703</v>
      </c>
      <c r="N134">
        <v>3.7969270833333339E-2</v>
      </c>
      <c r="O134">
        <v>3.3343625000000002E-2</v>
      </c>
      <c r="P134">
        <v>2.1428571428571429E-2</v>
      </c>
      <c r="Q134">
        <v>3.2343749999999998E-2</v>
      </c>
      <c r="R134">
        <f t="shared" si="59"/>
        <v>0.12508521726190477</v>
      </c>
      <c r="S134" s="8">
        <v>12.5085</v>
      </c>
      <c r="U134" s="9">
        <v>1.11091910319403E-2</v>
      </c>
      <c r="V134">
        <v>1.1018363507100002E-2</v>
      </c>
      <c r="W134">
        <v>7.4742235447500006E-3</v>
      </c>
      <c r="X134">
        <v>3.5117347499999999E-3</v>
      </c>
      <c r="Y134">
        <v>1.114342875E-2</v>
      </c>
      <c r="Z134">
        <v>1.337636025E-2</v>
      </c>
      <c r="AA134">
        <v>1.3446764775000002E-2</v>
      </c>
      <c r="AB134">
        <f t="shared" si="60"/>
        <v>7.1080066608790293E-2</v>
      </c>
      <c r="AC134" s="8">
        <v>7.1180899999999996</v>
      </c>
      <c r="AE134">
        <v>1.4069200000000002E-2</v>
      </c>
      <c r="AF134">
        <v>1.0438079999999999E-2</v>
      </c>
      <c r="AG134">
        <v>1.1694191999999999E-2</v>
      </c>
      <c r="AH134">
        <v>1.199328E-2</v>
      </c>
      <c r="AI134">
        <v>6.2180639999999997E-3</v>
      </c>
      <c r="AJ134">
        <v>1.5072508363636368E-2</v>
      </c>
      <c r="AK134">
        <v>7.5574450909090939E-3</v>
      </c>
      <c r="AL134">
        <v>6.2735068800000016E-3</v>
      </c>
      <c r="AM134">
        <f t="shared" si="61"/>
        <v>8.3316276334545469E-2</v>
      </c>
      <c r="AN134" s="8">
        <v>8.3345199999999995</v>
      </c>
      <c r="AP134">
        <v>1.860403125E-2</v>
      </c>
      <c r="AQ134">
        <v>2.5125000000000001E-2</v>
      </c>
      <c r="AR134">
        <v>3.0703124999999998E-2</v>
      </c>
      <c r="AS134">
        <v>3.4281712499999999E-2</v>
      </c>
      <c r="AT134">
        <f t="shared" si="62"/>
        <v>0.10871386875</v>
      </c>
      <c r="AU134" s="8">
        <v>72.475899999999996</v>
      </c>
      <c r="AV134" s="8"/>
    </row>
    <row r="135" spans="1:48" x14ac:dyDescent="0.25">
      <c r="A135" t="s">
        <v>54</v>
      </c>
      <c r="B135" t="s">
        <v>55</v>
      </c>
      <c r="C135">
        <v>3.9581004374999992E-2</v>
      </c>
      <c r="D135">
        <v>1.7965017E-2</v>
      </c>
      <c r="E135">
        <v>1.4023614348000002E-2</v>
      </c>
      <c r="F135">
        <v>1.84754935125E-2</v>
      </c>
      <c r="G135">
        <v>1.5497329158000001E-2</v>
      </c>
      <c r="H135">
        <v>3.3029937000000009E-2</v>
      </c>
      <c r="I135">
        <v>2.6140957875000002E-2</v>
      </c>
      <c r="J135">
        <v>2.38168745625E-2</v>
      </c>
      <c r="K135">
        <f t="shared" si="58"/>
        <v>0.18853022783100004</v>
      </c>
      <c r="L135" s="8">
        <v>18.8767</v>
      </c>
      <c r="N135">
        <v>5.3081249999999996E-2</v>
      </c>
      <c r="O135">
        <v>4.2899E-2</v>
      </c>
      <c r="P135">
        <v>5.4464285714285708E-2</v>
      </c>
      <c r="Q135">
        <v>2.2812499999999999E-2</v>
      </c>
      <c r="R135">
        <f t="shared" si="59"/>
        <v>0.17325703571428569</v>
      </c>
      <c r="S135" s="8">
        <v>17.325700000000001</v>
      </c>
      <c r="U135" s="9">
        <v>1.3338705405223882E-2</v>
      </c>
      <c r="V135">
        <v>1.3599826160400003E-2</v>
      </c>
      <c r="W135">
        <v>1.3491809185500001E-2</v>
      </c>
      <c r="X135">
        <v>9.7831757812500003E-3</v>
      </c>
      <c r="Y135">
        <v>1.4646089250000001E-2</v>
      </c>
      <c r="Z135">
        <v>2.226726045E-2</v>
      </c>
      <c r="AA135">
        <v>1.9858996125E-2</v>
      </c>
      <c r="AB135">
        <f t="shared" si="60"/>
        <v>0.10698586235737387</v>
      </c>
      <c r="AC135" s="8">
        <v>10.7133</v>
      </c>
      <c r="AE135">
        <v>1.712E-2</v>
      </c>
      <c r="AF135">
        <v>4.3892799999999997E-3</v>
      </c>
      <c r="AG135">
        <v>1.1291904E-2</v>
      </c>
      <c r="AH135">
        <v>1.589784E-2</v>
      </c>
      <c r="AI135">
        <v>1.5690720000000002E-2</v>
      </c>
      <c r="AJ135">
        <v>2.1060130909090913E-2</v>
      </c>
      <c r="AK135">
        <v>1.1864164363636368E-2</v>
      </c>
      <c r="AL135">
        <v>1.0288900800000004E-2</v>
      </c>
      <c r="AM135">
        <f t="shared" si="61"/>
        <v>0.10760294007272728</v>
      </c>
      <c r="AN135" s="8">
        <v>10.7654</v>
      </c>
      <c r="AP135">
        <v>2.3534718749999999E-2</v>
      </c>
      <c r="AQ135">
        <v>2.6624999999999999E-2</v>
      </c>
      <c r="AR135">
        <v>3.1406249999999997E-2</v>
      </c>
      <c r="AS135">
        <v>1.6511212500000001E-2</v>
      </c>
      <c r="AT135">
        <f t="shared" si="62"/>
        <v>9.8077181249999992E-2</v>
      </c>
      <c r="AU135" s="8">
        <v>65.384799999999998</v>
      </c>
      <c r="AV135" s="8"/>
    </row>
    <row r="136" spans="1:48" x14ac:dyDescent="0.25">
      <c r="A136" t="s">
        <v>56</v>
      </c>
      <c r="B136" t="s">
        <v>57</v>
      </c>
      <c r="C136">
        <v>4.1569222500000017E-2</v>
      </c>
      <c r="D136">
        <v>3.0643825499999999E-2</v>
      </c>
      <c r="E136">
        <v>9.8129372399999998E-3</v>
      </c>
      <c r="F136">
        <v>1.7095387500000003E-2</v>
      </c>
      <c r="G136">
        <v>1.0885431006E-2</v>
      </c>
      <c r="H136">
        <v>3.8411883000000001E-2</v>
      </c>
      <c r="I136">
        <v>1.7731542375000003E-2</v>
      </c>
      <c r="J136">
        <v>1.9010345625000001E-2</v>
      </c>
      <c r="K136">
        <f t="shared" si="58"/>
        <v>0.18516057474600003</v>
      </c>
      <c r="L136" s="8">
        <v>18.538399999999999</v>
      </c>
      <c r="N136">
        <v>5.5126250000000002E-2</v>
      </c>
      <c r="O136">
        <v>4.2968062500000001E-2</v>
      </c>
      <c r="P136">
        <v>4.4642857142857144E-2</v>
      </c>
      <c r="Q136">
        <v>3.5625000000000004E-2</v>
      </c>
      <c r="R136">
        <f t="shared" si="59"/>
        <v>0.17836216964285717</v>
      </c>
      <c r="S136" s="8">
        <v>17.836200000000002</v>
      </c>
      <c r="U136" s="9">
        <v>8.6609356932089571E-3</v>
      </c>
      <c r="V136">
        <v>9.8898239762999999E-3</v>
      </c>
      <c r="W136">
        <v>9.3686789430000011E-3</v>
      </c>
      <c r="X136">
        <v>9.0454455000000024E-3</v>
      </c>
      <c r="Y136">
        <v>1.3546648125E-2</v>
      </c>
      <c r="Z136">
        <v>1.6907675400000002E-2</v>
      </c>
      <c r="AA136">
        <v>2.1606821550000002E-2</v>
      </c>
      <c r="AB136">
        <f t="shared" si="60"/>
        <v>8.9026029187508973E-2</v>
      </c>
      <c r="AC136" s="8">
        <v>8.9143100000000004</v>
      </c>
      <c r="AE136">
        <v>6.6801599999999992E-3</v>
      </c>
      <c r="AF136">
        <v>2.5216000000000001E-3</v>
      </c>
      <c r="AG136">
        <v>1.9163568000000002E-2</v>
      </c>
      <c r="AH136">
        <v>2.477904E-3</v>
      </c>
      <c r="AI136">
        <v>1.0741488E-2</v>
      </c>
      <c r="AJ136">
        <v>1.5080500363636369E-2</v>
      </c>
      <c r="AK136">
        <v>7.627435636363639E-3</v>
      </c>
      <c r="AL136">
        <v>9.5764406400000029E-3</v>
      </c>
      <c r="AM136">
        <f t="shared" si="61"/>
        <v>7.386909664000002E-2</v>
      </c>
      <c r="AN136" s="8">
        <v>7.3901399999999997</v>
      </c>
      <c r="AP136">
        <v>1.6907390625000001E-2</v>
      </c>
      <c r="AQ136">
        <v>6.1406250000000002E-3</v>
      </c>
      <c r="AR136">
        <v>2.2656249999999999E-2</v>
      </c>
      <c r="AS136">
        <v>2.9104462499999997E-2</v>
      </c>
      <c r="AT136">
        <f t="shared" si="62"/>
        <v>7.4808728125000001E-2</v>
      </c>
      <c r="AU136" s="8">
        <v>49.872500000000002</v>
      </c>
      <c r="AV136" s="8"/>
    </row>
    <row r="154" spans="1:40" x14ac:dyDescent="0.25">
      <c r="AH154" s="14" t="s">
        <v>139</v>
      </c>
      <c r="AI154" s="14" t="s">
        <v>136</v>
      </c>
      <c r="AJ154" s="14" t="s">
        <v>140</v>
      </c>
      <c r="AK154" s="14" t="s">
        <v>137</v>
      </c>
      <c r="AM154" s="14" t="s">
        <v>140</v>
      </c>
      <c r="AN154" s="14" t="s">
        <v>143</v>
      </c>
    </row>
    <row r="155" spans="1:40" x14ac:dyDescent="0.25">
      <c r="A155" t="s">
        <v>2</v>
      </c>
      <c r="B155" t="s">
        <v>3</v>
      </c>
      <c r="C155">
        <v>3.9693808125000014E-2</v>
      </c>
      <c r="D155">
        <v>1.5004230750000002E-2</v>
      </c>
      <c r="E155">
        <v>7.7226943752000008E-3</v>
      </c>
      <c r="F155">
        <v>1.6510133839500001E-2</v>
      </c>
      <c r="H155">
        <v>3.7140488999999999E-2</v>
      </c>
      <c r="J155">
        <v>2.1477847875000001E-2</v>
      </c>
      <c r="K155">
        <v>4.3548854166666665E-2</v>
      </c>
      <c r="L155">
        <v>4.09101875E-2</v>
      </c>
      <c r="M155">
        <v>3.5714285714285712E-2</v>
      </c>
      <c r="N155">
        <v>3.515625E-2</v>
      </c>
      <c r="P155">
        <v>9.5594523786000016E-3</v>
      </c>
      <c r="Q155">
        <v>3.9935010015000006E-3</v>
      </c>
      <c r="T155">
        <v>1.5798335850000001E-2</v>
      </c>
      <c r="U155">
        <v>1.6899408675000002E-2</v>
      </c>
      <c r="V155">
        <v>1.6449479999999999E-2</v>
      </c>
      <c r="X155">
        <v>9.0133439999999995E-3</v>
      </c>
      <c r="Y155">
        <v>1.1963567999999999E-2</v>
      </c>
      <c r="Z155">
        <v>4.7574720000000004E-3</v>
      </c>
      <c r="AA155">
        <v>1.1716756363636366E-2</v>
      </c>
      <c r="AB155">
        <v>4.6148552727272732E-3</v>
      </c>
      <c r="AC155">
        <v>1.1144790720000002E-2</v>
      </c>
      <c r="AD155">
        <v>1.7929921875000001E-2</v>
      </c>
      <c r="AE155">
        <v>2.709375E-2</v>
      </c>
      <c r="AF155">
        <v>3.5390624999999995E-2</v>
      </c>
      <c r="AH155">
        <f>SUM(C155:AF155)</f>
        <v>0.48920404248211602</v>
      </c>
      <c r="AI155">
        <v>39.632189369999999</v>
      </c>
      <c r="AJ155">
        <v>0.48920404248211602</v>
      </c>
      <c r="AK155">
        <v>7.1189999999999998</v>
      </c>
      <c r="AM155">
        <v>0.48920404248211602</v>
      </c>
      <c r="AN155">
        <v>128</v>
      </c>
    </row>
    <row r="156" spans="1:40" x14ac:dyDescent="0.25">
      <c r="A156" t="s">
        <v>4</v>
      </c>
      <c r="B156" t="s">
        <v>5</v>
      </c>
      <c r="C156">
        <v>4.146890625E-2</v>
      </c>
      <c r="D156">
        <v>2.5077480749999995E-2</v>
      </c>
      <c r="E156">
        <v>6.3302390244000008E-3</v>
      </c>
      <c r="F156">
        <v>1.7470524987E-2</v>
      </c>
      <c r="H156">
        <v>4.1149850625000005E-2</v>
      </c>
      <c r="J156">
        <v>1.8805342499999999E-2</v>
      </c>
      <c r="K156">
        <v>4.5826354166666673E-2</v>
      </c>
      <c r="L156">
        <v>3.8061687499999997E-2</v>
      </c>
      <c r="M156">
        <v>3.7499999999999999E-2</v>
      </c>
      <c r="N156">
        <v>2.1718750000000002E-2</v>
      </c>
      <c r="P156">
        <v>7.3261922742E-3</v>
      </c>
      <c r="Q156">
        <v>3.4142168655000001E-3</v>
      </c>
      <c r="T156">
        <v>1.86141672E-2</v>
      </c>
      <c r="U156">
        <v>1.625208165E-2</v>
      </c>
      <c r="V156">
        <v>2.000072E-2</v>
      </c>
      <c r="X156">
        <v>1.0437744000000001E-2</v>
      </c>
      <c r="Y156">
        <v>7.4435520000000008E-3</v>
      </c>
      <c r="Z156">
        <v>8.8634400000000002E-3</v>
      </c>
      <c r="AA156">
        <v>1.8565900363636371E-2</v>
      </c>
      <c r="AB156">
        <v>1.5858711272727276E-2</v>
      </c>
      <c r="AC156">
        <v>1.3938580800000005E-2</v>
      </c>
      <c r="AD156">
        <v>1.8728156249999999E-2</v>
      </c>
      <c r="AE156">
        <v>2.1937499999999999E-2</v>
      </c>
      <c r="AF156">
        <v>2.7421874999999998E-2</v>
      </c>
      <c r="AH156">
        <f t="shared" ref="AH156:AH182" si="63">SUM(C156:AF156)</f>
        <v>0.50221197347913027</v>
      </c>
      <c r="AI156">
        <v>36.44831954</v>
      </c>
      <c r="AJ156">
        <v>0.50221197347913027</v>
      </c>
      <c r="AK156">
        <v>6.9290000000000003</v>
      </c>
      <c r="AM156">
        <v>0.50221197347913027</v>
      </c>
      <c r="AN156">
        <v>118</v>
      </c>
    </row>
    <row r="157" spans="1:40" x14ac:dyDescent="0.25">
      <c r="A157" t="s">
        <v>6</v>
      </c>
      <c r="B157" t="s">
        <v>7</v>
      </c>
      <c r="C157">
        <v>3.1643324999999986E-2</v>
      </c>
      <c r="D157">
        <v>5.592068999999999E-3</v>
      </c>
      <c r="E157">
        <v>8.4186189539999998E-3</v>
      </c>
      <c r="F157">
        <v>1.2136801050000002E-2</v>
      </c>
      <c r="H157">
        <v>3.0850868250000007E-2</v>
      </c>
      <c r="J157">
        <v>1.6223690624999999E-2</v>
      </c>
      <c r="K157">
        <v>1.8599479166666665E-2</v>
      </c>
      <c r="L157">
        <v>1.6403312499999999E-2</v>
      </c>
      <c r="M157">
        <v>2.0535714285714286E-2</v>
      </c>
      <c r="N157">
        <v>2.1406249999999998E-2</v>
      </c>
      <c r="P157">
        <v>4.6117626210000007E-3</v>
      </c>
      <c r="Q157">
        <v>2.2454468055000004E-3</v>
      </c>
      <c r="T157">
        <v>1.8498233249999998E-3</v>
      </c>
      <c r="U157">
        <v>6.732510750000001E-3</v>
      </c>
      <c r="V157">
        <v>9.9726399999999996E-3</v>
      </c>
      <c r="X157">
        <v>4.5236640000000002E-3</v>
      </c>
      <c r="Y157">
        <v>4.8933600000000002E-3</v>
      </c>
      <c r="Z157">
        <v>2.2650719999999999E-3</v>
      </c>
      <c r="AA157">
        <v>4.1890189090909103E-3</v>
      </c>
      <c r="AB157">
        <v>1.3699418181818187E-3</v>
      </c>
      <c r="AC157">
        <v>2.9556547200000004E-3</v>
      </c>
      <c r="AD157">
        <v>4.9113749999999999E-3</v>
      </c>
      <c r="AE157">
        <v>7.285724999999999E-3</v>
      </c>
      <c r="AF157">
        <v>1.90625E-2</v>
      </c>
      <c r="AH157">
        <f t="shared" si="63"/>
        <v>0.25867862378015366</v>
      </c>
      <c r="AI157">
        <v>6.2878721190000002</v>
      </c>
      <c r="AJ157">
        <v>0.25867862378015366</v>
      </c>
      <c r="AK157">
        <v>4.2169999999999996</v>
      </c>
      <c r="AM157">
        <v>0.25867862378015366</v>
      </c>
      <c r="AN157">
        <v>47</v>
      </c>
    </row>
    <row r="158" spans="1:40" x14ac:dyDescent="0.25">
      <c r="A158" t="s">
        <v>8</v>
      </c>
      <c r="B158" t="s">
        <v>9</v>
      </c>
      <c r="C158">
        <v>3.5339416875000002E-2</v>
      </c>
      <c r="D158">
        <v>1.6371195749999998E-2</v>
      </c>
      <c r="E158">
        <v>7.7794251876000002E-3</v>
      </c>
      <c r="F158">
        <v>1.2332908246500001E-2</v>
      </c>
      <c r="H158">
        <v>2.4949359000000001E-2</v>
      </c>
      <c r="J158">
        <v>7.5894862500000011E-3</v>
      </c>
      <c r="K158">
        <v>3.2001145833333342E-2</v>
      </c>
      <c r="L158">
        <v>3.4133749999999997E-2</v>
      </c>
      <c r="M158">
        <v>2.4107142857142858E-2</v>
      </c>
      <c r="N158">
        <v>2.4531249999999998E-2</v>
      </c>
      <c r="P158">
        <v>1.1700364123800005E-2</v>
      </c>
      <c r="Q158">
        <v>4.6675397880000004E-3</v>
      </c>
      <c r="T158">
        <v>1.3169242575E-2</v>
      </c>
      <c r="U158">
        <v>1.129464405E-2</v>
      </c>
      <c r="V158">
        <v>1.1466479999999999E-2</v>
      </c>
      <c r="X158">
        <v>7.0706880000000012E-3</v>
      </c>
      <c r="Y158">
        <v>4.7750880000000002E-3</v>
      </c>
      <c r="Z158">
        <v>7.5344640000000003E-3</v>
      </c>
      <c r="AA158">
        <v>1.4547700363636368E-2</v>
      </c>
      <c r="AB158">
        <v>6.6960850909090937E-3</v>
      </c>
      <c r="AC158">
        <v>9.5277427200000028E-3</v>
      </c>
      <c r="AD158">
        <v>1.084396875E-2</v>
      </c>
      <c r="AE158">
        <v>7.3593749999999996E-3</v>
      </c>
      <c r="AF158">
        <v>1.2812499999999999E-2</v>
      </c>
      <c r="AH158">
        <f t="shared" si="63"/>
        <v>0.35260096246092171</v>
      </c>
      <c r="AI158">
        <v>10.37718836</v>
      </c>
      <c r="AJ158">
        <v>0.35260096246092171</v>
      </c>
      <c r="AK158">
        <v>5.4880000000000004</v>
      </c>
      <c r="AM158">
        <v>0.35260096246092171</v>
      </c>
      <c r="AN158">
        <v>58</v>
      </c>
    </row>
    <row r="159" spans="1:40" x14ac:dyDescent="0.25">
      <c r="A159" t="s">
        <v>10</v>
      </c>
      <c r="B159" t="s">
        <v>11</v>
      </c>
      <c r="C159">
        <v>4.1614593750000012E-2</v>
      </c>
      <c r="D159">
        <v>1.8442788749999994E-2</v>
      </c>
      <c r="E159">
        <v>9.5184456264000017E-3</v>
      </c>
      <c r="F159">
        <v>1.1869373745E-2</v>
      </c>
      <c r="H159">
        <v>3.6421874999999999E-2</v>
      </c>
      <c r="J159">
        <v>1.1237709375E-2</v>
      </c>
      <c r="K159">
        <v>3.5486250000000004E-2</v>
      </c>
      <c r="L159">
        <v>2.6822437500000001E-2</v>
      </c>
      <c r="M159">
        <v>1.9642857142857146E-2</v>
      </c>
      <c r="N159">
        <v>1.4374999999999999E-2</v>
      </c>
      <c r="P159">
        <v>1.1940982164900001E-2</v>
      </c>
      <c r="Q159">
        <v>3.1944071452500002E-3</v>
      </c>
      <c r="T159">
        <v>9.1206951750000004E-3</v>
      </c>
      <c r="U159">
        <v>9.5565838500000014E-3</v>
      </c>
      <c r="V159">
        <v>1.710772E-2</v>
      </c>
      <c r="X159">
        <v>1.6654656E-2</v>
      </c>
      <c r="Y159">
        <v>2.8889760000000001E-3</v>
      </c>
      <c r="Z159">
        <v>4.1572799999999993E-3</v>
      </c>
      <c r="AA159">
        <v>9.9830574545454569E-3</v>
      </c>
      <c r="AB159">
        <v>3.7963614545454558E-3</v>
      </c>
      <c r="AC159">
        <v>8.8368076800000028E-3</v>
      </c>
      <c r="AD159">
        <v>1.3621125E-2</v>
      </c>
      <c r="AE159">
        <v>1.9546874999999998E-2</v>
      </c>
      <c r="AF159">
        <v>2.0390624999999999E-2</v>
      </c>
      <c r="AH159">
        <f t="shared" si="63"/>
        <v>0.37622748281349805</v>
      </c>
      <c r="AI159">
        <v>20.822943819999999</v>
      </c>
      <c r="AJ159">
        <v>0.37622748281349805</v>
      </c>
      <c r="AK159">
        <v>5.5460000000000003</v>
      </c>
      <c r="AM159">
        <v>0.37622748281349805</v>
      </c>
      <c r="AN159">
        <v>81</v>
      </c>
    </row>
    <row r="160" spans="1:40" x14ac:dyDescent="0.25">
      <c r="A160" t="s">
        <v>12</v>
      </c>
      <c r="B160" t="s">
        <v>13</v>
      </c>
      <c r="C160">
        <v>4.0505287500000008E-2</v>
      </c>
      <c r="D160">
        <v>1.7156826000000003E-2</v>
      </c>
      <c r="E160">
        <v>7.6982987952000006E-3</v>
      </c>
      <c r="F160">
        <v>1.7428054500000002E-2</v>
      </c>
      <c r="H160">
        <v>3.1253090625E-2</v>
      </c>
      <c r="J160">
        <v>1.7663291249999998E-2</v>
      </c>
      <c r="K160">
        <v>4.0210520833333326E-2</v>
      </c>
      <c r="L160">
        <v>3.3623437499999999E-2</v>
      </c>
      <c r="M160">
        <v>3.3035714285714286E-2</v>
      </c>
      <c r="N160">
        <v>2.5937500000000002E-2</v>
      </c>
      <c r="P160">
        <v>7.1732652543000002E-3</v>
      </c>
      <c r="Q160">
        <v>1.0727124637500002E-3</v>
      </c>
      <c r="T160">
        <v>1.5610149225E-2</v>
      </c>
      <c r="U160">
        <v>1.4195015775E-2</v>
      </c>
      <c r="V160">
        <v>1.2099560000000001E-2</v>
      </c>
      <c r="X160">
        <v>5.7402720000000003E-3</v>
      </c>
      <c r="Y160">
        <v>6.1792320000000006E-3</v>
      </c>
      <c r="Z160">
        <v>4.7515199999999995E-3</v>
      </c>
      <c r="AA160">
        <v>2.073932072727273E-2</v>
      </c>
      <c r="AB160">
        <v>1.7487303272727277E-2</v>
      </c>
      <c r="AC160">
        <v>1.2543284160000005E-2</v>
      </c>
      <c r="AD160">
        <v>6.9052031249999994E-3</v>
      </c>
      <c r="AE160">
        <v>1.6171874999999999E-2</v>
      </c>
      <c r="AF160">
        <v>2.296875E-2</v>
      </c>
      <c r="AH160">
        <f t="shared" si="63"/>
        <v>0.42814948429229754</v>
      </c>
      <c r="AI160">
        <v>15.8435892</v>
      </c>
      <c r="AJ160">
        <v>0.42814948429229754</v>
      </c>
      <c r="AK160">
        <v>6.5960000000000001</v>
      </c>
      <c r="AM160">
        <v>0.42814948429229754</v>
      </c>
      <c r="AN160">
        <v>87</v>
      </c>
    </row>
    <row r="161" spans="1:40" x14ac:dyDescent="0.25">
      <c r="A161" t="s">
        <v>14</v>
      </c>
      <c r="B161" t="s">
        <v>15</v>
      </c>
      <c r="C161">
        <v>4.0168124999999999E-2</v>
      </c>
      <c r="D161">
        <v>2.7852536250000007E-2</v>
      </c>
      <c r="E161">
        <v>1.4543609832000001E-2</v>
      </c>
      <c r="F161">
        <v>1.84754935125E-2</v>
      </c>
      <c r="H161">
        <v>3.8819475000000006E-2</v>
      </c>
      <c r="J161">
        <v>2.0996926500000002E-2</v>
      </c>
      <c r="K161">
        <v>5.6604374999999998E-2</v>
      </c>
      <c r="L161">
        <v>4.8479625000000005E-2</v>
      </c>
      <c r="M161">
        <v>3.4821428571428573E-2</v>
      </c>
      <c r="N161">
        <v>3.2343749999999998E-2</v>
      </c>
      <c r="P161">
        <v>1.3280698707299999E-2</v>
      </c>
      <c r="Q161">
        <v>1.3593771621000001E-2</v>
      </c>
      <c r="T161">
        <v>2.2630396949999999E-2</v>
      </c>
      <c r="U161">
        <v>2.0960368649999998E-2</v>
      </c>
      <c r="V161">
        <v>1.8606720000000004E-2</v>
      </c>
      <c r="X161">
        <v>1.2761232000000001E-2</v>
      </c>
      <c r="Y161">
        <v>3.0708528000000002E-2</v>
      </c>
      <c r="Z161">
        <v>1.422024E-2</v>
      </c>
      <c r="AA161">
        <v>2.1783850909090914E-2</v>
      </c>
      <c r="AB161">
        <v>1.4494985454545459E-2</v>
      </c>
      <c r="AC161">
        <v>1.0456626240000004E-2</v>
      </c>
      <c r="AD161">
        <v>3.4212093749999999E-2</v>
      </c>
      <c r="AE161">
        <v>2.6785725E-2</v>
      </c>
      <c r="AF161">
        <v>3.4374999999999996E-2</v>
      </c>
      <c r="AH161">
        <f t="shared" si="63"/>
        <v>0.62197558194786506</v>
      </c>
      <c r="AI161">
        <v>47.030407009999998</v>
      </c>
      <c r="AJ161">
        <v>0.62197558194786506</v>
      </c>
      <c r="AK161">
        <v>7.5259999999999998</v>
      </c>
      <c r="AM161">
        <v>0.62197558194786506</v>
      </c>
      <c r="AN161">
        <v>127</v>
      </c>
    </row>
    <row r="162" spans="1:40" x14ac:dyDescent="0.25">
      <c r="A162" t="s">
        <v>16</v>
      </c>
      <c r="B162" t="s">
        <v>17</v>
      </c>
      <c r="C162">
        <v>2.2655654999999997E-2</v>
      </c>
      <c r="D162">
        <v>2.2596380999999995E-2</v>
      </c>
      <c r="E162">
        <v>1.3497409080000003E-2</v>
      </c>
      <c r="F162">
        <v>1.7465017499999999E-2</v>
      </c>
      <c r="H162">
        <v>3.2928580124999995E-2</v>
      </c>
      <c r="J162">
        <v>1.9755780000000001E-2</v>
      </c>
      <c r="K162">
        <v>4.6831562499999993E-2</v>
      </c>
      <c r="L162">
        <v>3.7697812499999997E-2</v>
      </c>
      <c r="M162">
        <v>3.9285714285714292E-2</v>
      </c>
      <c r="N162">
        <v>2.1093750000000001E-2</v>
      </c>
      <c r="P162">
        <v>1.1424516647400003E-2</v>
      </c>
      <c r="Q162">
        <v>6.72705346275E-3</v>
      </c>
      <c r="T162">
        <v>2.2496980500000003E-2</v>
      </c>
      <c r="U162">
        <v>1.6014419549999999E-2</v>
      </c>
      <c r="V162">
        <v>8.9005600000000001E-3</v>
      </c>
      <c r="X162">
        <v>5.7785280000000007E-3</v>
      </c>
      <c r="Y162">
        <v>8.8855679999999999E-3</v>
      </c>
      <c r="Z162">
        <v>7.9245119999999999E-3</v>
      </c>
      <c r="AA162">
        <v>1.2337226181818185E-2</v>
      </c>
      <c r="AB162">
        <v>8.6551745454545477E-3</v>
      </c>
      <c r="AC162">
        <v>6.5293574400000012E-3</v>
      </c>
      <c r="AD162">
        <v>3.6391921874999997E-2</v>
      </c>
      <c r="AE162">
        <v>3.3281249999999998E-2</v>
      </c>
      <c r="AF162">
        <v>3.5390624999999995E-2</v>
      </c>
      <c r="AH162">
        <f t="shared" si="63"/>
        <v>0.49454535519313708</v>
      </c>
      <c r="AI162">
        <v>15.420808040000001</v>
      </c>
      <c r="AJ162">
        <v>0.49454535519313708</v>
      </c>
      <c r="AK162">
        <v>5.5170000000000003</v>
      </c>
      <c r="AM162">
        <v>0.49454535519313708</v>
      </c>
      <c r="AN162">
        <v>75</v>
      </c>
    </row>
    <row r="163" spans="1:40" x14ac:dyDescent="0.25">
      <c r="A163" t="s">
        <v>18</v>
      </c>
      <c r="B163" t="s">
        <v>19</v>
      </c>
      <c r="C163">
        <v>3.5381250000000003E-2</v>
      </c>
      <c r="D163">
        <v>9.2535705000000024E-3</v>
      </c>
      <c r="E163">
        <v>1.8065148768E-2</v>
      </c>
      <c r="F163">
        <v>1.7927055000000001E-2</v>
      </c>
      <c r="H163">
        <v>3.1037223375000002E-2</v>
      </c>
      <c r="J163">
        <v>2.2032632812500001E-2</v>
      </c>
      <c r="K163">
        <v>5.315385416666666E-2</v>
      </c>
      <c r="L163">
        <v>4.5656687500000001E-2</v>
      </c>
      <c r="M163">
        <v>5.8035714285714288E-2</v>
      </c>
      <c r="N163">
        <v>3.4218749999999999E-2</v>
      </c>
      <c r="P163">
        <v>1.3592840153400005E-2</v>
      </c>
      <c r="Q163">
        <v>1.0162477849500001E-2</v>
      </c>
      <c r="T163">
        <v>2.2979997000000002E-2</v>
      </c>
      <c r="U163">
        <v>1.7865691425000003E-2</v>
      </c>
      <c r="V163">
        <v>1.4605199999999999E-2</v>
      </c>
      <c r="X163">
        <v>1.2367248000000001E-2</v>
      </c>
      <c r="Y163">
        <v>3.4472783999999999E-2</v>
      </c>
      <c r="Z163">
        <v>1.9389503999999998E-2</v>
      </c>
      <c r="AA163">
        <v>1.3941761454545457E-2</v>
      </c>
      <c r="AB163">
        <v>1.1000000000000001E-3</v>
      </c>
      <c r="AC163">
        <v>6.1649222400000023E-3</v>
      </c>
      <c r="AD163">
        <v>2.9968031249999999E-2</v>
      </c>
      <c r="AE163">
        <v>3.0890624999999998E-2</v>
      </c>
      <c r="AF163">
        <v>3.3046874999999996E-2</v>
      </c>
      <c r="AH163">
        <f t="shared" si="63"/>
        <v>0.58530984378032636</v>
      </c>
      <c r="AI163">
        <v>38.22339934</v>
      </c>
      <c r="AJ163">
        <v>0.58530984378032636</v>
      </c>
      <c r="AK163">
        <v>7.4130000000000003</v>
      </c>
      <c r="AM163">
        <v>0.58530984378032636</v>
      </c>
      <c r="AN163">
        <v>109</v>
      </c>
    </row>
    <row r="164" spans="1:40" x14ac:dyDescent="0.25">
      <c r="A164" t="s">
        <v>20</v>
      </c>
      <c r="B164" t="s">
        <v>21</v>
      </c>
      <c r="C164">
        <v>4.1524059374999991E-2</v>
      </c>
      <c r="D164">
        <v>1.8702445500000001E-2</v>
      </c>
      <c r="E164">
        <v>8.2362582972000022E-3</v>
      </c>
      <c r="F164">
        <v>1.27214263395E-2</v>
      </c>
      <c r="H164">
        <v>1.9569119625000003E-2</v>
      </c>
      <c r="J164">
        <v>2.007809625E-2</v>
      </c>
      <c r="K164">
        <v>4.3581145833333342E-2</v>
      </c>
      <c r="L164">
        <v>3.4780562500000001E-2</v>
      </c>
      <c r="M164">
        <v>3.2142857142857147E-2</v>
      </c>
      <c r="N164">
        <v>3.6562499999999998E-2</v>
      </c>
      <c r="P164">
        <v>8.2867349699999992E-3</v>
      </c>
      <c r="Q164">
        <v>3.3440795730000001E-3</v>
      </c>
      <c r="T164">
        <v>1.7313344324999997E-2</v>
      </c>
      <c r="U164">
        <v>1.8759371849999998E-2</v>
      </c>
      <c r="V164">
        <v>1.5727560000000002E-2</v>
      </c>
      <c r="X164">
        <v>6.9085919999999999E-3</v>
      </c>
      <c r="Y164">
        <v>7.1310240000000006E-3</v>
      </c>
      <c r="Z164">
        <v>5.6753280000000003E-3</v>
      </c>
      <c r="AA164">
        <v>1.2852589090909094E-2</v>
      </c>
      <c r="AB164">
        <v>8.3327498181818213E-3</v>
      </c>
      <c r="AC164">
        <v>8.4570278400000025E-3</v>
      </c>
      <c r="AD164">
        <v>2.6310281249999998E-2</v>
      </c>
      <c r="AE164">
        <v>1.0078124999999999E-2</v>
      </c>
      <c r="AF164">
        <v>2.8828125E-2</v>
      </c>
      <c r="AH164">
        <f t="shared" si="63"/>
        <v>0.44590340357998132</v>
      </c>
      <c r="AI164">
        <v>32.83985113</v>
      </c>
      <c r="AJ164">
        <v>0.44590340357998132</v>
      </c>
      <c r="AK164">
        <v>6.4779999999999998</v>
      </c>
      <c r="AM164">
        <v>0.44590340357998132</v>
      </c>
      <c r="AN164">
        <v>107</v>
      </c>
    </row>
    <row r="165" spans="1:40" x14ac:dyDescent="0.25">
      <c r="A165" t="s">
        <v>22</v>
      </c>
      <c r="B165" t="s">
        <v>23</v>
      </c>
      <c r="C165">
        <v>3.8607187499999994E-2</v>
      </c>
      <c r="D165">
        <v>2.9639331000000001E-2</v>
      </c>
      <c r="E165">
        <v>7.1423752751999994E-3</v>
      </c>
      <c r="F165">
        <v>1.589409E-2</v>
      </c>
      <c r="H165">
        <v>3.4028437500000001E-2</v>
      </c>
      <c r="J165">
        <v>2.2061596875000002E-2</v>
      </c>
      <c r="K165">
        <v>4.8541041666666666E-2</v>
      </c>
      <c r="L165">
        <v>4.2211812500000001E-2</v>
      </c>
      <c r="M165">
        <v>3.3035714285714286E-2</v>
      </c>
      <c r="N165">
        <v>2.9218749999999998E-2</v>
      </c>
      <c r="P165">
        <v>9.2801451653999993E-3</v>
      </c>
      <c r="Q165">
        <v>6.5017547370000003E-3</v>
      </c>
      <c r="T165">
        <v>1.4755879349999999E-2</v>
      </c>
      <c r="U165">
        <v>2.0363441175000004E-2</v>
      </c>
      <c r="V165">
        <v>2.259048E-2</v>
      </c>
      <c r="X165">
        <v>8.4487680000000006E-3</v>
      </c>
      <c r="Y165">
        <v>7.5085919999999997E-3</v>
      </c>
      <c r="Z165">
        <v>4.4823840000000007E-3</v>
      </c>
      <c r="AA165">
        <v>2.0683941818181825E-2</v>
      </c>
      <c r="AB165">
        <v>5.6349250909090926E-3</v>
      </c>
      <c r="AC165">
        <v>9.847635840000004E-3</v>
      </c>
      <c r="AD165">
        <v>8.7911718749999999E-3</v>
      </c>
      <c r="AE165">
        <v>1.4156249999999999E-2</v>
      </c>
      <c r="AF165">
        <v>2.7109374999999998E-2</v>
      </c>
      <c r="AH165">
        <f t="shared" si="63"/>
        <v>0.4805350806540718</v>
      </c>
      <c r="AI165">
        <v>37.35113295</v>
      </c>
      <c r="AJ165">
        <v>0.4805350806540718</v>
      </c>
      <c r="AK165">
        <v>6.9939999999999998</v>
      </c>
      <c r="AM165">
        <v>0.4805350806540718</v>
      </c>
      <c r="AN165">
        <v>124</v>
      </c>
    </row>
    <row r="166" spans="1:40" x14ac:dyDescent="0.25">
      <c r="A166" t="s">
        <v>24</v>
      </c>
      <c r="B166" t="s">
        <v>25</v>
      </c>
      <c r="C166">
        <v>4.0171454999999988E-2</v>
      </c>
      <c r="D166">
        <v>1.3724595000000004E-2</v>
      </c>
      <c r="E166">
        <v>3.6685925352000007E-3</v>
      </c>
      <c r="F166">
        <v>1.4747331406500003E-2</v>
      </c>
      <c r="H166">
        <v>1.8398291625E-2</v>
      </c>
      <c r="J166">
        <v>1.5741673125000001E-2</v>
      </c>
      <c r="K166">
        <v>2.7106041666666667E-2</v>
      </c>
      <c r="L166">
        <v>2.8654125000000003E-2</v>
      </c>
      <c r="M166">
        <v>1.0714285714285714E-2</v>
      </c>
      <c r="N166">
        <v>2.5312499999999998E-2</v>
      </c>
      <c r="P166">
        <v>8.8433201277000016E-3</v>
      </c>
      <c r="Q166">
        <v>3.2874152939999998E-3</v>
      </c>
      <c r="T166">
        <v>6.9260919749999997E-3</v>
      </c>
      <c r="U166">
        <v>1.1135853000000001E-2</v>
      </c>
      <c r="V166">
        <v>1.4606399999999999E-2</v>
      </c>
      <c r="X166">
        <v>9.5541600000000008E-3</v>
      </c>
      <c r="Y166">
        <v>1.316928E-3</v>
      </c>
      <c r="Z166">
        <v>2.6606400000000001E-3</v>
      </c>
      <c r="AA166">
        <v>8.0960574545454571E-3</v>
      </c>
      <c r="AB166">
        <v>4.72714690909091E-3</v>
      </c>
      <c r="AC166">
        <v>3.6609753600000006E-3</v>
      </c>
      <c r="AD166">
        <v>1.7593921875000001E-2</v>
      </c>
      <c r="AE166">
        <v>1.734375E-3</v>
      </c>
      <c r="AF166">
        <v>1.4453125000000001E-2</v>
      </c>
      <c r="AH166">
        <f t="shared" si="63"/>
        <v>0.30683530106798873</v>
      </c>
      <c r="AI166">
        <v>16.18135096</v>
      </c>
      <c r="AJ166">
        <v>0.30683530106798873</v>
      </c>
      <c r="AK166">
        <v>5.0330000000000004</v>
      </c>
      <c r="AM166">
        <v>0.30683530106798873</v>
      </c>
      <c r="AN166">
        <v>68</v>
      </c>
    </row>
    <row r="167" spans="1:40" x14ac:dyDescent="0.25">
      <c r="A167" t="s">
        <v>26</v>
      </c>
      <c r="B167" t="s">
        <v>27</v>
      </c>
      <c r="C167">
        <v>3.1726366874999995E-2</v>
      </c>
      <c r="D167">
        <v>2.0902992750000002E-2</v>
      </c>
      <c r="E167">
        <v>2.6109036828000005E-3</v>
      </c>
      <c r="F167">
        <v>1.7084391007500001E-2</v>
      </c>
      <c r="H167">
        <v>3.3530019750000001E-2</v>
      </c>
      <c r="J167">
        <v>2.0168977499999997E-2</v>
      </c>
      <c r="K167">
        <v>3.9660208333333342E-2</v>
      </c>
      <c r="L167">
        <v>3.2103062500000001E-2</v>
      </c>
      <c r="M167">
        <v>3.2142857142857147E-2</v>
      </c>
      <c r="N167">
        <v>1.7656250000000002E-2</v>
      </c>
      <c r="P167">
        <v>1.0241985262499999E-2</v>
      </c>
      <c r="Q167">
        <v>2.1352785840000003E-3</v>
      </c>
      <c r="T167">
        <v>1.1109379500000001E-2</v>
      </c>
      <c r="U167">
        <v>1.2029933025000002E-2</v>
      </c>
      <c r="V167">
        <v>6.4067200000000003E-3</v>
      </c>
      <c r="X167">
        <v>6.4154879999999996E-3</v>
      </c>
      <c r="Y167">
        <v>3.8691360000000004E-3</v>
      </c>
      <c r="Z167">
        <v>3.8243039999999997E-3</v>
      </c>
      <c r="AA167">
        <v>9.4538094545454573E-3</v>
      </c>
      <c r="AB167">
        <v>6.1529520000000023E-3</v>
      </c>
      <c r="AC167">
        <v>4.7485267200000009E-3</v>
      </c>
      <c r="AD167">
        <v>1.4176828124999999E-2</v>
      </c>
      <c r="AE167">
        <v>8.6250000000000007E-3</v>
      </c>
      <c r="AF167">
        <v>1.4453125000000001E-2</v>
      </c>
      <c r="AH167">
        <f t="shared" si="63"/>
        <v>0.36122849521253586</v>
      </c>
      <c r="AI167">
        <v>11.128142649999999</v>
      </c>
      <c r="AJ167">
        <v>0.36122849521253586</v>
      </c>
      <c r="AK167">
        <v>5.1449999999999996</v>
      </c>
      <c r="AM167">
        <v>0.36122849521253586</v>
      </c>
      <c r="AN167">
        <v>68</v>
      </c>
    </row>
    <row r="168" spans="1:40" x14ac:dyDescent="0.25">
      <c r="A168" t="s">
        <v>28</v>
      </c>
      <c r="B168" t="s">
        <v>29</v>
      </c>
      <c r="C168">
        <v>3.3858607500000006E-2</v>
      </c>
      <c r="D168">
        <v>1.5685715250000003E-2</v>
      </c>
      <c r="E168">
        <v>1.0437981569999999E-2</v>
      </c>
      <c r="F168">
        <v>1.7311011160500003E-2</v>
      </c>
      <c r="H168">
        <v>3.396558375E-2</v>
      </c>
      <c r="J168">
        <v>1.4355560625E-2</v>
      </c>
      <c r="K168">
        <v>4.0873541666666673E-2</v>
      </c>
      <c r="L168">
        <v>2.761775E-2</v>
      </c>
      <c r="M168">
        <v>3.3035714285714286E-2</v>
      </c>
      <c r="N168">
        <v>3.8593749999999996E-2</v>
      </c>
      <c r="P168">
        <v>7.5525721677000028E-3</v>
      </c>
      <c r="Q168">
        <v>6.6811176945000012E-3</v>
      </c>
      <c r="T168">
        <v>1.5908700375000001E-2</v>
      </c>
      <c r="U168">
        <v>1.7772060150000001E-2</v>
      </c>
      <c r="V168">
        <v>1.0028440000000001E-2</v>
      </c>
      <c r="X168">
        <v>1.7246879999999999E-2</v>
      </c>
      <c r="Y168">
        <v>7.4095200000000002E-3</v>
      </c>
      <c r="Z168">
        <v>1.1607935999999999E-2</v>
      </c>
      <c r="AA168">
        <v>2.3879288727272737E-2</v>
      </c>
      <c r="AB168">
        <v>1.7563752000000005E-2</v>
      </c>
      <c r="AC168">
        <v>1.7226383040000005E-2</v>
      </c>
      <c r="AD168">
        <v>2.7206671875000001E-2</v>
      </c>
      <c r="AE168">
        <v>1.3232137499999999E-2</v>
      </c>
      <c r="AF168">
        <v>3.0803562500000003E-2</v>
      </c>
      <c r="AH168">
        <f t="shared" si="63"/>
        <v>0.48985423783735371</v>
      </c>
      <c r="AJ168">
        <v>0.48985423783735371</v>
      </c>
      <c r="AM168">
        <v>0.48985423783735371</v>
      </c>
    </row>
    <row r="169" spans="1:40" x14ac:dyDescent="0.25">
      <c r="A169" t="s">
        <v>30</v>
      </c>
      <c r="B169" t="s">
        <v>31</v>
      </c>
      <c r="C169">
        <v>4.0105479375000017E-2</v>
      </c>
      <c r="D169">
        <v>4.3547242499999989E-3</v>
      </c>
      <c r="E169">
        <v>8.9371802735999997E-3</v>
      </c>
      <c r="F169">
        <v>1.5923179881000001E-2</v>
      </c>
      <c r="H169">
        <v>3.0086716500000003E-2</v>
      </c>
      <c r="J169">
        <v>2.0150593124999998E-2</v>
      </c>
      <c r="K169">
        <v>2.8028437500000006E-2</v>
      </c>
      <c r="L169">
        <v>2.72815E-2</v>
      </c>
      <c r="M169">
        <v>2.2321428571428572E-2</v>
      </c>
      <c r="N169">
        <v>2.1249999999999998E-2</v>
      </c>
      <c r="P169">
        <v>9.7928182790999983E-3</v>
      </c>
      <c r="Q169">
        <v>4.0806597555000006E-3</v>
      </c>
      <c r="T169">
        <v>1.0499964525000001E-2</v>
      </c>
      <c r="U169">
        <v>1.0200389399999999E-2</v>
      </c>
      <c r="V169">
        <v>1.4366480000000001E-2</v>
      </c>
      <c r="X169">
        <v>7.4928479999999999E-3</v>
      </c>
      <c r="Y169">
        <v>1.4526192E-2</v>
      </c>
      <c r="Z169">
        <v>5.5255679999999998E-3</v>
      </c>
      <c r="AA169">
        <v>5.9749483636363648E-3</v>
      </c>
      <c r="AB169">
        <v>5.1712276363636376E-3</v>
      </c>
      <c r="AC169">
        <v>5.4934876800000016E-3</v>
      </c>
      <c r="AD169">
        <v>7.7056874999999999E-3</v>
      </c>
      <c r="AE169">
        <v>1.21875E-2</v>
      </c>
      <c r="AF169">
        <v>2.7343749999999997E-2</v>
      </c>
      <c r="AH169">
        <f t="shared" si="63"/>
        <v>0.3588007606156286</v>
      </c>
      <c r="AI169">
        <v>27.01582805</v>
      </c>
      <c r="AJ169">
        <v>0.3588007606156286</v>
      </c>
      <c r="AK169">
        <v>5.9770000000000003</v>
      </c>
      <c r="AM169">
        <v>0.3588007606156286</v>
      </c>
      <c r="AN169">
        <v>96</v>
      </c>
    </row>
    <row r="170" spans="1:40" x14ac:dyDescent="0.25">
      <c r="A170" t="s">
        <v>32</v>
      </c>
      <c r="B170" t="s">
        <v>33</v>
      </c>
      <c r="C170">
        <v>2.6223333750000005E-2</v>
      </c>
      <c r="D170">
        <v>9.4151587500000012E-3</v>
      </c>
      <c r="E170">
        <v>7.7762759399999997E-3</v>
      </c>
      <c r="F170">
        <v>1.6756566160500003E-2</v>
      </c>
      <c r="H170">
        <v>3.7927409625000005E-2</v>
      </c>
      <c r="J170">
        <v>1.9383236249999998E-2</v>
      </c>
      <c r="K170">
        <v>3.8555104166666666E-2</v>
      </c>
      <c r="L170">
        <v>3.1474312499999997E-2</v>
      </c>
      <c r="M170">
        <v>1.9642857142857146E-2</v>
      </c>
      <c r="N170">
        <v>1.953125E-2</v>
      </c>
      <c r="P170">
        <v>8.973093524400004E-3</v>
      </c>
      <c r="Q170">
        <v>4.0610324025000004E-3</v>
      </c>
      <c r="T170">
        <v>1.941991065E-2</v>
      </c>
      <c r="U170">
        <v>1.3729931325E-2</v>
      </c>
      <c r="V170">
        <v>6.3450399999999997E-3</v>
      </c>
      <c r="X170">
        <v>5.4358080000000003E-3</v>
      </c>
      <c r="Y170">
        <v>9.0634080000000002E-3</v>
      </c>
      <c r="Z170">
        <v>2.771136E-3</v>
      </c>
      <c r="AA170">
        <v>6.5586872727272745E-3</v>
      </c>
      <c r="AB170">
        <v>6.6185869090909111E-3</v>
      </c>
      <c r="AC170">
        <v>4.1769388800000007E-3</v>
      </c>
      <c r="AD170">
        <v>1.7883609374999998E-2</v>
      </c>
      <c r="AE170">
        <v>2.1796875E-2</v>
      </c>
      <c r="AF170">
        <v>3.1718749999999997E-2</v>
      </c>
      <c r="AH170">
        <f t="shared" si="63"/>
        <v>0.385238311623742</v>
      </c>
      <c r="AI170">
        <v>12.259477889999999</v>
      </c>
      <c r="AJ170">
        <v>0.385238311623742</v>
      </c>
      <c r="AK170">
        <v>5.56</v>
      </c>
      <c r="AM170">
        <v>0.385238311623742</v>
      </c>
      <c r="AN170">
        <v>64</v>
      </c>
    </row>
    <row r="171" spans="1:40" x14ac:dyDescent="0.25">
      <c r="A171" t="s">
        <v>34</v>
      </c>
      <c r="B171" t="s">
        <v>35</v>
      </c>
      <c r="C171">
        <v>3.8558694375000015E-2</v>
      </c>
      <c r="D171">
        <v>1.081142775E-2</v>
      </c>
      <c r="E171">
        <v>7.3584018323999993E-3</v>
      </c>
      <c r="F171">
        <v>1.7680641160500003E-2</v>
      </c>
      <c r="H171">
        <v>4.0251375000000006E-2</v>
      </c>
      <c r="J171">
        <v>2.0794185E-2</v>
      </c>
      <c r="K171">
        <v>3.3154687500000009E-2</v>
      </c>
      <c r="L171">
        <v>3.2246187499999995E-2</v>
      </c>
      <c r="M171">
        <v>1.8749999999999999E-2</v>
      </c>
      <c r="N171">
        <v>2.8437499999999998E-2</v>
      </c>
      <c r="P171">
        <v>9.0729268911000031E-3</v>
      </c>
      <c r="Q171">
        <v>3.0592334542500002E-3</v>
      </c>
      <c r="T171">
        <v>1.8199557224999999E-2</v>
      </c>
      <c r="U171">
        <v>1.1070343574999999E-2</v>
      </c>
      <c r="V171">
        <v>1.6039959999999999E-2</v>
      </c>
      <c r="X171">
        <v>9.1136159999999997E-3</v>
      </c>
      <c r="Y171">
        <v>1.1721744000000001E-2</v>
      </c>
      <c r="Z171">
        <v>6.02952E-3</v>
      </c>
      <c r="AA171">
        <v>1.4868429818181822E-2</v>
      </c>
      <c r="AB171">
        <v>9.8124000000000024E-3</v>
      </c>
      <c r="AC171">
        <v>1.0348894080000002E-2</v>
      </c>
      <c r="AD171">
        <v>2.0332406250000001E-2</v>
      </c>
      <c r="AE171">
        <v>2.5921875E-2</v>
      </c>
      <c r="AF171">
        <v>3.2265624999999999E-2</v>
      </c>
      <c r="AH171">
        <f t="shared" si="63"/>
        <v>0.4458996314114318</v>
      </c>
      <c r="AI171">
        <v>12.77889487</v>
      </c>
      <c r="AJ171">
        <v>0.4458996314114318</v>
      </c>
      <c r="AK171">
        <v>5.8129999999999997</v>
      </c>
      <c r="AM171">
        <v>0.4458996314114318</v>
      </c>
      <c r="AN171">
        <v>75</v>
      </c>
    </row>
    <row r="172" spans="1:40" x14ac:dyDescent="0.25">
      <c r="A172" t="s">
        <v>36</v>
      </c>
      <c r="B172" t="s">
        <v>37</v>
      </c>
      <c r="C172">
        <v>4.1591699999999995E-2</v>
      </c>
      <c r="D172">
        <v>3.8040171750000004E-2</v>
      </c>
      <c r="E172">
        <v>1.3417421148E-2</v>
      </c>
      <c r="F172">
        <v>1.7638133710499999E-2</v>
      </c>
      <c r="H172">
        <v>3.9302574749999999E-2</v>
      </c>
      <c r="J172">
        <v>1.5949229250000002E-2</v>
      </c>
      <c r="K172">
        <v>5.8942604166666669E-2</v>
      </c>
      <c r="L172">
        <v>5.3842437500000007E-2</v>
      </c>
      <c r="M172">
        <v>4.1071428571428571E-2</v>
      </c>
      <c r="N172">
        <v>2.92E-2</v>
      </c>
      <c r="P172">
        <v>1.2960673053300002E-2</v>
      </c>
      <c r="Q172">
        <v>8.0440821157500009E-3</v>
      </c>
      <c r="T172">
        <v>1.8164742075E-2</v>
      </c>
      <c r="U172">
        <v>2.0056173750000003E-2</v>
      </c>
      <c r="V172">
        <v>1.4492680000000001E-2</v>
      </c>
      <c r="X172">
        <v>9.1794240000000003E-3</v>
      </c>
      <c r="Y172">
        <v>5.2205280000000003E-3</v>
      </c>
      <c r="Z172">
        <v>5.8618559999999995E-3</v>
      </c>
      <c r="AA172">
        <v>7.3085629090909113E-3</v>
      </c>
      <c r="AB172">
        <v>1.0955709090909101E-2</v>
      </c>
      <c r="AC172">
        <v>0</v>
      </c>
      <c r="AD172">
        <v>6.0812680000000015E-2</v>
      </c>
      <c r="AE172">
        <v>1.134375E-2</v>
      </c>
      <c r="AF172">
        <v>2.3046875000000001E-2</v>
      </c>
      <c r="AH172">
        <f t="shared" si="63"/>
        <v>0.55644343684064534</v>
      </c>
      <c r="AJ172">
        <v>0.55644343684064534</v>
      </c>
      <c r="AM172">
        <v>0.55644343684064534</v>
      </c>
    </row>
    <row r="173" spans="1:40" x14ac:dyDescent="0.25">
      <c r="A173" t="s">
        <v>38</v>
      </c>
      <c r="B173" t="s">
        <v>39</v>
      </c>
      <c r="C173">
        <v>4.1625000000000002E-2</v>
      </c>
      <c r="D173">
        <v>2.4927963750000001E-2</v>
      </c>
      <c r="E173">
        <v>6.0530165244000005E-3</v>
      </c>
      <c r="F173">
        <v>1.4692792500000001E-2</v>
      </c>
      <c r="H173">
        <v>4.1604187500000007E-2</v>
      </c>
      <c r="J173">
        <v>1.5103228874999998E-2</v>
      </c>
      <c r="K173">
        <v>3.7385312499999997E-2</v>
      </c>
      <c r="L173">
        <v>3.0497437500000002E-2</v>
      </c>
      <c r="M173">
        <v>3.2142857142857147E-2</v>
      </c>
      <c r="N173">
        <v>2.390625E-2</v>
      </c>
      <c r="P173">
        <v>1.31458687722E-2</v>
      </c>
      <c r="Q173">
        <v>7.1939793194999999E-3</v>
      </c>
      <c r="T173">
        <v>1.4908601474999998E-2</v>
      </c>
      <c r="U173">
        <v>1.5029730224999999E-2</v>
      </c>
      <c r="V173">
        <v>1.181896E-2</v>
      </c>
      <c r="X173">
        <v>1.2803088000000001E-2</v>
      </c>
      <c r="Y173">
        <v>4.3060800000000003E-3</v>
      </c>
      <c r="Z173">
        <v>6.9371520000000011E-3</v>
      </c>
      <c r="AA173">
        <v>1.5834008727272732E-2</v>
      </c>
      <c r="AB173">
        <v>6.099752727272729E-3</v>
      </c>
      <c r="AC173">
        <v>1.2511848960000004E-2</v>
      </c>
      <c r="AD173">
        <v>1.1470546874999999E-2</v>
      </c>
      <c r="AE173">
        <v>3.6843750000000001E-2</v>
      </c>
      <c r="AF173">
        <v>3.7421875E-2</v>
      </c>
      <c r="AH173">
        <f t="shared" si="63"/>
        <v>0.47426328837350262</v>
      </c>
      <c r="AI173">
        <v>20.469367219999999</v>
      </c>
      <c r="AJ173">
        <v>0.47426328837350262</v>
      </c>
      <c r="AK173">
        <v>6.4880000000000004</v>
      </c>
      <c r="AM173">
        <v>0.47426328837350262</v>
      </c>
      <c r="AN173">
        <v>93</v>
      </c>
    </row>
    <row r="174" spans="1:40" x14ac:dyDescent="0.25">
      <c r="A174" t="s">
        <v>40</v>
      </c>
      <c r="B174" t="s">
        <v>41</v>
      </c>
      <c r="C174">
        <v>4.1620421249999998E-2</v>
      </c>
      <c r="D174">
        <v>3.7760368500000002E-2</v>
      </c>
      <c r="E174">
        <v>8.809406575200001E-3</v>
      </c>
      <c r="F174">
        <v>1.6739618625000001E-2</v>
      </c>
      <c r="H174">
        <v>4.0900766625000001E-2</v>
      </c>
      <c r="J174">
        <v>2.0732094374999999E-2</v>
      </c>
      <c r="K174">
        <v>5.4181979166666672E-2</v>
      </c>
      <c r="L174">
        <v>4.7817875000000003E-2</v>
      </c>
      <c r="M174">
        <v>4.4642857142857144E-2</v>
      </c>
      <c r="N174">
        <v>1.546875E-2</v>
      </c>
      <c r="P174">
        <v>1.2756781448999999E-2</v>
      </c>
      <c r="Q174">
        <v>1.0733473032750001E-2</v>
      </c>
      <c r="T174">
        <v>2.2675951350000001E-2</v>
      </c>
      <c r="U174">
        <v>1.9629575775000001E-2</v>
      </c>
      <c r="V174">
        <v>1.7900599999999999E-2</v>
      </c>
      <c r="X174">
        <v>1.8439727999999999E-2</v>
      </c>
      <c r="Y174">
        <v>9.0460320000000007E-3</v>
      </c>
      <c r="Z174">
        <v>1.4109887999999999E-2</v>
      </c>
      <c r="AA174">
        <v>1.3016707636363641E-2</v>
      </c>
      <c r="AB174">
        <v>7.4396640000000021E-3</v>
      </c>
      <c r="AC174">
        <v>1.0924211520000003E-2</v>
      </c>
      <c r="AD174">
        <v>2.7270468750000002E-2</v>
      </c>
      <c r="AE174">
        <v>2.75625E-2</v>
      </c>
      <c r="AF174">
        <v>3.0703124999999998E-2</v>
      </c>
      <c r="AH174">
        <f t="shared" si="63"/>
        <v>0.57088284377283749</v>
      </c>
      <c r="AI174">
        <v>40.029700499999997</v>
      </c>
      <c r="AJ174">
        <v>0.57088284377283749</v>
      </c>
      <c r="AK174">
        <v>7.3390000000000004</v>
      </c>
      <c r="AM174">
        <v>0.57088284377283749</v>
      </c>
      <c r="AN174">
        <v>128</v>
      </c>
    </row>
    <row r="175" spans="1:40" x14ac:dyDescent="0.25">
      <c r="A175" t="s">
        <v>42</v>
      </c>
      <c r="B175" t="s">
        <v>43</v>
      </c>
      <c r="C175">
        <v>1.3347264375000001E-2</v>
      </c>
      <c r="D175">
        <v>7.2566527500000037E-3</v>
      </c>
      <c r="E175">
        <v>1.3241181564000001E-2</v>
      </c>
      <c r="F175">
        <v>1.6766878837499999E-2</v>
      </c>
      <c r="H175">
        <v>2.6702271000000003E-2</v>
      </c>
      <c r="J175">
        <v>1.9312751249999999E-2</v>
      </c>
      <c r="K175">
        <v>3.1139375E-2</v>
      </c>
      <c r="L175">
        <v>2.77620625E-2</v>
      </c>
      <c r="M175">
        <v>2.3214285714285715E-2</v>
      </c>
      <c r="N175">
        <v>2.9843750000000002E-2</v>
      </c>
      <c r="P175">
        <v>6.0477862598999994E-3</v>
      </c>
      <c r="Q175">
        <v>1.5551350582500003E-3</v>
      </c>
      <c r="T175">
        <v>1.3326335325000001E-2</v>
      </c>
      <c r="U175">
        <v>1.3918742325E-2</v>
      </c>
      <c r="V175">
        <v>8.3420000000000005E-3</v>
      </c>
      <c r="X175">
        <v>4.3379040000000001E-3</v>
      </c>
      <c r="Y175">
        <v>6.1639680000000006E-3</v>
      </c>
      <c r="Z175">
        <v>2.5073280000000001E-3</v>
      </c>
      <c r="AA175">
        <v>8.0308298181818207E-3</v>
      </c>
      <c r="AB175">
        <v>5.3154872727272746E-3</v>
      </c>
      <c r="AC175">
        <v>4.0307385600000011E-3</v>
      </c>
      <c r="AD175">
        <v>1.172859375E-2</v>
      </c>
      <c r="AE175">
        <v>2.1796875E-2</v>
      </c>
      <c r="AF175">
        <v>2.4531250000000001E-2</v>
      </c>
      <c r="AH175">
        <f t="shared" si="63"/>
        <v>0.34021944635984486</v>
      </c>
      <c r="AI175">
        <v>11.308702970000001</v>
      </c>
      <c r="AJ175">
        <v>0.34021944635984486</v>
      </c>
      <c r="AK175">
        <v>5.835</v>
      </c>
      <c r="AM175">
        <v>0.34021944635984486</v>
      </c>
      <c r="AN175">
        <v>69</v>
      </c>
    </row>
    <row r="176" spans="1:40" x14ac:dyDescent="0.25">
      <c r="A176" t="s">
        <v>44</v>
      </c>
      <c r="B176" t="s">
        <v>45</v>
      </c>
      <c r="C176">
        <v>4.1115718125000013E-2</v>
      </c>
      <c r="D176">
        <v>1.5323827499999998E-2</v>
      </c>
      <c r="E176">
        <v>4.4217506231999998E-3</v>
      </c>
      <c r="F176">
        <v>1.7603370008999999E-2</v>
      </c>
      <c r="H176">
        <v>3.9530180250000005E-2</v>
      </c>
      <c r="J176">
        <v>1.3317780000000001E-2</v>
      </c>
      <c r="K176">
        <v>2.9135625000000005E-2</v>
      </c>
      <c r="L176">
        <v>2.9779187500000002E-2</v>
      </c>
      <c r="M176">
        <v>2.0535714285714286E-2</v>
      </c>
      <c r="N176">
        <v>3.1875000000000001E-2</v>
      </c>
      <c r="P176">
        <v>1.1038024126800003E-2</v>
      </c>
      <c r="Q176">
        <v>2.3691157627500001E-3</v>
      </c>
      <c r="T176">
        <v>1.0239974775000001E-2</v>
      </c>
      <c r="U176">
        <v>1.0836877275000002E-2</v>
      </c>
      <c r="V176">
        <v>1.7535400000000003E-2</v>
      </c>
      <c r="X176">
        <v>8.0832000000000005E-3</v>
      </c>
      <c r="Y176">
        <v>9.1203840000000005E-3</v>
      </c>
      <c r="Z176">
        <v>5.3725439999999999E-3</v>
      </c>
      <c r="AA176">
        <v>1.4579668363636368E-2</v>
      </c>
      <c r="AB176">
        <v>9.724326545454548E-3</v>
      </c>
      <c r="AC176">
        <v>8.4445603200000025E-3</v>
      </c>
      <c r="AD176">
        <v>1.9297546874999998E-2</v>
      </c>
      <c r="AE176">
        <v>2.775E-2</v>
      </c>
      <c r="AF176">
        <v>3.5078125000000002E-2</v>
      </c>
      <c r="AH176">
        <f t="shared" si="63"/>
        <v>0.43210790033655522</v>
      </c>
      <c r="AI176">
        <v>17.3053475</v>
      </c>
      <c r="AJ176">
        <v>0.43210790033655522</v>
      </c>
      <c r="AK176">
        <v>5.1230000000000002</v>
      </c>
      <c r="AM176">
        <v>0.43210790033655522</v>
      </c>
      <c r="AN176">
        <v>77</v>
      </c>
    </row>
    <row r="177" spans="1:40" x14ac:dyDescent="0.25">
      <c r="A177" t="s">
        <v>46</v>
      </c>
      <c r="B177" t="s">
        <v>47</v>
      </c>
      <c r="C177">
        <v>1.7897084999999993E-2</v>
      </c>
      <c r="D177">
        <v>1.0696209750000001E-2</v>
      </c>
      <c r="E177">
        <v>6.8641621668000001E-3</v>
      </c>
      <c r="F177">
        <v>8.2676990250000002E-3</v>
      </c>
      <c r="H177">
        <v>2.9847331124999998E-2</v>
      </c>
      <c r="J177">
        <v>2.0127005625E-2</v>
      </c>
      <c r="K177">
        <v>1.7011979166666667E-2</v>
      </c>
      <c r="L177">
        <v>1.7284312499999999E-2</v>
      </c>
      <c r="M177">
        <v>1.6964285714285713E-2</v>
      </c>
      <c r="N177">
        <v>2.5000000000000001E-2</v>
      </c>
      <c r="P177">
        <v>5.7261638043000027E-3</v>
      </c>
      <c r="Q177">
        <v>1.5551073360000004E-3</v>
      </c>
      <c r="T177">
        <v>2.1225752999999999E-3</v>
      </c>
      <c r="U177">
        <v>4.4889815250000005E-3</v>
      </c>
      <c r="V177">
        <v>8.7970800000000005E-3</v>
      </c>
      <c r="X177">
        <v>4.01784E-3</v>
      </c>
      <c r="Y177">
        <v>4.1560320000000005E-3</v>
      </c>
      <c r="Z177">
        <v>2.5192320000000002E-3</v>
      </c>
      <c r="AA177">
        <v>5.7790232727272742E-3</v>
      </c>
      <c r="AB177">
        <v>3.4754705454545461E-3</v>
      </c>
      <c r="AC177">
        <v>2.0521324800000006E-3</v>
      </c>
      <c r="AD177">
        <v>2.7347812500000002E-3</v>
      </c>
      <c r="AE177">
        <v>4.4464125E-3</v>
      </c>
      <c r="AF177">
        <v>9.0624999999999994E-3</v>
      </c>
      <c r="AH177">
        <f t="shared" si="63"/>
        <v>0.23089340208623421</v>
      </c>
      <c r="AI177">
        <v>8.0698328539999995</v>
      </c>
      <c r="AJ177">
        <v>0.23089340208623421</v>
      </c>
      <c r="AK177">
        <v>5.5279999999999996</v>
      </c>
      <c r="AM177">
        <v>0.23089340208623421</v>
      </c>
      <c r="AN177">
        <v>57</v>
      </c>
    </row>
    <row r="178" spans="1:40" x14ac:dyDescent="0.25">
      <c r="A178" t="s">
        <v>48</v>
      </c>
      <c r="B178" t="s">
        <v>49</v>
      </c>
      <c r="C178">
        <v>1.6690584374999987E-2</v>
      </c>
      <c r="D178">
        <v>1.82672145E-2</v>
      </c>
      <c r="E178">
        <v>7.1539816572000004E-3</v>
      </c>
      <c r="F178">
        <v>1.4698244542500001E-2</v>
      </c>
      <c r="H178">
        <v>3.1422421125000002E-2</v>
      </c>
      <c r="J178">
        <v>1.9923806250000002E-2</v>
      </c>
      <c r="K178">
        <v>3.9792708333333329E-2</v>
      </c>
      <c r="L178">
        <v>3.4539062500000002E-2</v>
      </c>
      <c r="M178">
        <v>2.4999999999999998E-2</v>
      </c>
      <c r="N178">
        <v>2.6250000000000002E-2</v>
      </c>
      <c r="P178">
        <v>6.4158490287000028E-3</v>
      </c>
      <c r="Q178">
        <v>2.0202312465000005E-3</v>
      </c>
      <c r="T178">
        <v>1.4080480425000002E-2</v>
      </c>
      <c r="U178">
        <v>1.7001431550000001E-2</v>
      </c>
      <c r="V178">
        <v>1.2157999999999999E-2</v>
      </c>
      <c r="X178">
        <v>6.3686400000000009E-3</v>
      </c>
      <c r="Y178">
        <v>6.9793920000000001E-3</v>
      </c>
      <c r="Z178">
        <v>5.7287040000000003E-3</v>
      </c>
      <c r="AA178">
        <v>9.1163694545454577E-3</v>
      </c>
      <c r="AB178">
        <v>8.4918632727272753E-3</v>
      </c>
      <c r="AC178">
        <v>6.760699200000002E-3</v>
      </c>
      <c r="AD178">
        <v>8.7101250000000009E-3</v>
      </c>
      <c r="AE178">
        <v>1.0453124999999999E-2</v>
      </c>
      <c r="AF178">
        <v>1.6953124999999999E-2</v>
      </c>
      <c r="AH178">
        <f t="shared" si="63"/>
        <v>0.36497605846050601</v>
      </c>
      <c r="AI178">
        <v>14.51402594</v>
      </c>
      <c r="AJ178">
        <v>0.36497605846050601</v>
      </c>
      <c r="AK178">
        <v>6.0780000000000003</v>
      </c>
      <c r="AM178">
        <v>0.36497605846050601</v>
      </c>
      <c r="AN178">
        <v>77</v>
      </c>
    </row>
    <row r="179" spans="1:40" x14ac:dyDescent="0.25">
      <c r="A179" t="s">
        <v>50</v>
      </c>
      <c r="B179" t="s">
        <v>51</v>
      </c>
      <c r="C179">
        <v>3.6849780000000013E-2</v>
      </c>
      <c r="D179">
        <v>2.2432544999999998E-2</v>
      </c>
      <c r="E179">
        <v>4.7159465327999998E-3</v>
      </c>
      <c r="F179">
        <v>1.73083498245E-2</v>
      </c>
      <c r="H179">
        <v>3.3961546124999999E-2</v>
      </c>
      <c r="J179">
        <v>1.0669666875000001E-2</v>
      </c>
      <c r="K179">
        <v>3.4882291666666662E-2</v>
      </c>
      <c r="L179">
        <v>3.3071562499999999E-2</v>
      </c>
      <c r="M179">
        <v>3.2142857142857147E-2</v>
      </c>
      <c r="N179">
        <v>3.0156250000000002E-2</v>
      </c>
      <c r="P179">
        <v>9.445281064200001E-3</v>
      </c>
      <c r="Q179">
        <v>4.8627044280000007E-3</v>
      </c>
      <c r="T179">
        <v>1.1651012325E-2</v>
      </c>
      <c r="U179">
        <v>1.3162124700000001E-2</v>
      </c>
      <c r="V179">
        <v>1.3160079999999998E-2</v>
      </c>
      <c r="X179">
        <v>8.2454880000000005E-3</v>
      </c>
      <c r="Y179">
        <v>2.7203040000000005E-2</v>
      </c>
      <c r="Z179">
        <v>7.0333439999999995E-3</v>
      </c>
      <c r="AA179">
        <v>1.0546130181818186E-2</v>
      </c>
      <c r="AB179">
        <v>8.0242909090909118E-3</v>
      </c>
      <c r="AC179">
        <v>1.1149692480000004E-2</v>
      </c>
      <c r="AD179">
        <v>1.0489031249999999E-2</v>
      </c>
      <c r="AE179">
        <v>1.60624875E-2</v>
      </c>
      <c r="AF179">
        <v>2.7421874999999998E-2</v>
      </c>
      <c r="AH179">
        <f t="shared" si="63"/>
        <v>0.43464737750493299</v>
      </c>
      <c r="AI179">
        <v>18.697215629999999</v>
      </c>
      <c r="AJ179">
        <v>0.43464737750493299</v>
      </c>
      <c r="AK179">
        <v>6.7679999999999998</v>
      </c>
      <c r="AM179">
        <v>0.43464737750493299</v>
      </c>
      <c r="AN179">
        <v>83</v>
      </c>
    </row>
    <row r="180" spans="1:40" x14ac:dyDescent="0.25">
      <c r="A180" t="s">
        <v>52</v>
      </c>
      <c r="B180" t="s">
        <v>53</v>
      </c>
      <c r="C180">
        <v>3.2250841875000019E-2</v>
      </c>
      <c r="D180">
        <v>1.7666565750000005E-2</v>
      </c>
      <c r="E180">
        <v>9.0568073268000003E-3</v>
      </c>
      <c r="F180">
        <v>1.5875608500000003E-2</v>
      </c>
      <c r="H180">
        <v>3.3650066249999999E-2</v>
      </c>
      <c r="J180">
        <v>8.9358468750000003E-3</v>
      </c>
      <c r="K180">
        <v>3.7969270833333339E-2</v>
      </c>
      <c r="L180">
        <v>3.3343625000000002E-2</v>
      </c>
      <c r="M180">
        <v>2.1428571428571429E-2</v>
      </c>
      <c r="N180">
        <v>3.2343749999999998E-2</v>
      </c>
      <c r="P180">
        <v>1.1018363507100002E-2</v>
      </c>
      <c r="Q180">
        <v>7.4742235447500006E-3</v>
      </c>
      <c r="T180">
        <v>1.337636025E-2</v>
      </c>
      <c r="U180">
        <v>1.3446764775000002E-2</v>
      </c>
      <c r="V180">
        <v>1.4069200000000002E-2</v>
      </c>
      <c r="X180">
        <v>1.1694191999999999E-2</v>
      </c>
      <c r="Y180">
        <v>1.199328E-2</v>
      </c>
      <c r="Z180">
        <v>6.2180639999999997E-3</v>
      </c>
      <c r="AA180">
        <v>1.5072508363636368E-2</v>
      </c>
      <c r="AB180">
        <v>7.5574450909090939E-3</v>
      </c>
      <c r="AC180">
        <v>6.2735068800000016E-3</v>
      </c>
      <c r="AD180">
        <v>1.860403125E-2</v>
      </c>
      <c r="AE180">
        <v>2.5125000000000001E-2</v>
      </c>
      <c r="AF180">
        <v>3.0703124999999998E-2</v>
      </c>
      <c r="AH180">
        <f t="shared" si="63"/>
        <v>0.43514701850010029</v>
      </c>
      <c r="AI180">
        <v>23.157138289999999</v>
      </c>
      <c r="AJ180">
        <v>0.43514701850010029</v>
      </c>
      <c r="AK180">
        <v>6.3609999999999998</v>
      </c>
      <c r="AM180">
        <v>0.43514701850010029</v>
      </c>
      <c r="AN180">
        <v>90</v>
      </c>
    </row>
    <row r="181" spans="1:40" x14ac:dyDescent="0.25">
      <c r="A181" t="s">
        <v>54</v>
      </c>
      <c r="B181" t="s">
        <v>55</v>
      </c>
      <c r="C181">
        <v>3.9581004374999992E-2</v>
      </c>
      <c r="D181">
        <v>1.7965017E-2</v>
      </c>
      <c r="E181">
        <v>1.4023614348000002E-2</v>
      </c>
      <c r="F181">
        <v>1.84754935125E-2</v>
      </c>
      <c r="H181">
        <v>3.3029937000000009E-2</v>
      </c>
      <c r="J181">
        <v>2.38168745625E-2</v>
      </c>
      <c r="K181">
        <v>5.3081249999999996E-2</v>
      </c>
      <c r="L181">
        <v>4.2899E-2</v>
      </c>
      <c r="M181">
        <v>5.4464285714285708E-2</v>
      </c>
      <c r="N181">
        <v>2.2812499999999999E-2</v>
      </c>
      <c r="P181">
        <v>1.3599826160400003E-2</v>
      </c>
      <c r="Q181">
        <v>1.3491809185500001E-2</v>
      </c>
      <c r="T181">
        <v>2.226726045E-2</v>
      </c>
      <c r="U181">
        <v>1.9858996125E-2</v>
      </c>
      <c r="V181">
        <v>1.712E-2</v>
      </c>
      <c r="X181">
        <v>1.1291904E-2</v>
      </c>
      <c r="Y181">
        <v>1.589784E-2</v>
      </c>
      <c r="Z181">
        <v>1.5690720000000002E-2</v>
      </c>
      <c r="AA181">
        <v>2.1060130909090913E-2</v>
      </c>
      <c r="AB181">
        <v>1.1864164363636368E-2</v>
      </c>
      <c r="AC181">
        <v>1.0288900800000004E-2</v>
      </c>
      <c r="AD181">
        <v>2.3534718749999999E-2</v>
      </c>
      <c r="AE181">
        <v>2.6624999999999999E-2</v>
      </c>
      <c r="AF181">
        <v>3.1406249999999997E-2</v>
      </c>
      <c r="AH181">
        <f t="shared" si="63"/>
        <v>0.57414649725591294</v>
      </c>
      <c r="AI181">
        <v>45.853023720000003</v>
      </c>
      <c r="AJ181">
        <v>0.57414649725591294</v>
      </c>
      <c r="AK181">
        <v>7.2910000000000004</v>
      </c>
      <c r="AM181">
        <v>0.57414649725591294</v>
      </c>
      <c r="AN181">
        <v>124</v>
      </c>
    </row>
    <row r="182" spans="1:40" x14ac:dyDescent="0.25">
      <c r="A182" t="s">
        <v>56</v>
      </c>
      <c r="B182" t="s">
        <v>57</v>
      </c>
      <c r="C182">
        <v>4.1569222500000017E-2</v>
      </c>
      <c r="D182">
        <v>3.0643825499999999E-2</v>
      </c>
      <c r="E182">
        <v>9.8129372399999998E-3</v>
      </c>
      <c r="F182">
        <v>1.7095387500000003E-2</v>
      </c>
      <c r="H182">
        <v>3.8411883000000001E-2</v>
      </c>
      <c r="J182">
        <v>1.9010345625000001E-2</v>
      </c>
      <c r="K182">
        <v>5.5126250000000002E-2</v>
      </c>
      <c r="L182">
        <v>4.2968062500000001E-2</v>
      </c>
      <c r="M182">
        <v>4.4642857142857144E-2</v>
      </c>
      <c r="N182">
        <v>3.5625000000000004E-2</v>
      </c>
      <c r="P182">
        <v>9.8898239762999999E-3</v>
      </c>
      <c r="Q182">
        <v>9.3686789430000011E-3</v>
      </c>
      <c r="T182">
        <v>1.6907675400000002E-2</v>
      </c>
      <c r="U182">
        <v>2.1606821550000002E-2</v>
      </c>
      <c r="V182">
        <v>6.6801599999999992E-3</v>
      </c>
      <c r="X182">
        <v>1.9163568000000002E-2</v>
      </c>
      <c r="Y182">
        <v>2.477904E-3</v>
      </c>
      <c r="Z182">
        <v>1.0741488E-2</v>
      </c>
      <c r="AA182">
        <v>1.5080500363636369E-2</v>
      </c>
      <c r="AB182">
        <v>7.627435636363639E-3</v>
      </c>
      <c r="AC182">
        <v>9.5764406400000029E-3</v>
      </c>
      <c r="AD182">
        <v>1.6907390625000001E-2</v>
      </c>
      <c r="AE182">
        <v>6.1406250000000002E-3</v>
      </c>
      <c r="AF182">
        <v>2.2656249999999999E-2</v>
      </c>
      <c r="AH182">
        <f t="shared" si="63"/>
        <v>0.50973053314215733</v>
      </c>
      <c r="AI182">
        <v>39.726759850000001</v>
      </c>
      <c r="AJ182">
        <v>0.50973053314215733</v>
      </c>
      <c r="AK182">
        <v>6.7249999999999996</v>
      </c>
      <c r="AM182">
        <v>0.50973053314215733</v>
      </c>
      <c r="AN182">
        <v>108</v>
      </c>
    </row>
    <row r="183" spans="1:40" x14ac:dyDescent="0.25">
      <c r="AI183">
        <f>CORREL(AH155:AH182,AI155:AI182)</f>
        <v>0.83509529793724402</v>
      </c>
      <c r="AK183">
        <f>CORREL(AJ155:AJ182,AK155:AK182)</f>
        <v>0.83386728854369052</v>
      </c>
      <c r="AN183">
        <f>CORREL(AM155:AM182,AN155:AN182)</f>
        <v>0.84318948076446321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61"/>
  <sheetViews>
    <sheetView tabSelected="1" workbookViewId="0">
      <pane xSplit="2" ySplit="2" topLeftCell="AD3" activePane="bottomRight" state="frozen"/>
      <selection pane="topRight" activeCell="C1" sqref="C1"/>
      <selection pane="bottomLeft" activeCell="A3" sqref="A3"/>
      <selection pane="bottomRight" activeCell="R38" sqref="P37:R38"/>
    </sheetView>
  </sheetViews>
  <sheetFormatPr defaultRowHeight="15" x14ac:dyDescent="0.25"/>
  <cols>
    <col min="1" max="1" width="12.7109375" customWidth="1"/>
  </cols>
  <sheetData>
    <row r="1" spans="1:43" x14ac:dyDescent="0.25">
      <c r="C1" t="s">
        <v>58</v>
      </c>
      <c r="D1" t="s">
        <v>59</v>
      </c>
      <c r="E1" t="s">
        <v>60</v>
      </c>
      <c r="F1" t="s">
        <v>63</v>
      </c>
      <c r="G1" t="s">
        <v>65</v>
      </c>
      <c r="H1" t="s">
        <v>67</v>
      </c>
      <c r="I1" t="s">
        <v>69</v>
      </c>
      <c r="J1" t="s">
        <v>70</v>
      </c>
      <c r="K1" t="s">
        <v>74</v>
      </c>
      <c r="L1" t="s">
        <v>75</v>
      </c>
      <c r="M1" t="s">
        <v>77</v>
      </c>
      <c r="N1" t="s">
        <v>79</v>
      </c>
      <c r="O1" t="s">
        <v>82</v>
      </c>
      <c r="P1" t="s">
        <v>83</v>
      </c>
      <c r="Q1" t="s">
        <v>86</v>
      </c>
      <c r="R1" t="s">
        <v>87</v>
      </c>
      <c r="S1" t="s">
        <v>90</v>
      </c>
      <c r="T1" t="s">
        <v>91</v>
      </c>
      <c r="U1" t="s">
        <v>94</v>
      </c>
      <c r="V1" t="s">
        <v>97</v>
      </c>
      <c r="W1" t="s">
        <v>95</v>
      </c>
      <c r="X1" t="s">
        <v>100</v>
      </c>
      <c r="Y1" t="s">
        <v>101</v>
      </c>
      <c r="Z1" t="s">
        <v>104</v>
      </c>
      <c r="AA1" t="s">
        <v>105</v>
      </c>
      <c r="AB1" t="s">
        <v>107</v>
      </c>
      <c r="AC1" t="s">
        <v>110</v>
      </c>
      <c r="AD1" t="s">
        <v>111</v>
      </c>
      <c r="AE1" t="s">
        <v>114</v>
      </c>
      <c r="AF1" t="s">
        <v>115</v>
      </c>
      <c r="AG1" t="s">
        <v>117</v>
      </c>
    </row>
    <row r="2" spans="1:43" x14ac:dyDescent="0.25">
      <c r="C2" t="s">
        <v>0</v>
      </c>
      <c r="D2" t="s">
        <v>1</v>
      </c>
      <c r="E2" t="s">
        <v>61</v>
      </c>
      <c r="F2" t="s">
        <v>62</v>
      </c>
      <c r="G2" t="s">
        <v>64</v>
      </c>
      <c r="H2" t="s">
        <v>66</v>
      </c>
      <c r="I2" t="s">
        <v>68</v>
      </c>
      <c r="J2" t="s">
        <v>71</v>
      </c>
      <c r="K2" t="s">
        <v>73</v>
      </c>
      <c r="L2" t="s">
        <v>72</v>
      </c>
      <c r="M2" t="s">
        <v>76</v>
      </c>
      <c r="N2" t="s">
        <v>78</v>
      </c>
      <c r="O2" t="s">
        <v>80</v>
      </c>
      <c r="P2" t="s">
        <v>81</v>
      </c>
      <c r="Q2" t="s">
        <v>85</v>
      </c>
      <c r="R2" t="s">
        <v>84</v>
      </c>
      <c r="S2" t="s">
        <v>89</v>
      </c>
      <c r="T2" t="s">
        <v>88</v>
      </c>
      <c r="U2" t="s">
        <v>93</v>
      </c>
      <c r="V2" t="s">
        <v>96</v>
      </c>
      <c r="W2" t="s">
        <v>92</v>
      </c>
      <c r="X2" t="s">
        <v>99</v>
      </c>
      <c r="Y2" t="s">
        <v>98</v>
      </c>
      <c r="Z2" t="s">
        <v>103</v>
      </c>
      <c r="AA2" t="s">
        <v>102</v>
      </c>
      <c r="AB2" t="s">
        <v>106</v>
      </c>
      <c r="AC2" t="s">
        <v>109</v>
      </c>
      <c r="AD2" t="s">
        <v>108</v>
      </c>
      <c r="AE2" t="s">
        <v>113</v>
      </c>
      <c r="AF2" t="s">
        <v>112</v>
      </c>
      <c r="AG2" t="s">
        <v>116</v>
      </c>
      <c r="AI2" t="s">
        <v>136</v>
      </c>
      <c r="AJ2" t="s">
        <v>137</v>
      </c>
      <c r="AM2" t="s">
        <v>142</v>
      </c>
      <c r="AN2" t="s">
        <v>136</v>
      </c>
      <c r="AQ2" s="14" t="s">
        <v>143</v>
      </c>
    </row>
    <row r="3" spans="1:43" x14ac:dyDescent="0.25">
      <c r="A3" t="s">
        <v>2</v>
      </c>
      <c r="B3" t="s">
        <v>3</v>
      </c>
      <c r="C3">
        <v>0.95360500000000026</v>
      </c>
      <c r="D3">
        <v>0.360462</v>
      </c>
      <c r="E3">
        <v>0.41786080000000003</v>
      </c>
      <c r="F3">
        <v>0.89333299999999993</v>
      </c>
      <c r="H3">
        <v>0.89226399999999995</v>
      </c>
      <c r="J3">
        <v>0.77397650000000007</v>
      </c>
      <c r="K3">
        <v>0.69678166666666663</v>
      </c>
      <c r="L3">
        <v>0.65456300000000001</v>
      </c>
      <c r="M3">
        <v>0.5714285714285714</v>
      </c>
      <c r="N3">
        <v>0.5625</v>
      </c>
      <c r="P3">
        <v>0.574716</v>
      </c>
      <c r="Q3">
        <v>0.24009</v>
      </c>
      <c r="T3">
        <v>0.63256599999999996</v>
      </c>
      <c r="U3">
        <v>0.67665300000000006</v>
      </c>
      <c r="V3">
        <v>0.68539499999999998</v>
      </c>
      <c r="X3">
        <v>0.375556</v>
      </c>
      <c r="Y3">
        <v>0.49848199999999998</v>
      </c>
      <c r="Z3">
        <v>0.19822800000000002</v>
      </c>
      <c r="AA3">
        <v>0.43981818181818177</v>
      </c>
      <c r="AB3">
        <v>0.17323030303030301</v>
      </c>
      <c r="AC3">
        <v>0.418348</v>
      </c>
      <c r="AD3">
        <v>0.47813125000000001</v>
      </c>
      <c r="AE3">
        <v>0.72250000000000003</v>
      </c>
      <c r="AF3">
        <v>0.94374999999999998</v>
      </c>
      <c r="AI3">
        <v>39.632189369999999</v>
      </c>
      <c r="AJ3">
        <v>7.1189999999999998</v>
      </c>
      <c r="AM3">
        <f>-27.728+7.664*C3+22.911*K3+12.639*M3+18.117*N3+14.623*Q3+21.894*V3</f>
        <v>31.474365899285715</v>
      </c>
      <c r="AN3">
        <v>39.632189369999999</v>
      </c>
      <c r="AQ3">
        <v>128</v>
      </c>
    </row>
    <row r="4" spans="1:43" x14ac:dyDescent="0.25">
      <c r="A4" t="s">
        <v>4</v>
      </c>
      <c r="B4" t="s">
        <v>5</v>
      </c>
      <c r="C4">
        <v>0.99624999999999986</v>
      </c>
      <c r="D4">
        <v>0.60246199999999983</v>
      </c>
      <c r="E4">
        <v>0.34251760000000003</v>
      </c>
      <c r="F4">
        <v>0.94529799999999997</v>
      </c>
      <c r="H4">
        <v>0.98858500000000005</v>
      </c>
      <c r="J4">
        <v>0.67766999999999999</v>
      </c>
      <c r="K4">
        <v>0.73322166666666677</v>
      </c>
      <c r="L4">
        <v>0.60898699999999995</v>
      </c>
      <c r="M4">
        <v>0.6</v>
      </c>
      <c r="N4">
        <v>0.34750000000000003</v>
      </c>
      <c r="P4">
        <v>0.44045199999999995</v>
      </c>
      <c r="Q4">
        <v>0.20526333333333333</v>
      </c>
      <c r="T4">
        <v>0.74531199999999997</v>
      </c>
      <c r="U4">
        <v>0.65073400000000003</v>
      </c>
      <c r="V4">
        <v>0.83336333333333334</v>
      </c>
      <c r="X4">
        <v>0.43490600000000001</v>
      </c>
      <c r="Y4">
        <v>0.31014800000000003</v>
      </c>
      <c r="Z4">
        <v>0.36930999999999997</v>
      </c>
      <c r="AA4">
        <v>0.69691818181818188</v>
      </c>
      <c r="AB4">
        <v>0.59529696969696966</v>
      </c>
      <c r="AC4">
        <v>0.52322000000000002</v>
      </c>
      <c r="AD4">
        <v>0.49941750000000001</v>
      </c>
      <c r="AE4">
        <v>0.58499999999999996</v>
      </c>
      <c r="AF4">
        <v>0.73124999999999996</v>
      </c>
      <c r="AI4">
        <v>36.44831954</v>
      </c>
      <c r="AJ4">
        <v>6.9290000000000003</v>
      </c>
      <c r="AM4">
        <f t="shared" ref="AM4:AM30" si="0">-27.728+7.664*C4+22.911*K4+12.639*M4+18.117*N4+14.623*Q4+21.894*V4</f>
        <v>31.832381648333332</v>
      </c>
      <c r="AN4">
        <v>36.44831954</v>
      </c>
      <c r="AQ4">
        <v>118</v>
      </c>
    </row>
    <row r="5" spans="1:43" x14ac:dyDescent="0.25">
      <c r="A5" t="s">
        <v>6</v>
      </c>
      <c r="B5" t="s">
        <v>7</v>
      </c>
      <c r="C5">
        <v>0.76019999999999965</v>
      </c>
      <c r="D5">
        <v>0.13434399999999996</v>
      </c>
      <c r="E5">
        <v>0.45551599999999998</v>
      </c>
      <c r="F5">
        <v>0.65670000000000006</v>
      </c>
      <c r="H5">
        <v>0.7411620000000001</v>
      </c>
      <c r="J5">
        <v>0.58463749999999992</v>
      </c>
      <c r="K5">
        <v>0.29759166666666664</v>
      </c>
      <c r="L5">
        <v>0.26245299999999999</v>
      </c>
      <c r="M5">
        <v>0.32857142857142857</v>
      </c>
      <c r="N5">
        <v>0.34249999999999997</v>
      </c>
      <c r="P5">
        <v>0.27726000000000001</v>
      </c>
      <c r="Q5">
        <v>0.13499666666666668</v>
      </c>
      <c r="T5">
        <v>7.4066999999999994E-2</v>
      </c>
      <c r="U5">
        <v>0.26957000000000003</v>
      </c>
      <c r="V5">
        <v>0.41552666666666666</v>
      </c>
      <c r="X5">
        <v>0.18848600000000001</v>
      </c>
      <c r="Y5">
        <v>0.20388999999999999</v>
      </c>
      <c r="Z5">
        <v>9.437799999999999E-2</v>
      </c>
      <c r="AA5">
        <v>0.15724545454545455</v>
      </c>
      <c r="AB5">
        <v>5.1424242424242428E-2</v>
      </c>
      <c r="AC5">
        <v>0.11094799999999999</v>
      </c>
      <c r="AD5">
        <v>0.13097</v>
      </c>
      <c r="AE5">
        <v>0.19428599999999999</v>
      </c>
      <c r="AF5">
        <v>0.5083333333333333</v>
      </c>
      <c r="AI5">
        <v>6.2878721190000002</v>
      </c>
      <c r="AJ5">
        <v>4.2169999999999996</v>
      </c>
      <c r="AM5">
        <f t="shared" si="0"/>
        <v>6.3457793573809473</v>
      </c>
      <c r="AN5">
        <v>6.2878721190000002</v>
      </c>
      <c r="AQ5">
        <v>47</v>
      </c>
    </row>
    <row r="6" spans="1:43" x14ac:dyDescent="0.25">
      <c r="A6" t="s">
        <v>8</v>
      </c>
      <c r="B6" t="s">
        <v>9</v>
      </c>
      <c r="C6">
        <v>0.84899500000000006</v>
      </c>
      <c r="D6">
        <v>0.39330199999999993</v>
      </c>
      <c r="E6">
        <v>0.42093039999999998</v>
      </c>
      <c r="F6">
        <v>0.66731099999999999</v>
      </c>
      <c r="H6">
        <v>0.59938400000000003</v>
      </c>
      <c r="J6">
        <v>0.27349500000000004</v>
      </c>
      <c r="K6">
        <v>0.51201833333333346</v>
      </c>
      <c r="L6">
        <v>0.54613999999999996</v>
      </c>
      <c r="M6">
        <v>0.38571428571428573</v>
      </c>
      <c r="N6">
        <v>0.39249999999999996</v>
      </c>
      <c r="P6">
        <v>0.70342800000000016</v>
      </c>
      <c r="Q6">
        <v>0.28061333333333333</v>
      </c>
      <c r="T6">
        <v>0.52729700000000002</v>
      </c>
      <c r="U6">
        <v>0.45223799999999997</v>
      </c>
      <c r="V6">
        <v>0.47776999999999997</v>
      </c>
      <c r="X6">
        <v>0.29461200000000004</v>
      </c>
      <c r="Y6">
        <v>0.198962</v>
      </c>
      <c r="Z6">
        <v>0.31393599999999999</v>
      </c>
      <c r="AA6">
        <v>0.54608484848484851</v>
      </c>
      <c r="AB6">
        <v>0.2513545454545455</v>
      </c>
      <c r="AC6">
        <v>0.35764800000000002</v>
      </c>
      <c r="AD6">
        <v>0.2891725</v>
      </c>
      <c r="AE6">
        <v>0.19625000000000001</v>
      </c>
      <c r="AF6">
        <v>0.34166666666666667</v>
      </c>
      <c r="AI6">
        <v>10.37718836</v>
      </c>
      <c r="AJ6">
        <v>5.4880000000000004</v>
      </c>
      <c r="AM6">
        <f t="shared" si="0"/>
        <v>17.059220225476192</v>
      </c>
      <c r="AN6">
        <v>10.37718836</v>
      </c>
      <c r="AQ6">
        <v>58</v>
      </c>
    </row>
    <row r="7" spans="1:43" x14ac:dyDescent="0.25">
      <c r="A7" t="s">
        <v>10</v>
      </c>
      <c r="B7" t="s">
        <v>11</v>
      </c>
      <c r="C7">
        <v>0.99975000000000025</v>
      </c>
      <c r="D7">
        <v>0.44306999999999985</v>
      </c>
      <c r="E7">
        <v>0.51502560000000008</v>
      </c>
      <c r="F7">
        <v>0.64222999999999997</v>
      </c>
      <c r="H7">
        <v>0.875</v>
      </c>
      <c r="J7">
        <v>0.4049625</v>
      </c>
      <c r="K7">
        <v>0.56778000000000006</v>
      </c>
      <c r="L7">
        <v>0.42915900000000001</v>
      </c>
      <c r="M7">
        <v>0.31428571428571433</v>
      </c>
      <c r="N7">
        <v>0.22999999999999998</v>
      </c>
      <c r="P7">
        <v>0.71789400000000003</v>
      </c>
      <c r="Q7">
        <v>0.19204833333333332</v>
      </c>
      <c r="T7">
        <v>0.36519299999999999</v>
      </c>
      <c r="U7">
        <v>0.38264600000000004</v>
      </c>
      <c r="V7">
        <v>0.71282166666666669</v>
      </c>
      <c r="X7">
        <v>0.69394400000000001</v>
      </c>
      <c r="Y7">
        <v>0.12037399999999999</v>
      </c>
      <c r="Z7">
        <v>0.17321999999999999</v>
      </c>
      <c r="AA7">
        <v>0.37473939393939393</v>
      </c>
      <c r="AB7">
        <v>0.14250606060606061</v>
      </c>
      <c r="AC7">
        <v>0.33171200000000001</v>
      </c>
      <c r="AD7">
        <v>0.36323</v>
      </c>
      <c r="AE7">
        <v>0.52124999999999999</v>
      </c>
      <c r="AF7">
        <v>0.54374999999999996</v>
      </c>
      <c r="AI7">
        <v>20.822943819999999</v>
      </c>
      <c r="AJ7">
        <v>5.5460000000000003</v>
      </c>
      <c r="AM7">
        <f t="shared" si="0"/>
        <v>19.496499071190478</v>
      </c>
      <c r="AN7">
        <v>20.822943819999999</v>
      </c>
      <c r="AQ7">
        <v>81</v>
      </c>
    </row>
    <row r="8" spans="1:43" x14ac:dyDescent="0.25">
      <c r="A8" t="s">
        <v>12</v>
      </c>
      <c r="B8" t="s">
        <v>13</v>
      </c>
      <c r="C8">
        <v>0.97310000000000019</v>
      </c>
      <c r="D8">
        <v>0.41217600000000004</v>
      </c>
      <c r="E8">
        <v>0.41654079999999999</v>
      </c>
      <c r="F8">
        <v>0.94299999999999995</v>
      </c>
      <c r="H8">
        <v>0.75082499999999996</v>
      </c>
      <c r="J8">
        <v>0.63651499999999994</v>
      </c>
      <c r="K8">
        <v>0.64336833333333321</v>
      </c>
      <c r="L8">
        <v>0.53797499999999998</v>
      </c>
      <c r="M8">
        <v>0.52857142857142858</v>
      </c>
      <c r="N8">
        <v>0.41500000000000004</v>
      </c>
      <c r="P8">
        <v>0.43125799999999997</v>
      </c>
      <c r="Q8">
        <v>6.4491666666666669E-2</v>
      </c>
      <c r="T8">
        <v>0.625031</v>
      </c>
      <c r="U8">
        <v>0.56836900000000001</v>
      </c>
      <c r="V8">
        <v>0.50414833333333331</v>
      </c>
      <c r="X8">
        <v>0.239178</v>
      </c>
      <c r="Y8">
        <v>0.25746800000000003</v>
      </c>
      <c r="Z8">
        <v>0.19797999999999999</v>
      </c>
      <c r="AA8">
        <v>0.77850303030303025</v>
      </c>
      <c r="AB8">
        <v>0.65643030303030303</v>
      </c>
      <c r="AC8">
        <v>0.47084400000000004</v>
      </c>
      <c r="AD8">
        <v>0.18413874999999999</v>
      </c>
      <c r="AE8">
        <v>0.43125000000000002</v>
      </c>
      <c r="AF8">
        <v>0.61250000000000004</v>
      </c>
      <c r="AI8">
        <v>15.8435892</v>
      </c>
      <c r="AJ8">
        <v>6.5960000000000001</v>
      </c>
      <c r="AM8">
        <f t="shared" si="0"/>
        <v>20.650104822380946</v>
      </c>
      <c r="AN8">
        <v>15.8435892</v>
      </c>
      <c r="AQ8">
        <v>87</v>
      </c>
    </row>
    <row r="9" spans="1:43" x14ac:dyDescent="0.25">
      <c r="A9" t="s">
        <v>14</v>
      </c>
      <c r="B9" t="s">
        <v>15</v>
      </c>
      <c r="C9">
        <v>0.96499999999999986</v>
      </c>
      <c r="D9">
        <v>0.66913000000000011</v>
      </c>
      <c r="E9">
        <v>0.78692799999999996</v>
      </c>
      <c r="F9">
        <v>0.99967499999999998</v>
      </c>
      <c r="H9">
        <v>0.9326000000000001</v>
      </c>
      <c r="J9">
        <v>0.75664600000000004</v>
      </c>
      <c r="K9">
        <v>0.90566999999999998</v>
      </c>
      <c r="L9">
        <v>0.77567400000000009</v>
      </c>
      <c r="M9">
        <v>0.55714285714285716</v>
      </c>
      <c r="N9">
        <v>0.51749999999999996</v>
      </c>
      <c r="P9">
        <v>0.79843799999999987</v>
      </c>
      <c r="Q9">
        <v>0.81725999999999999</v>
      </c>
      <c r="T9">
        <v>0.90612199999999998</v>
      </c>
      <c r="U9">
        <v>0.83925399999999994</v>
      </c>
      <c r="V9">
        <v>0.77528000000000008</v>
      </c>
      <c r="X9">
        <v>0.53171800000000002</v>
      </c>
      <c r="Y9">
        <v>1.279522</v>
      </c>
      <c r="Z9">
        <v>0.59250999999999998</v>
      </c>
      <c r="AA9">
        <v>0.81771212121212122</v>
      </c>
      <c r="AB9">
        <v>0.54410606060606059</v>
      </c>
      <c r="AC9">
        <v>0.39251600000000003</v>
      </c>
      <c r="AD9">
        <v>0.91232249999999993</v>
      </c>
      <c r="AE9">
        <v>0.71428599999999998</v>
      </c>
      <c r="AF9">
        <v>0.91666666666666663</v>
      </c>
      <c r="AI9">
        <v>47.030407009999998</v>
      </c>
      <c r="AJ9">
        <v>7.5259999999999998</v>
      </c>
      <c r="AM9">
        <f t="shared" si="0"/>
        <v>45.759614741428564</v>
      </c>
      <c r="AN9">
        <v>47.030407009999998</v>
      </c>
      <c r="AQ9">
        <v>127</v>
      </c>
    </row>
    <row r="10" spans="1:43" x14ac:dyDescent="0.25">
      <c r="A10" t="s">
        <v>16</v>
      </c>
      <c r="B10" t="s">
        <v>17</v>
      </c>
      <c r="C10">
        <v>0.54427999999999988</v>
      </c>
      <c r="D10">
        <v>0.54285599999999989</v>
      </c>
      <c r="E10">
        <v>0.73032000000000008</v>
      </c>
      <c r="F10">
        <v>0.94499999999999995</v>
      </c>
      <c r="H10">
        <v>0.79107699999999992</v>
      </c>
      <c r="J10">
        <v>0.71192</v>
      </c>
      <c r="K10">
        <v>0.74930499999999989</v>
      </c>
      <c r="L10">
        <v>0.60316499999999995</v>
      </c>
      <c r="M10">
        <v>0.62857142857142867</v>
      </c>
      <c r="N10">
        <v>0.33750000000000002</v>
      </c>
      <c r="P10">
        <v>0.68684400000000012</v>
      </c>
      <c r="Q10">
        <v>0.40443166666666663</v>
      </c>
      <c r="T10">
        <v>0.90078000000000003</v>
      </c>
      <c r="U10">
        <v>0.64121799999999995</v>
      </c>
      <c r="V10">
        <v>0.37085666666666667</v>
      </c>
      <c r="X10">
        <v>0.24077200000000001</v>
      </c>
      <c r="Y10">
        <v>0.37023200000000001</v>
      </c>
      <c r="Z10">
        <v>0.33018799999999998</v>
      </c>
      <c r="AA10">
        <v>0.46310909090909091</v>
      </c>
      <c r="AB10">
        <v>0.3248939393939394</v>
      </c>
      <c r="AC10">
        <v>0.24509599999999998</v>
      </c>
      <c r="AD10">
        <v>0.97045124999999999</v>
      </c>
      <c r="AE10">
        <v>0.88749999999999996</v>
      </c>
      <c r="AF10">
        <v>0.94374999999999998</v>
      </c>
      <c r="AI10">
        <v>15.420808040000001</v>
      </c>
      <c r="AJ10">
        <v>5.5170000000000003</v>
      </c>
      <c r="AM10">
        <f t="shared" si="0"/>
        <v>21.703230682380948</v>
      </c>
      <c r="AN10">
        <v>15.420808040000001</v>
      </c>
      <c r="AQ10">
        <v>75</v>
      </c>
    </row>
    <row r="11" spans="1:43" x14ac:dyDescent="0.25">
      <c r="A11" t="s">
        <v>18</v>
      </c>
      <c r="B11" t="s">
        <v>19</v>
      </c>
      <c r="C11">
        <v>0.85</v>
      </c>
      <c r="D11">
        <v>0.22230800000000003</v>
      </c>
      <c r="E11">
        <v>0.97747200000000001</v>
      </c>
      <c r="F11">
        <v>0.97</v>
      </c>
      <c r="H11">
        <v>0.74563900000000005</v>
      </c>
      <c r="J11">
        <v>0.79396875</v>
      </c>
      <c r="K11">
        <v>0.85046166666666656</v>
      </c>
      <c r="L11">
        <v>0.73050700000000002</v>
      </c>
      <c r="M11">
        <v>0.9285714285714286</v>
      </c>
      <c r="N11">
        <v>0.54749999999999999</v>
      </c>
      <c r="P11">
        <v>0.81720400000000015</v>
      </c>
      <c r="Q11">
        <v>0.61097000000000001</v>
      </c>
      <c r="T11">
        <v>0.92012000000000005</v>
      </c>
      <c r="U11">
        <v>0.71534300000000006</v>
      </c>
      <c r="V11">
        <v>0.60854999999999992</v>
      </c>
      <c r="X11">
        <v>0.51530200000000004</v>
      </c>
      <c r="Y11">
        <v>1.4363659999999998</v>
      </c>
      <c r="Z11">
        <v>0.80789599999999995</v>
      </c>
      <c r="AA11">
        <v>0.52333939393939388</v>
      </c>
      <c r="AB11">
        <v>0.41181818181818181</v>
      </c>
      <c r="AC11">
        <v>0.23141600000000001</v>
      </c>
      <c r="AD11">
        <v>0.79914750000000001</v>
      </c>
      <c r="AE11">
        <v>0.82374999999999998</v>
      </c>
      <c r="AF11">
        <v>0.88124999999999998</v>
      </c>
      <c r="AI11">
        <v>38.22339934</v>
      </c>
      <c r="AJ11">
        <v>7.4130000000000003</v>
      </c>
      <c r="AM11">
        <f t="shared" si="0"/>
        <v>42.184407040714277</v>
      </c>
      <c r="AN11">
        <v>38.22339934</v>
      </c>
      <c r="AQ11">
        <v>109</v>
      </c>
    </row>
    <row r="12" spans="1:43" x14ac:dyDescent="0.25">
      <c r="A12" t="s">
        <v>20</v>
      </c>
      <c r="B12" t="s">
        <v>21</v>
      </c>
      <c r="C12">
        <v>0.99757499999999977</v>
      </c>
      <c r="D12">
        <v>0.44930800000000004</v>
      </c>
      <c r="E12">
        <v>0.44564880000000007</v>
      </c>
      <c r="F12">
        <v>0.68833299999999997</v>
      </c>
      <c r="H12">
        <v>0.47012900000000002</v>
      </c>
      <c r="J12">
        <v>0.72353500000000004</v>
      </c>
      <c r="K12">
        <v>0.69729833333333346</v>
      </c>
      <c r="L12">
        <v>0.55648900000000001</v>
      </c>
      <c r="M12">
        <v>0.51428571428571435</v>
      </c>
      <c r="N12">
        <v>0.58499999999999996</v>
      </c>
      <c r="P12">
        <v>0.49819999999999992</v>
      </c>
      <c r="Q12">
        <v>0.20104666666666665</v>
      </c>
      <c r="T12">
        <v>0.69322699999999993</v>
      </c>
      <c r="U12">
        <v>0.75112599999999996</v>
      </c>
      <c r="V12">
        <v>0.65531499999999998</v>
      </c>
      <c r="X12">
        <v>0.287858</v>
      </c>
      <c r="Y12">
        <v>0.297126</v>
      </c>
      <c r="Z12">
        <v>0.23647200000000002</v>
      </c>
      <c r="AA12">
        <v>0.48245454545454541</v>
      </c>
      <c r="AB12">
        <v>0.31279090909090912</v>
      </c>
      <c r="AC12">
        <v>0.31745600000000002</v>
      </c>
      <c r="AD12">
        <v>0.70160749999999994</v>
      </c>
      <c r="AE12">
        <v>0.26874999999999999</v>
      </c>
      <c r="AF12">
        <v>0.76875000000000004</v>
      </c>
      <c r="AI12">
        <v>32.83985113</v>
      </c>
      <c r="AJ12">
        <v>6.4779999999999998</v>
      </c>
      <c r="AM12">
        <f t="shared" si="0"/>
        <v>30.279091074523805</v>
      </c>
      <c r="AN12">
        <v>32.83985113</v>
      </c>
      <c r="AQ12">
        <v>107</v>
      </c>
    </row>
    <row r="13" spans="1:43" x14ac:dyDescent="0.25">
      <c r="A13" t="s">
        <v>22</v>
      </c>
      <c r="B13" t="s">
        <v>23</v>
      </c>
      <c r="C13">
        <v>0.92749999999999988</v>
      </c>
      <c r="D13">
        <v>0.71205600000000002</v>
      </c>
      <c r="E13">
        <v>0.38646079999999994</v>
      </c>
      <c r="F13">
        <v>0.86</v>
      </c>
      <c r="H13">
        <v>0.8175</v>
      </c>
      <c r="J13">
        <v>0.79501250000000001</v>
      </c>
      <c r="K13">
        <v>0.77665666666666666</v>
      </c>
      <c r="L13">
        <v>0.67538900000000002</v>
      </c>
      <c r="M13">
        <v>0.52857142857142858</v>
      </c>
      <c r="N13">
        <v>0.46749999999999997</v>
      </c>
      <c r="P13">
        <v>0.55792399999999986</v>
      </c>
      <c r="Q13">
        <v>0.39088666666666666</v>
      </c>
      <c r="T13">
        <v>0.59082599999999996</v>
      </c>
      <c r="U13">
        <v>0.81535300000000011</v>
      </c>
      <c r="V13">
        <v>0.94126999999999994</v>
      </c>
      <c r="X13">
        <v>0.35203200000000001</v>
      </c>
      <c r="Y13">
        <v>0.31285799999999997</v>
      </c>
      <c r="Z13">
        <v>0.18676600000000002</v>
      </c>
      <c r="AA13">
        <v>0.77642424242424246</v>
      </c>
      <c r="AB13">
        <v>0.21152121212121211</v>
      </c>
      <c r="AC13">
        <v>0.36965600000000004</v>
      </c>
      <c r="AD13">
        <v>0.23443125000000001</v>
      </c>
      <c r="AE13">
        <v>0.3775</v>
      </c>
      <c r="AF13">
        <v>0.72291666666666665</v>
      </c>
      <c r="AI13">
        <v>37.35113295</v>
      </c>
      <c r="AJ13">
        <v>6.9939999999999998</v>
      </c>
      <c r="AM13">
        <f t="shared" si="0"/>
        <v>38.648753782380943</v>
      </c>
      <c r="AN13">
        <v>37.35113295</v>
      </c>
      <c r="AQ13">
        <v>124</v>
      </c>
    </row>
    <row r="14" spans="1:43" x14ac:dyDescent="0.25">
      <c r="A14" t="s">
        <v>24</v>
      </c>
      <c r="B14" t="s">
        <v>25</v>
      </c>
      <c r="C14">
        <v>0.96507999999999972</v>
      </c>
      <c r="D14">
        <v>0.32972000000000007</v>
      </c>
      <c r="E14">
        <v>0.19850080000000003</v>
      </c>
      <c r="F14">
        <v>0.79795100000000008</v>
      </c>
      <c r="H14">
        <v>0.44200099999999998</v>
      </c>
      <c r="J14">
        <v>0.56726750000000004</v>
      </c>
      <c r="K14">
        <v>0.43369666666666667</v>
      </c>
      <c r="L14">
        <v>0.45846600000000004</v>
      </c>
      <c r="M14">
        <v>0.17142857142857143</v>
      </c>
      <c r="N14">
        <v>0.40499999999999997</v>
      </c>
      <c r="P14">
        <v>0.53166200000000008</v>
      </c>
      <c r="Q14">
        <v>0.19763999999999998</v>
      </c>
      <c r="T14">
        <v>0.27732099999999998</v>
      </c>
      <c r="U14">
        <v>0.44588</v>
      </c>
      <c r="V14">
        <v>0.60859999999999992</v>
      </c>
      <c r="X14">
        <v>0.39809</v>
      </c>
      <c r="Y14">
        <v>5.4871999999999997E-2</v>
      </c>
      <c r="Z14">
        <v>0.11086</v>
      </c>
      <c r="AA14">
        <v>0.30390606060606062</v>
      </c>
      <c r="AB14">
        <v>0.17744545454545455</v>
      </c>
      <c r="AC14">
        <v>0.13742399999999999</v>
      </c>
      <c r="AD14">
        <v>0.46917125000000004</v>
      </c>
      <c r="AE14">
        <v>4.6249999999999999E-2</v>
      </c>
      <c r="AF14">
        <v>0.38541666666666669</v>
      </c>
      <c r="AI14">
        <v>16.18135096</v>
      </c>
      <c r="AJ14">
        <v>5.0330000000000004</v>
      </c>
      <c r="AM14">
        <f t="shared" si="0"/>
        <v>15.323646284285708</v>
      </c>
      <c r="AN14">
        <v>16.18135096</v>
      </c>
      <c r="AQ14">
        <v>68</v>
      </c>
    </row>
    <row r="15" spans="1:43" x14ac:dyDescent="0.25">
      <c r="A15" t="s">
        <v>26</v>
      </c>
      <c r="B15" t="s">
        <v>27</v>
      </c>
      <c r="C15">
        <v>0.76219499999999984</v>
      </c>
      <c r="D15">
        <v>0.50217400000000001</v>
      </c>
      <c r="E15">
        <v>0.14127120000000001</v>
      </c>
      <c r="F15">
        <v>0.92440500000000003</v>
      </c>
      <c r="H15">
        <v>0.80552599999999996</v>
      </c>
      <c r="J15">
        <v>0.72680999999999996</v>
      </c>
      <c r="K15">
        <v>0.63456333333333348</v>
      </c>
      <c r="L15">
        <v>0.51364900000000002</v>
      </c>
      <c r="M15">
        <v>0.51428571428571435</v>
      </c>
      <c r="N15">
        <v>0.28250000000000003</v>
      </c>
      <c r="P15">
        <v>0.61574999999999991</v>
      </c>
      <c r="Q15">
        <v>0.12837333333333334</v>
      </c>
      <c r="T15">
        <v>0.44481999999999999</v>
      </c>
      <c r="U15">
        <v>0.48167900000000002</v>
      </c>
      <c r="V15">
        <v>0.26694666666666667</v>
      </c>
      <c r="X15">
        <v>0.26731199999999999</v>
      </c>
      <c r="Y15">
        <v>0.16121400000000002</v>
      </c>
      <c r="Z15">
        <v>0.15934599999999999</v>
      </c>
      <c r="AA15">
        <v>0.35487272727272728</v>
      </c>
      <c r="AB15">
        <v>0.23096666666666668</v>
      </c>
      <c r="AC15">
        <v>0.17824799999999999</v>
      </c>
      <c r="AD15">
        <v>0.37804874999999999</v>
      </c>
      <c r="AE15">
        <v>0.23</v>
      </c>
      <c r="AF15">
        <v>0.38541666666666669</v>
      </c>
      <c r="AI15">
        <v>11.128142649999999</v>
      </c>
      <c r="AJ15">
        <v>5.1449999999999996</v>
      </c>
      <c r="AM15">
        <f t="shared" si="0"/>
        <v>11.991786226190477</v>
      </c>
      <c r="AN15">
        <v>11.128142649999999</v>
      </c>
      <c r="AQ15">
        <v>68</v>
      </c>
    </row>
    <row r="16" spans="1:43" x14ac:dyDescent="0.25">
      <c r="A16" t="s">
        <v>28</v>
      </c>
      <c r="B16" t="s">
        <v>29</v>
      </c>
      <c r="C16">
        <v>0.81342000000000003</v>
      </c>
      <c r="D16">
        <v>0.37683400000000006</v>
      </c>
      <c r="E16">
        <v>0.56477999999999995</v>
      </c>
      <c r="F16">
        <v>0.93666700000000003</v>
      </c>
      <c r="H16">
        <v>0.81598999999999999</v>
      </c>
      <c r="J16">
        <v>0.51731749999999999</v>
      </c>
      <c r="K16">
        <v>0.65397666666666676</v>
      </c>
      <c r="L16">
        <v>0.441884</v>
      </c>
      <c r="M16">
        <v>0.52857142857142858</v>
      </c>
      <c r="N16">
        <v>0.61749999999999994</v>
      </c>
      <c r="P16">
        <v>0.45406200000000013</v>
      </c>
      <c r="Q16">
        <v>0.40167000000000003</v>
      </c>
      <c r="T16">
        <v>0.63698500000000002</v>
      </c>
      <c r="U16">
        <v>0.71159400000000006</v>
      </c>
      <c r="V16">
        <v>0.41785166666666668</v>
      </c>
      <c r="X16">
        <v>0.71861999999999993</v>
      </c>
      <c r="Y16">
        <v>0.30873</v>
      </c>
      <c r="Z16">
        <v>0.48366399999999998</v>
      </c>
      <c r="AA16">
        <v>0.89636969696969704</v>
      </c>
      <c r="AB16">
        <v>0.6593</v>
      </c>
      <c r="AC16">
        <v>0.64663599999999999</v>
      </c>
      <c r="AD16">
        <v>0.72551125000000005</v>
      </c>
      <c r="AE16">
        <v>0.35285699999999998</v>
      </c>
      <c r="AF16">
        <v>0.82142833333333343</v>
      </c>
    </row>
    <row r="17" spans="1:43" x14ac:dyDescent="0.25">
      <c r="A17" t="s">
        <v>30</v>
      </c>
      <c r="B17" t="s">
        <v>31</v>
      </c>
      <c r="C17">
        <v>0.96349500000000032</v>
      </c>
      <c r="D17">
        <v>0.10461799999999996</v>
      </c>
      <c r="E17">
        <v>0.48357439999999996</v>
      </c>
      <c r="F17">
        <v>0.86157399999999995</v>
      </c>
      <c r="H17">
        <v>0.722804</v>
      </c>
      <c r="J17">
        <v>0.72614749999999995</v>
      </c>
      <c r="K17">
        <v>0.4484550000000001</v>
      </c>
      <c r="L17">
        <v>0.436504</v>
      </c>
      <c r="M17">
        <v>0.35714285714285715</v>
      </c>
      <c r="N17">
        <v>0.33999999999999997</v>
      </c>
      <c r="P17">
        <v>0.58874599999999988</v>
      </c>
      <c r="Q17">
        <v>0.24532999999999999</v>
      </c>
      <c r="T17">
        <v>0.42041899999999999</v>
      </c>
      <c r="U17">
        <v>0.40842399999999995</v>
      </c>
      <c r="V17">
        <v>0.59860333333333338</v>
      </c>
      <c r="X17">
        <v>0.31220199999999998</v>
      </c>
      <c r="Y17">
        <v>0.60525799999999996</v>
      </c>
      <c r="Z17">
        <v>0.23023199999999999</v>
      </c>
      <c r="AA17">
        <v>0.22428484848484848</v>
      </c>
      <c r="AB17">
        <v>0.19411515151515152</v>
      </c>
      <c r="AC17">
        <v>0.20621200000000001</v>
      </c>
      <c r="AD17">
        <v>0.205485</v>
      </c>
      <c r="AE17">
        <v>0.32500000000000001</v>
      </c>
      <c r="AF17">
        <v>0.72916666666666663</v>
      </c>
      <c r="AI17">
        <v>27.01582805</v>
      </c>
      <c r="AJ17">
        <v>5.9770000000000003</v>
      </c>
      <c r="AM17">
        <f t="shared" si="0"/>
        <v>17.297768726428572</v>
      </c>
      <c r="AN17">
        <v>27.01582805</v>
      </c>
      <c r="AQ17">
        <v>96</v>
      </c>
    </row>
    <row r="18" spans="1:43" x14ac:dyDescent="0.25">
      <c r="A18" t="s">
        <v>32</v>
      </c>
      <c r="B18" t="s">
        <v>33</v>
      </c>
      <c r="C18">
        <v>0.62999000000000005</v>
      </c>
      <c r="D18">
        <v>0.22619</v>
      </c>
      <c r="E18">
        <v>0.42075999999999997</v>
      </c>
      <c r="F18">
        <v>0.90666700000000011</v>
      </c>
      <c r="H18">
        <v>0.91116900000000001</v>
      </c>
      <c r="J18">
        <v>0.69849499999999998</v>
      </c>
      <c r="K18">
        <v>0.61688166666666666</v>
      </c>
      <c r="L18">
        <v>0.50358899999999995</v>
      </c>
      <c r="M18">
        <v>0.31428571428571433</v>
      </c>
      <c r="N18">
        <v>0.3125</v>
      </c>
      <c r="P18">
        <v>0.53946400000000017</v>
      </c>
      <c r="Q18">
        <v>0.24414999999999998</v>
      </c>
      <c r="T18">
        <v>0.77757399999999999</v>
      </c>
      <c r="U18">
        <v>0.54974699999999999</v>
      </c>
      <c r="V18">
        <v>0.26437666666666665</v>
      </c>
      <c r="X18">
        <v>0.226492</v>
      </c>
      <c r="Y18">
        <v>0.37764200000000003</v>
      </c>
      <c r="Z18">
        <v>0.115464</v>
      </c>
      <c r="AA18">
        <v>0.24619696969696969</v>
      </c>
      <c r="AB18">
        <v>0.24844545454545455</v>
      </c>
      <c r="AC18">
        <v>0.15679199999999999</v>
      </c>
      <c r="AD18">
        <v>0.47689624999999997</v>
      </c>
      <c r="AE18">
        <v>0.58125000000000004</v>
      </c>
      <c r="AF18">
        <v>0.84583333333333333</v>
      </c>
      <c r="AI18">
        <v>12.259477889999999</v>
      </c>
      <c r="AJ18">
        <v>5.56</v>
      </c>
      <c r="AM18">
        <f t="shared" si="0"/>
        <v>10.225907057857146</v>
      </c>
      <c r="AN18">
        <v>12.259477889999999</v>
      </c>
      <c r="AQ18">
        <v>64</v>
      </c>
    </row>
    <row r="19" spans="1:43" x14ac:dyDescent="0.25">
      <c r="A19" t="s">
        <v>34</v>
      </c>
      <c r="B19" t="s">
        <v>35</v>
      </c>
      <c r="C19">
        <v>0.92633500000000024</v>
      </c>
      <c r="D19">
        <v>0.25973399999999996</v>
      </c>
      <c r="E19">
        <v>0.39814959999999994</v>
      </c>
      <c r="F19">
        <v>0.95666700000000005</v>
      </c>
      <c r="H19">
        <v>0.96700000000000008</v>
      </c>
      <c r="J19">
        <v>0.74934000000000001</v>
      </c>
      <c r="K19">
        <v>0.53047500000000014</v>
      </c>
      <c r="L19">
        <v>0.51593899999999993</v>
      </c>
      <c r="M19">
        <v>0.3</v>
      </c>
      <c r="N19">
        <v>0.45499999999999996</v>
      </c>
      <c r="P19">
        <v>0.54546600000000012</v>
      </c>
      <c r="Q19">
        <v>0.18392166666666665</v>
      </c>
      <c r="T19">
        <v>0.728711</v>
      </c>
      <c r="U19">
        <v>0.44325699999999996</v>
      </c>
      <c r="V19">
        <v>0.66833166666666666</v>
      </c>
      <c r="X19">
        <v>0.37973399999999996</v>
      </c>
      <c r="Y19">
        <v>0.48840600000000001</v>
      </c>
      <c r="Z19">
        <v>0.25123000000000001</v>
      </c>
      <c r="AA19">
        <v>0.55812424242424241</v>
      </c>
      <c r="AB19">
        <v>0.36833333333333329</v>
      </c>
      <c r="AC19">
        <v>0.38847199999999998</v>
      </c>
      <c r="AD19">
        <v>0.5421975</v>
      </c>
      <c r="AE19">
        <v>0.69125000000000003</v>
      </c>
      <c r="AF19">
        <v>0.86041666666666672</v>
      </c>
      <c r="AI19">
        <v>12.77889487</v>
      </c>
      <c r="AJ19">
        <v>5.8129999999999997</v>
      </c>
      <c r="AM19">
        <f t="shared" si="0"/>
        <v>20.882019206666669</v>
      </c>
      <c r="AN19">
        <v>12.77889487</v>
      </c>
      <c r="AQ19">
        <v>75</v>
      </c>
    </row>
    <row r="20" spans="1:43" x14ac:dyDescent="0.25">
      <c r="A20" t="s">
        <v>36</v>
      </c>
      <c r="B20" t="s">
        <v>37</v>
      </c>
      <c r="C20">
        <v>0.99919999999999976</v>
      </c>
      <c r="D20">
        <v>0.91387799999999997</v>
      </c>
      <c r="E20">
        <v>0.72599199999999997</v>
      </c>
      <c r="F20">
        <v>0.95436699999999997</v>
      </c>
      <c r="H20">
        <v>0.94420599999999988</v>
      </c>
      <c r="J20">
        <v>0.57474700000000001</v>
      </c>
      <c r="K20">
        <v>0.94308166666666671</v>
      </c>
      <c r="L20">
        <v>0.86147900000000011</v>
      </c>
      <c r="M20">
        <v>0.65714285714285714</v>
      </c>
      <c r="N20">
        <v>6.25E-2</v>
      </c>
      <c r="P20">
        <v>0.77919800000000006</v>
      </c>
      <c r="Q20">
        <v>0.48361166666666666</v>
      </c>
      <c r="T20">
        <v>0.72731699999999999</v>
      </c>
      <c r="U20">
        <v>0.80305000000000004</v>
      </c>
      <c r="V20">
        <v>0.64552833333333326</v>
      </c>
      <c r="X20">
        <v>0.38247599999999998</v>
      </c>
      <c r="Y20">
        <v>0.21752199999999999</v>
      </c>
      <c r="Z20">
        <v>0.24424399999999999</v>
      </c>
      <c r="AA20">
        <v>0.27434545454545456</v>
      </c>
      <c r="AB20">
        <v>0.44878787878787879</v>
      </c>
      <c r="AC20">
        <v>0.25312400000000002</v>
      </c>
      <c r="AD20">
        <v>0.45206875000000002</v>
      </c>
      <c r="AE20">
        <v>0.30249999999999999</v>
      </c>
      <c r="AF20">
        <v>0.61458333333333337</v>
      </c>
    </row>
    <row r="21" spans="1:43" x14ac:dyDescent="0.25">
      <c r="A21" t="s">
        <v>38</v>
      </c>
      <c r="B21" t="s">
        <v>39</v>
      </c>
      <c r="C21">
        <v>1</v>
      </c>
      <c r="D21">
        <v>0.59887000000000001</v>
      </c>
      <c r="E21">
        <v>0.32751760000000002</v>
      </c>
      <c r="F21">
        <v>0.79500000000000004</v>
      </c>
      <c r="H21">
        <v>0.99950000000000006</v>
      </c>
      <c r="J21">
        <v>0.54426049999999992</v>
      </c>
      <c r="K21">
        <v>0.59816499999999995</v>
      </c>
      <c r="L21">
        <v>0.48795900000000003</v>
      </c>
      <c r="M21">
        <v>0.51428571428571435</v>
      </c>
      <c r="N21">
        <v>0.38250000000000001</v>
      </c>
      <c r="P21">
        <v>0.79033199999999992</v>
      </c>
      <c r="Q21">
        <v>0.4325033333333333</v>
      </c>
      <c r="T21">
        <v>0.59694099999999994</v>
      </c>
      <c r="U21">
        <v>0.60179099999999996</v>
      </c>
      <c r="V21">
        <v>0.49245666666666665</v>
      </c>
      <c r="X21">
        <v>0.53346199999999999</v>
      </c>
      <c r="Y21">
        <v>0.17942</v>
      </c>
      <c r="Z21">
        <v>0.28904800000000003</v>
      </c>
      <c r="AA21">
        <v>0.59436969696969699</v>
      </c>
      <c r="AB21">
        <v>0.22896969696969696</v>
      </c>
      <c r="AC21">
        <v>0.46966400000000003</v>
      </c>
      <c r="AD21">
        <v>0.30588124999999999</v>
      </c>
      <c r="AE21">
        <v>0.98250000000000004</v>
      </c>
      <c r="AF21">
        <v>0.99791666666666667</v>
      </c>
      <c r="AI21">
        <v>20.469367219999999</v>
      </c>
      <c r="AJ21">
        <v>6.4880000000000004</v>
      </c>
      <c r="AM21">
        <f t="shared" si="0"/>
        <v>24.176710461190474</v>
      </c>
      <c r="AN21">
        <v>20.469367219999999</v>
      </c>
      <c r="AQ21">
        <v>93</v>
      </c>
    </row>
    <row r="22" spans="1:43" x14ac:dyDescent="0.25">
      <c r="A22" t="s">
        <v>40</v>
      </c>
      <c r="B22" t="s">
        <v>41</v>
      </c>
      <c r="C22">
        <v>0.99988999999999995</v>
      </c>
      <c r="D22">
        <v>0.90715599999999996</v>
      </c>
      <c r="E22">
        <v>0.4766608</v>
      </c>
      <c r="F22">
        <v>0.90575000000000006</v>
      </c>
      <c r="H22">
        <v>0.98260099999999995</v>
      </c>
      <c r="J22">
        <v>0.7471025</v>
      </c>
      <c r="K22">
        <v>0.86691166666666675</v>
      </c>
      <c r="L22">
        <v>0.76508600000000004</v>
      </c>
      <c r="M22">
        <v>0.7142857142857143</v>
      </c>
      <c r="N22">
        <v>0.2475</v>
      </c>
      <c r="P22">
        <v>0.76693999999999984</v>
      </c>
      <c r="Q22">
        <v>0.64529833333333331</v>
      </c>
      <c r="T22">
        <v>0.90794600000000003</v>
      </c>
      <c r="U22">
        <v>0.78596900000000003</v>
      </c>
      <c r="V22">
        <v>0.74585833333333329</v>
      </c>
      <c r="X22">
        <v>0.76832199999999995</v>
      </c>
      <c r="Y22">
        <v>0.37691800000000003</v>
      </c>
      <c r="Z22">
        <v>0.58791199999999999</v>
      </c>
      <c r="AA22">
        <v>0.48861515151515156</v>
      </c>
      <c r="AB22">
        <v>0.27926666666666666</v>
      </c>
      <c r="AC22">
        <v>0.41006799999999999</v>
      </c>
      <c r="AD22">
        <v>0.72721250000000004</v>
      </c>
      <c r="AE22">
        <v>0.73499999999999999</v>
      </c>
      <c r="AF22">
        <v>0.81874999999999998</v>
      </c>
      <c r="AI22">
        <v>40.029700499999997</v>
      </c>
      <c r="AJ22">
        <v>7.3390000000000004</v>
      </c>
      <c r="AM22">
        <f t="shared" si="0"/>
        <v>39.074804676190467</v>
      </c>
      <c r="AN22">
        <v>40.029700499999997</v>
      </c>
      <c r="AQ22">
        <v>128</v>
      </c>
    </row>
    <row r="23" spans="1:43" x14ac:dyDescent="0.25">
      <c r="A23" t="s">
        <v>42</v>
      </c>
      <c r="B23" t="s">
        <v>43</v>
      </c>
      <c r="C23">
        <v>0.32065500000000002</v>
      </c>
      <c r="D23">
        <v>0.17433400000000007</v>
      </c>
      <c r="E23">
        <v>0.71645599999999998</v>
      </c>
      <c r="F23">
        <v>0.90722499999999995</v>
      </c>
      <c r="H23">
        <v>0.64149600000000007</v>
      </c>
      <c r="J23">
        <v>0.69595499999999999</v>
      </c>
      <c r="K23">
        <v>0.49823000000000001</v>
      </c>
      <c r="L23">
        <v>0.444193</v>
      </c>
      <c r="M23">
        <v>0.37142857142857144</v>
      </c>
      <c r="N23">
        <v>0.47750000000000004</v>
      </c>
      <c r="P23">
        <v>0.36359399999999992</v>
      </c>
      <c r="Q23">
        <v>9.3495000000000009E-2</v>
      </c>
      <c r="T23">
        <v>0.53358700000000003</v>
      </c>
      <c r="U23">
        <v>0.557307</v>
      </c>
      <c r="V23">
        <v>0.34758333333333336</v>
      </c>
      <c r="X23">
        <v>0.18074599999999999</v>
      </c>
      <c r="Y23">
        <v>0.256832</v>
      </c>
      <c r="Z23">
        <v>0.10447200000000001</v>
      </c>
      <c r="AA23">
        <v>0.30145757575757576</v>
      </c>
      <c r="AB23">
        <v>0.19953030303030303</v>
      </c>
      <c r="AC23">
        <v>0.15130399999999999</v>
      </c>
      <c r="AD23">
        <v>0.3127625</v>
      </c>
      <c r="AE23">
        <v>0.58125000000000004</v>
      </c>
      <c r="AF23">
        <v>0.65416666666666667</v>
      </c>
      <c r="AI23">
        <v>11.308702970000001</v>
      </c>
      <c r="AJ23">
        <v>5.835</v>
      </c>
      <c r="AM23">
        <f t="shared" si="0"/>
        <v>8.4669675492857142</v>
      </c>
      <c r="AN23">
        <v>11.308702970000001</v>
      </c>
      <c r="AQ23">
        <v>69</v>
      </c>
    </row>
    <row r="24" spans="1:43" x14ac:dyDescent="0.25">
      <c r="A24" t="s">
        <v>44</v>
      </c>
      <c r="B24" t="s">
        <v>45</v>
      </c>
      <c r="C24">
        <v>0.98776500000000023</v>
      </c>
      <c r="D24">
        <v>0.36813999999999991</v>
      </c>
      <c r="E24">
        <v>0.23925279999999999</v>
      </c>
      <c r="F24">
        <v>0.95248599999999994</v>
      </c>
      <c r="H24">
        <v>0.94967400000000002</v>
      </c>
      <c r="J24">
        <v>0.47992000000000001</v>
      </c>
      <c r="K24">
        <v>0.46617000000000008</v>
      </c>
      <c r="L24">
        <v>0.47646700000000003</v>
      </c>
      <c r="M24">
        <v>0.32857142857142857</v>
      </c>
      <c r="N24">
        <v>0.51</v>
      </c>
      <c r="P24">
        <v>0.66360800000000009</v>
      </c>
      <c r="Q24">
        <v>0.14243166666666665</v>
      </c>
      <c r="T24">
        <v>0.41000900000000001</v>
      </c>
      <c r="U24">
        <v>0.43390900000000004</v>
      </c>
      <c r="V24">
        <v>0.73064166666666674</v>
      </c>
      <c r="X24">
        <v>0.33679999999999999</v>
      </c>
      <c r="Y24">
        <v>0.38001600000000002</v>
      </c>
      <c r="Z24">
        <v>0.223856</v>
      </c>
      <c r="AA24">
        <v>0.54728484848484849</v>
      </c>
      <c r="AB24">
        <v>0.3650272727272727</v>
      </c>
      <c r="AC24">
        <v>0.31698799999999999</v>
      </c>
      <c r="AD24">
        <v>0.51460125000000001</v>
      </c>
      <c r="AE24">
        <v>0.74</v>
      </c>
      <c r="AF24">
        <v>0.93541666666666667</v>
      </c>
      <c r="AI24">
        <v>17.3053475</v>
      </c>
      <c r="AJ24">
        <v>5.1230000000000002</v>
      </c>
      <c r="AM24">
        <f t="shared" si="0"/>
        <v>21.994583027380955</v>
      </c>
      <c r="AN24">
        <v>17.3053475</v>
      </c>
      <c r="AQ24">
        <v>77</v>
      </c>
    </row>
    <row r="25" spans="1:43" x14ac:dyDescent="0.25">
      <c r="A25" t="s">
        <v>46</v>
      </c>
      <c r="B25" t="s">
        <v>47</v>
      </c>
      <c r="C25">
        <v>0.42995999999999979</v>
      </c>
      <c r="D25">
        <v>0.25696600000000003</v>
      </c>
      <c r="E25">
        <v>0.37140719999999999</v>
      </c>
      <c r="F25">
        <v>0.44734999999999997</v>
      </c>
      <c r="H25">
        <v>0.71705299999999994</v>
      </c>
      <c r="J25">
        <v>0.72529749999999993</v>
      </c>
      <c r="K25">
        <v>0.27219166666666667</v>
      </c>
      <c r="L25">
        <v>0.27654899999999999</v>
      </c>
      <c r="M25">
        <v>0.27142857142857141</v>
      </c>
      <c r="N25">
        <v>0.4</v>
      </c>
      <c r="P25">
        <v>0.34425800000000012</v>
      </c>
      <c r="Q25">
        <v>9.3493333333333345E-2</v>
      </c>
      <c r="T25">
        <v>8.4987999999999994E-2</v>
      </c>
      <c r="U25">
        <v>0.17973900000000001</v>
      </c>
      <c r="V25">
        <v>0.36654500000000001</v>
      </c>
      <c r="X25">
        <v>0.16741</v>
      </c>
      <c r="Y25">
        <v>0.17316800000000002</v>
      </c>
      <c r="Z25">
        <v>0.10496800000000001</v>
      </c>
      <c r="AA25">
        <v>0.21693030303030303</v>
      </c>
      <c r="AB25">
        <v>0.13046060606060605</v>
      </c>
      <c r="AC25">
        <v>7.7032000000000003E-2</v>
      </c>
      <c r="AD25">
        <v>7.2927500000000006E-2</v>
      </c>
      <c r="AE25">
        <v>0.11857100000000001</v>
      </c>
      <c r="AF25">
        <v>0.24166666666666667</v>
      </c>
      <c r="AI25">
        <v>8.0698328539999995</v>
      </c>
      <c r="AJ25">
        <v>5.5279999999999996</v>
      </c>
      <c r="AM25">
        <f t="shared" si="0"/>
        <v>1.8730716726190453</v>
      </c>
      <c r="AN25">
        <v>8.0698328539999995</v>
      </c>
      <c r="AQ25">
        <v>57</v>
      </c>
    </row>
    <row r="26" spans="1:43" x14ac:dyDescent="0.25">
      <c r="A26" t="s">
        <v>48</v>
      </c>
      <c r="B26" t="s">
        <v>49</v>
      </c>
      <c r="C26">
        <v>0.40097499999999969</v>
      </c>
      <c r="D26">
        <v>0.43885199999999996</v>
      </c>
      <c r="E26">
        <v>0.38708880000000001</v>
      </c>
      <c r="F26">
        <v>0.79529499999999997</v>
      </c>
      <c r="H26">
        <v>0.75489300000000004</v>
      </c>
      <c r="J26">
        <v>0.71797500000000003</v>
      </c>
      <c r="K26">
        <v>0.63668333333333327</v>
      </c>
      <c r="L26">
        <v>0.55262500000000003</v>
      </c>
      <c r="M26">
        <v>0.39999999999999997</v>
      </c>
      <c r="N26">
        <v>0.42000000000000004</v>
      </c>
      <c r="P26">
        <v>0.38572200000000012</v>
      </c>
      <c r="Q26">
        <v>0.12145666666666667</v>
      </c>
      <c r="T26">
        <v>0.56378300000000003</v>
      </c>
      <c r="U26">
        <v>0.68073800000000007</v>
      </c>
      <c r="V26">
        <v>0.50658333333333327</v>
      </c>
      <c r="X26">
        <v>0.26536000000000004</v>
      </c>
      <c r="Y26">
        <v>0.29080800000000001</v>
      </c>
      <c r="Z26">
        <v>0.23869599999999999</v>
      </c>
      <c r="AA26">
        <v>0.34220606060606062</v>
      </c>
      <c r="AB26">
        <v>0.31876363636363636</v>
      </c>
      <c r="AC26">
        <v>0.25378000000000001</v>
      </c>
      <c r="AD26">
        <v>0.23227000000000003</v>
      </c>
      <c r="AE26">
        <v>0.27875</v>
      </c>
      <c r="AF26">
        <v>0.45208333333333334</v>
      </c>
      <c r="AI26">
        <v>14.51402594</v>
      </c>
      <c r="AJ26">
        <v>6.0780000000000003</v>
      </c>
      <c r="AM26">
        <f t="shared" si="0"/>
        <v>15.464060586666662</v>
      </c>
      <c r="AN26">
        <v>14.51402594</v>
      </c>
      <c r="AQ26">
        <v>77</v>
      </c>
    </row>
    <row r="27" spans="1:43" x14ac:dyDescent="0.25">
      <c r="A27" t="s">
        <v>50</v>
      </c>
      <c r="B27" t="s">
        <v>51</v>
      </c>
      <c r="C27">
        <v>0.88528000000000018</v>
      </c>
      <c r="D27">
        <v>0.53891999999999995</v>
      </c>
      <c r="E27">
        <v>0.25517119999999999</v>
      </c>
      <c r="F27">
        <v>0.93652299999999999</v>
      </c>
      <c r="H27">
        <v>0.81589299999999998</v>
      </c>
      <c r="J27">
        <v>0.38449250000000001</v>
      </c>
      <c r="K27">
        <v>0.55811666666666659</v>
      </c>
      <c r="L27">
        <v>0.52914499999999998</v>
      </c>
      <c r="M27">
        <v>0.51428571428571435</v>
      </c>
      <c r="N27">
        <v>0.48250000000000004</v>
      </c>
      <c r="P27">
        <v>0.56785200000000002</v>
      </c>
      <c r="Q27">
        <v>0.2923466666666667</v>
      </c>
      <c r="T27">
        <v>0.46650700000000001</v>
      </c>
      <c r="U27">
        <v>0.52701200000000004</v>
      </c>
      <c r="V27">
        <v>0.54833666666666658</v>
      </c>
      <c r="X27">
        <v>0.34356200000000003</v>
      </c>
      <c r="Y27">
        <v>1.1334600000000001</v>
      </c>
      <c r="Z27">
        <v>0.29305599999999998</v>
      </c>
      <c r="AA27">
        <v>0.3958757575757576</v>
      </c>
      <c r="AB27">
        <v>0.30121212121212121</v>
      </c>
      <c r="AC27">
        <v>0.41853200000000002</v>
      </c>
      <c r="AD27">
        <v>0.2797075</v>
      </c>
      <c r="AE27">
        <v>0.42833300000000002</v>
      </c>
      <c r="AF27">
        <v>0.73124999999999996</v>
      </c>
      <c r="AI27">
        <v>18.697215629999999</v>
      </c>
      <c r="AJ27">
        <v>6.7679999999999998</v>
      </c>
      <c r="AM27">
        <f t="shared" si="0"/>
        <v>23.365574799523806</v>
      </c>
      <c r="AN27">
        <v>18.697215629999999</v>
      </c>
      <c r="AQ27">
        <v>83</v>
      </c>
    </row>
    <row r="28" spans="1:43" x14ac:dyDescent="0.25">
      <c r="A28" t="s">
        <v>52</v>
      </c>
      <c r="B28" t="s">
        <v>53</v>
      </c>
      <c r="C28">
        <v>0.77479500000000034</v>
      </c>
      <c r="D28">
        <v>0.42442200000000013</v>
      </c>
      <c r="E28">
        <v>0.49004719999999996</v>
      </c>
      <c r="F28">
        <v>0.8590000000000001</v>
      </c>
      <c r="H28">
        <v>0.80840999999999996</v>
      </c>
      <c r="J28">
        <v>0.32201250000000003</v>
      </c>
      <c r="K28">
        <v>0.60750833333333343</v>
      </c>
      <c r="L28">
        <v>0.53349800000000003</v>
      </c>
      <c r="M28">
        <v>0.34285714285714286</v>
      </c>
      <c r="N28">
        <v>0.51749999999999996</v>
      </c>
      <c r="P28">
        <v>0.66242600000000007</v>
      </c>
      <c r="Q28">
        <v>0.44935166666666665</v>
      </c>
      <c r="T28">
        <v>0.53559000000000001</v>
      </c>
      <c r="U28">
        <v>0.53840900000000003</v>
      </c>
      <c r="V28">
        <v>0.58621666666666672</v>
      </c>
      <c r="X28">
        <v>0.48725799999999997</v>
      </c>
      <c r="Y28">
        <v>0.49972</v>
      </c>
      <c r="Z28">
        <v>0.25908599999999998</v>
      </c>
      <c r="AA28">
        <v>0.56578484848484845</v>
      </c>
      <c r="AB28">
        <v>0.28368787878787882</v>
      </c>
      <c r="AC28">
        <v>0.23549199999999998</v>
      </c>
      <c r="AD28">
        <v>0.49610750000000003</v>
      </c>
      <c r="AE28">
        <v>0.67</v>
      </c>
      <c r="AF28">
        <v>0.81874999999999998</v>
      </c>
      <c r="AI28">
        <v>23.157138289999999</v>
      </c>
      <c r="AJ28">
        <v>6.3609999999999998</v>
      </c>
      <c r="AM28">
        <f t="shared" si="0"/>
        <v>25.243068355238101</v>
      </c>
      <c r="AN28">
        <v>23.157138289999999</v>
      </c>
      <c r="AQ28">
        <v>90</v>
      </c>
    </row>
    <row r="29" spans="1:43" x14ac:dyDescent="0.25">
      <c r="A29" t="s">
        <v>54</v>
      </c>
      <c r="B29" t="s">
        <v>55</v>
      </c>
      <c r="C29">
        <v>0.95089499999999982</v>
      </c>
      <c r="D29">
        <v>0.43159199999999998</v>
      </c>
      <c r="E29">
        <v>0.75879200000000002</v>
      </c>
      <c r="F29">
        <v>0.99967499999999998</v>
      </c>
      <c r="H29">
        <v>0.79351200000000011</v>
      </c>
      <c r="J29">
        <v>0.85826574999999994</v>
      </c>
      <c r="K29">
        <v>0.84929999999999994</v>
      </c>
      <c r="L29">
        <v>0.68638399999999999</v>
      </c>
      <c r="M29">
        <v>0.87142857142857133</v>
      </c>
      <c r="N29">
        <v>0.36499999999999999</v>
      </c>
      <c r="P29">
        <v>0.81762400000000013</v>
      </c>
      <c r="Q29">
        <v>0.81113000000000002</v>
      </c>
      <c r="T29">
        <v>0.89158199999999999</v>
      </c>
      <c r="U29">
        <v>0.79515500000000006</v>
      </c>
      <c r="V29">
        <v>0.71333333333333326</v>
      </c>
      <c r="X29">
        <v>0.47049599999999997</v>
      </c>
      <c r="Y29">
        <v>0.66240999999999994</v>
      </c>
      <c r="Z29">
        <v>0.65378000000000003</v>
      </c>
      <c r="AA29">
        <v>0.79054545454545455</v>
      </c>
      <c r="AB29">
        <v>0.44535151515151516</v>
      </c>
      <c r="AC29">
        <v>0.38622000000000001</v>
      </c>
      <c r="AD29">
        <v>0.6275925</v>
      </c>
      <c r="AE29">
        <v>0.71</v>
      </c>
      <c r="AF29">
        <v>0.83750000000000002</v>
      </c>
      <c r="AI29">
        <v>45.853023720000003</v>
      </c>
      <c r="AJ29">
        <v>7.2910000000000004</v>
      </c>
      <c r="AM29">
        <f t="shared" si="0"/>
        <v>44.123536284285706</v>
      </c>
      <c r="AN29">
        <v>45.853023720000003</v>
      </c>
      <c r="AQ29">
        <v>124</v>
      </c>
    </row>
    <row r="30" spans="1:43" x14ac:dyDescent="0.25">
      <c r="A30" t="s">
        <v>56</v>
      </c>
      <c r="B30" t="s">
        <v>57</v>
      </c>
      <c r="C30">
        <v>0.99866000000000033</v>
      </c>
      <c r="D30">
        <v>0.73618799999999995</v>
      </c>
      <c r="E30">
        <v>0.53095999999999999</v>
      </c>
      <c r="F30">
        <v>0.92500000000000004</v>
      </c>
      <c r="H30">
        <v>0.92280799999999996</v>
      </c>
      <c r="J30">
        <v>0.68505749999999999</v>
      </c>
      <c r="K30">
        <v>0.88202000000000003</v>
      </c>
      <c r="L30">
        <v>0.68748900000000002</v>
      </c>
      <c r="M30">
        <v>0.7142857142857143</v>
      </c>
      <c r="N30">
        <v>0.57000000000000006</v>
      </c>
      <c r="P30">
        <v>0.59457799999999994</v>
      </c>
      <c r="Q30">
        <v>0.56324666666666667</v>
      </c>
      <c r="T30">
        <v>0.67698400000000003</v>
      </c>
      <c r="U30">
        <v>0.86513800000000007</v>
      </c>
      <c r="V30">
        <v>0.27833999999999998</v>
      </c>
      <c r="X30">
        <v>0.79848200000000003</v>
      </c>
      <c r="Y30">
        <v>0.103246</v>
      </c>
      <c r="Z30">
        <v>0.44756200000000002</v>
      </c>
      <c r="AA30">
        <v>0.56608484848484852</v>
      </c>
      <c r="AB30">
        <v>0.28631515151515152</v>
      </c>
      <c r="AC30">
        <v>0.35947600000000002</v>
      </c>
      <c r="AD30">
        <v>0.45086375000000001</v>
      </c>
      <c r="AE30">
        <v>0.16375000000000001</v>
      </c>
      <c r="AF30">
        <v>0.60416666666666663</v>
      </c>
      <c r="AI30">
        <v>39.726759850000001</v>
      </c>
      <c r="AJ30">
        <v>6.7249999999999996</v>
      </c>
      <c r="AM30">
        <f t="shared" si="0"/>
        <v>33.81856956952381</v>
      </c>
      <c r="AN30">
        <v>39.726759850000001</v>
      </c>
      <c r="AQ30">
        <v>108</v>
      </c>
    </row>
    <row r="31" spans="1:43" x14ac:dyDescent="0.25">
      <c r="AM31">
        <f>CORREL(AM3:AM30,AN3:AN30)</f>
        <v>0.93248264349190224</v>
      </c>
    </row>
    <row r="61" spans="1:33" x14ac:dyDescent="0.25">
      <c r="A61" t="s">
        <v>144</v>
      </c>
      <c r="C61">
        <v>0.54810262821536138</v>
      </c>
      <c r="D61">
        <v>0.58105627477652122</v>
      </c>
      <c r="E61">
        <v>0.33960707744972085</v>
      </c>
      <c r="F61">
        <v>0.479641704380116</v>
      </c>
      <c r="G61">
        <v>0.21403091765782031</v>
      </c>
      <c r="H61">
        <v>0.35238196449654213</v>
      </c>
      <c r="I61">
        <v>7.7316755162711318E-2</v>
      </c>
      <c r="J61">
        <v>0.45012093111630164</v>
      </c>
      <c r="K61">
        <v>0.80628706645558534</v>
      </c>
      <c r="L61">
        <v>0.82077225226560779</v>
      </c>
      <c r="M61">
        <v>0.69649998398807855</v>
      </c>
      <c r="N61">
        <v>0.29280256627362394</v>
      </c>
      <c r="O61">
        <v>-0.31944998179697931</v>
      </c>
      <c r="P61">
        <v>0.47336763694525102</v>
      </c>
      <c r="Q61">
        <v>0.66331436080416906</v>
      </c>
      <c r="R61">
        <v>-0.41425503568843386</v>
      </c>
      <c r="S61">
        <v>-0.18864019350663833</v>
      </c>
      <c r="T61">
        <v>0.65107081396946143</v>
      </c>
      <c r="U61">
        <v>0.81107170644227189</v>
      </c>
      <c r="V61">
        <v>0.66014305770732828</v>
      </c>
      <c r="W61">
        <v>-0.18758596256093488</v>
      </c>
      <c r="X61">
        <v>0.58636193368001244</v>
      </c>
      <c r="Y61">
        <v>0.40942214259257753</v>
      </c>
      <c r="Z61">
        <v>0.6391181090389475</v>
      </c>
      <c r="AA61">
        <v>0.65689346078538979</v>
      </c>
      <c r="AB61">
        <v>0.43271259248656441</v>
      </c>
      <c r="AC61">
        <v>0.64002582611096248</v>
      </c>
      <c r="AD61">
        <v>0.46884660364958919</v>
      </c>
      <c r="AE61">
        <v>0.41009034741191869</v>
      </c>
      <c r="AF61">
        <v>0.55971241775498493</v>
      </c>
      <c r="AG61">
        <v>0.12340394070521545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Dati</vt:lpstr>
      <vt:lpstr>Modelēšana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Edvins Karnitis</dc:creator>
  <cp:lastModifiedBy>Edvins Karnitis</cp:lastModifiedBy>
  <dcterms:created xsi:type="dcterms:W3CDTF">2017-07-28T11:49:12Z</dcterms:created>
  <dcterms:modified xsi:type="dcterms:W3CDTF">2017-09-08T07:47:03Z</dcterms:modified>
</cp:coreProperties>
</file>