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ndo.monteiro\deep-torch-example\KAB\Behavior_KAB\Relatórios\"/>
    </mc:Choice>
  </mc:AlternateContent>
  <xr:revisionPtr revIDLastSave="0" documentId="13_ncr:1_{394B3B6F-A6AA-453E-B719-B25DD77C2BEC}" xr6:coauthVersionLast="47" xr6:coauthVersionMax="47" xr10:uidLastSave="{00000000-0000-0000-0000-000000000000}"/>
  <bookViews>
    <workbookView xWindow="20370" yWindow="-120" windowWidth="29040" windowHeight="15720" activeTab="2" xr2:uid="{A3CFF396-910C-406F-8A65-A88176F4DEFA}"/>
  </bookViews>
  <sheets>
    <sheet name="Treino" sheetId="1" r:id="rId1"/>
    <sheet name="Teste" sheetId="2" r:id="rId2"/>
    <sheet name="Score At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L42" i="2"/>
  <c r="J39" i="2"/>
  <c r="J25" i="2"/>
  <c r="I25" i="2"/>
  <c r="H41" i="2"/>
  <c r="H40" i="2"/>
  <c r="H25" i="2"/>
  <c r="G25" i="2"/>
  <c r="F41" i="2"/>
  <c r="E25" i="2"/>
  <c r="B25" i="2"/>
  <c r="B41" i="2"/>
  <c r="D41" i="2" s="1"/>
  <c r="D25" i="2"/>
  <c r="C22" i="2"/>
  <c r="B22" i="2"/>
  <c r="C42" i="2"/>
  <c r="C41" i="2"/>
  <c r="C40" i="2"/>
  <c r="B40" i="2"/>
  <c r="C39" i="2"/>
  <c r="B39" i="2"/>
  <c r="D39" i="2" s="1"/>
  <c r="E39" i="2" s="1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L42" i="1"/>
  <c r="L41" i="1"/>
  <c r="K41" i="1"/>
  <c r="J41" i="1"/>
  <c r="J40" i="1"/>
  <c r="H41" i="1"/>
  <c r="I41" i="1"/>
  <c r="H40" i="1"/>
  <c r="C41" i="1"/>
  <c r="B41" i="1"/>
  <c r="B25" i="1"/>
  <c r="C22" i="1"/>
  <c r="B22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5" i="1"/>
  <c r="B26" i="1"/>
  <c r="D26" i="1" s="1"/>
  <c r="E26" i="1" s="1"/>
  <c r="B27" i="1"/>
  <c r="D27" i="1" s="1"/>
  <c r="F27" i="1" s="1"/>
  <c r="B28" i="1"/>
  <c r="B29" i="1"/>
  <c r="B30" i="1"/>
  <c r="B31" i="1"/>
  <c r="D31" i="1" s="1"/>
  <c r="E31" i="1" s="1"/>
  <c r="B32" i="1"/>
  <c r="D32" i="1" s="1"/>
  <c r="E32" i="1" s="1"/>
  <c r="B33" i="1"/>
  <c r="B34" i="1"/>
  <c r="D34" i="1" s="1"/>
  <c r="B35" i="1"/>
  <c r="D35" i="1" s="1"/>
  <c r="F35" i="1" s="1"/>
  <c r="B36" i="1"/>
  <c r="D36" i="1" s="1"/>
  <c r="F36" i="1" s="1"/>
  <c r="B37" i="1"/>
  <c r="B38" i="1"/>
  <c r="B39" i="1"/>
  <c r="D39" i="1" s="1"/>
  <c r="E39" i="1" s="1"/>
  <c r="B40" i="1"/>
  <c r="D40" i="1" s="1"/>
  <c r="F40" i="1" s="1"/>
  <c r="K26" i="3"/>
  <c r="K27" i="3"/>
  <c r="K28" i="3"/>
  <c r="L28" i="3" s="1"/>
  <c r="K29" i="3"/>
  <c r="K30" i="3"/>
  <c r="L30" i="3" s="1"/>
  <c r="K31" i="3"/>
  <c r="K32" i="3"/>
  <c r="L32" i="3" s="1"/>
  <c r="K33" i="3"/>
  <c r="L33" i="3" s="1"/>
  <c r="K34" i="3"/>
  <c r="K35" i="3"/>
  <c r="K36" i="3"/>
  <c r="K37" i="3"/>
  <c r="L37" i="3" s="1"/>
  <c r="K38" i="3"/>
  <c r="K39" i="3"/>
  <c r="K40" i="3"/>
  <c r="L40" i="3" s="1"/>
  <c r="K41" i="3"/>
  <c r="K42" i="3"/>
  <c r="K43" i="3"/>
  <c r="K25" i="3"/>
  <c r="L31" i="3"/>
  <c r="L38" i="3"/>
  <c r="K24" i="3"/>
  <c r="L24" i="3" s="1"/>
  <c r="L36" i="3"/>
  <c r="L42" i="3"/>
  <c r="J24" i="3"/>
  <c r="J26" i="3"/>
  <c r="J27" i="3"/>
  <c r="J28" i="3"/>
  <c r="J29" i="3"/>
  <c r="L29" i="3" s="1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5" i="3"/>
  <c r="H24" i="3"/>
  <c r="G24" i="3"/>
  <c r="I24" i="3"/>
  <c r="I43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F24" i="3"/>
  <c r="E24" i="3"/>
  <c r="F43" i="3"/>
  <c r="G43" i="3"/>
  <c r="G40" i="3"/>
  <c r="G41" i="3"/>
  <c r="G42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F40" i="3"/>
  <c r="F41" i="3"/>
  <c r="F42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E43" i="3"/>
  <c r="E40" i="3"/>
  <c r="E41" i="3"/>
  <c r="E42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D43" i="3"/>
  <c r="D41" i="3"/>
  <c r="D42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24" i="3"/>
  <c r="C44" i="3"/>
  <c r="B44" i="3"/>
  <c r="C41" i="3"/>
  <c r="C42" i="3"/>
  <c r="C43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24" i="3"/>
  <c r="B41" i="3"/>
  <c r="B42" i="3"/>
  <c r="B43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24" i="3"/>
  <c r="B42" i="2" l="1"/>
  <c r="H26" i="2" s="1"/>
  <c r="D31" i="2"/>
  <c r="E31" i="2" s="1"/>
  <c r="D28" i="2"/>
  <c r="E28" i="2" s="1"/>
  <c r="D36" i="2"/>
  <c r="E36" i="2" s="1"/>
  <c r="I41" i="2"/>
  <c r="F38" i="2"/>
  <c r="I29" i="2"/>
  <c r="D29" i="2"/>
  <c r="F29" i="2" s="1"/>
  <c r="F31" i="2"/>
  <c r="G31" i="2" s="1"/>
  <c r="D37" i="2"/>
  <c r="F37" i="2" s="1"/>
  <c r="F39" i="2"/>
  <c r="G39" i="2" s="1"/>
  <c r="D32" i="2"/>
  <c r="F32" i="2" s="1"/>
  <c r="D40" i="2"/>
  <c r="F40" i="2" s="1"/>
  <c r="D27" i="2"/>
  <c r="F27" i="2" s="1"/>
  <c r="D35" i="2"/>
  <c r="F35" i="2" s="1"/>
  <c r="D30" i="2"/>
  <c r="E30" i="2" s="1"/>
  <c r="D38" i="2"/>
  <c r="E38" i="2" s="1"/>
  <c r="I37" i="2"/>
  <c r="D26" i="2"/>
  <c r="E26" i="2" s="1"/>
  <c r="D34" i="2"/>
  <c r="E34" i="2" s="1"/>
  <c r="F25" i="2"/>
  <c r="D33" i="2"/>
  <c r="F33" i="2" s="1"/>
  <c r="D33" i="1"/>
  <c r="F33" i="1" s="1"/>
  <c r="D28" i="1"/>
  <c r="F28" i="1" s="1"/>
  <c r="F32" i="1"/>
  <c r="F34" i="1"/>
  <c r="E34" i="1"/>
  <c r="D38" i="1"/>
  <c r="E38" i="1" s="1"/>
  <c r="B42" i="1"/>
  <c r="H37" i="1" s="1"/>
  <c r="D37" i="1"/>
  <c r="F37" i="1" s="1"/>
  <c r="D30" i="1"/>
  <c r="E30" i="1" s="1"/>
  <c r="J38" i="1"/>
  <c r="D41" i="1"/>
  <c r="F41" i="1" s="1"/>
  <c r="C42" i="1"/>
  <c r="K35" i="1" s="1"/>
  <c r="E36" i="1"/>
  <c r="D29" i="1"/>
  <c r="E29" i="1" s="1"/>
  <c r="J31" i="1"/>
  <c r="J35" i="1"/>
  <c r="J25" i="1"/>
  <c r="E35" i="1"/>
  <c r="E27" i="1"/>
  <c r="E40" i="1"/>
  <c r="G40" i="1" s="1"/>
  <c r="F26" i="1"/>
  <c r="F39" i="1"/>
  <c r="F31" i="1"/>
  <c r="D25" i="1"/>
  <c r="F25" i="1" s="1"/>
  <c r="L43" i="3"/>
  <c r="L35" i="3"/>
  <c r="L27" i="3"/>
  <c r="L34" i="3"/>
  <c r="L26" i="3"/>
  <c r="L41" i="3"/>
  <c r="L39" i="3"/>
  <c r="L25" i="3"/>
  <c r="J28" i="2" l="1"/>
  <c r="H33" i="2"/>
  <c r="J31" i="2"/>
  <c r="H27" i="2"/>
  <c r="H38" i="2"/>
  <c r="H36" i="2"/>
  <c r="J37" i="2"/>
  <c r="E37" i="2"/>
  <c r="F34" i="2"/>
  <c r="G34" i="2" s="1"/>
  <c r="F36" i="2"/>
  <c r="G36" i="2" s="1"/>
  <c r="F28" i="2"/>
  <c r="E35" i="2"/>
  <c r="G35" i="2" s="1"/>
  <c r="J26" i="2"/>
  <c r="E32" i="2"/>
  <c r="H28" i="2"/>
  <c r="J40" i="2"/>
  <c r="J36" i="2"/>
  <c r="J34" i="2"/>
  <c r="H32" i="2"/>
  <c r="H37" i="2"/>
  <c r="J27" i="2"/>
  <c r="H31" i="2"/>
  <c r="J29" i="2"/>
  <c r="H29" i="2"/>
  <c r="J30" i="2"/>
  <c r="H39" i="2"/>
  <c r="H30" i="2"/>
  <c r="J32" i="2"/>
  <c r="H34" i="2"/>
  <c r="J35" i="2"/>
  <c r="J33" i="2"/>
  <c r="H35" i="2"/>
  <c r="G37" i="2"/>
  <c r="J38" i="2"/>
  <c r="J41" i="2"/>
  <c r="G28" i="2"/>
  <c r="I38" i="2"/>
  <c r="I26" i="2"/>
  <c r="I33" i="2"/>
  <c r="G32" i="2"/>
  <c r="E33" i="2"/>
  <c r="G33" i="2" s="1"/>
  <c r="E29" i="2"/>
  <c r="G29" i="2" s="1"/>
  <c r="E40" i="2"/>
  <c r="G40" i="2" s="1"/>
  <c r="K39" i="2"/>
  <c r="K31" i="2"/>
  <c r="L31" i="2" s="1"/>
  <c r="K36" i="2"/>
  <c r="K28" i="2"/>
  <c r="I35" i="2"/>
  <c r="I27" i="2"/>
  <c r="I32" i="2"/>
  <c r="K26" i="2"/>
  <c r="I40" i="2"/>
  <c r="K41" i="2"/>
  <c r="I39" i="2"/>
  <c r="K33" i="2"/>
  <c r="I31" i="2"/>
  <c r="K38" i="2"/>
  <c r="I36" i="2"/>
  <c r="K30" i="2"/>
  <c r="I28" i="2"/>
  <c r="K37" i="2"/>
  <c r="K29" i="2"/>
  <c r="K34" i="2"/>
  <c r="K35" i="2"/>
  <c r="K27" i="2"/>
  <c r="K40" i="2"/>
  <c r="L40" i="2" s="1"/>
  <c r="K32" i="2"/>
  <c r="K25" i="2"/>
  <c r="G38" i="2"/>
  <c r="F26" i="2"/>
  <c r="G26" i="2" s="1"/>
  <c r="I30" i="2"/>
  <c r="E27" i="2"/>
  <c r="G27" i="2" s="1"/>
  <c r="I34" i="2"/>
  <c r="F30" i="2"/>
  <c r="G30" i="2" s="1"/>
  <c r="E41" i="2"/>
  <c r="G41" i="2" s="1"/>
  <c r="K40" i="1"/>
  <c r="I39" i="1"/>
  <c r="E41" i="1"/>
  <c r="E33" i="1"/>
  <c r="K38" i="1"/>
  <c r="H31" i="1"/>
  <c r="K29" i="1"/>
  <c r="K33" i="1"/>
  <c r="H27" i="1"/>
  <c r="J28" i="1"/>
  <c r="J32" i="1"/>
  <c r="I29" i="1"/>
  <c r="K27" i="1"/>
  <c r="J36" i="1"/>
  <c r="F30" i="1"/>
  <c r="G30" i="1" s="1"/>
  <c r="I37" i="1"/>
  <c r="E28" i="1"/>
  <c r="G28" i="1" s="1"/>
  <c r="J30" i="1"/>
  <c r="J26" i="1"/>
  <c r="E37" i="1"/>
  <c r="I26" i="1"/>
  <c r="I34" i="1"/>
  <c r="I28" i="1"/>
  <c r="I36" i="1"/>
  <c r="I32" i="1"/>
  <c r="K26" i="1"/>
  <c r="I40" i="1"/>
  <c r="K25" i="1"/>
  <c r="I33" i="1"/>
  <c r="I25" i="1"/>
  <c r="H39" i="1"/>
  <c r="I27" i="1"/>
  <c r="H29" i="1"/>
  <c r="J34" i="1"/>
  <c r="K37" i="1"/>
  <c r="K30" i="1"/>
  <c r="I35" i="1"/>
  <c r="F29" i="1"/>
  <c r="G29" i="1" s="1"/>
  <c r="H26" i="1"/>
  <c r="H34" i="1"/>
  <c r="H25" i="1"/>
  <c r="H28" i="1"/>
  <c r="H36" i="1"/>
  <c r="H33" i="1"/>
  <c r="H32" i="1"/>
  <c r="H38" i="1"/>
  <c r="H35" i="1"/>
  <c r="I30" i="1"/>
  <c r="G25" i="1"/>
  <c r="G41" i="1"/>
  <c r="J29" i="1"/>
  <c r="K34" i="1"/>
  <c r="K28" i="1"/>
  <c r="J37" i="1"/>
  <c r="K31" i="1"/>
  <c r="K32" i="1"/>
  <c r="I31" i="1"/>
  <c r="J27" i="1"/>
  <c r="F38" i="1"/>
  <c r="J33" i="1"/>
  <c r="K36" i="1"/>
  <c r="I38" i="1"/>
  <c r="K39" i="1"/>
  <c r="J39" i="1"/>
  <c r="H30" i="1"/>
  <c r="G39" i="1"/>
  <c r="L44" i="3"/>
  <c r="G37" i="1"/>
  <c r="G38" i="1"/>
  <c r="G36" i="1"/>
  <c r="G32" i="1"/>
  <c r="G35" i="1"/>
  <c r="G27" i="1"/>
  <c r="L28" i="2" l="1"/>
  <c r="L27" i="2"/>
  <c r="L37" i="2"/>
  <c r="L25" i="2"/>
  <c r="L29" i="2"/>
  <c r="L39" i="2"/>
  <c r="L32" i="2"/>
  <c r="L26" i="2"/>
  <c r="L41" i="2"/>
  <c r="L38" i="2"/>
  <c r="L30" i="2"/>
  <c r="L35" i="2"/>
  <c r="L34" i="2"/>
  <c r="L33" i="2"/>
  <c r="L36" i="2"/>
  <c r="L39" i="1"/>
  <c r="G34" i="1"/>
  <c r="G26" i="1"/>
  <c r="L25" i="1"/>
  <c r="L40" i="1"/>
  <c r="L36" i="1"/>
  <c r="L38" i="1"/>
  <c r="G33" i="1"/>
  <c r="G31" i="1"/>
  <c r="L28" i="1"/>
  <c r="L26" i="1"/>
  <c r="L35" i="1"/>
  <c r="L31" i="1"/>
  <c r="L27" i="1"/>
  <c r="L29" i="1"/>
  <c r="L34" i="1"/>
  <c r="L37" i="1"/>
  <c r="L32" i="1"/>
  <c r="L33" i="1"/>
  <c r="L30" i="1"/>
</calcChain>
</file>

<file path=xl/sharedStrings.xml><?xml version="1.0" encoding="utf-8"?>
<sst xmlns="http://schemas.openxmlformats.org/spreadsheetml/2006/main" count="130" uniqueCount="54">
  <si>
    <t>inad_reneg_real</t>
  </si>
  <si>
    <t>Total</t>
  </si>
  <si>
    <t xml:space="preserve">Bons </t>
  </si>
  <si>
    <t>Maus</t>
  </si>
  <si>
    <t>A/I</t>
  </si>
  <si>
    <t>KS</t>
  </si>
  <si>
    <t>inad_e_reneg</t>
  </si>
  <si>
    <t>NAO</t>
  </si>
  <si>
    <t>SIM</t>
  </si>
  <si>
    <t>(-0.001, 446.0]</t>
  </si>
  <si>
    <t>(446.0, 570.0]</t>
  </si>
  <si>
    <t>(570.0, 656.0]</t>
  </si>
  <si>
    <t>(656.0, 706.0]</t>
  </si>
  <si>
    <t>(706.0, 745.0]</t>
  </si>
  <si>
    <t>(745.0, 780.0]</t>
  </si>
  <si>
    <t>(780.0, 812.0]</t>
  </si>
  <si>
    <t>(812.0, 843.0]</t>
  </si>
  <si>
    <t>(843.0, 871.0]</t>
  </si>
  <si>
    <t>(871.0, 896.0]</t>
  </si>
  <si>
    <t>(896.0, 917.0]</t>
  </si>
  <si>
    <t>(917.0, 933.0]</t>
  </si>
  <si>
    <t>(933.0, 946.0]</t>
  </si>
  <si>
    <t>(946.0, 956.0]</t>
  </si>
  <si>
    <t>(956.0, 964.0]</t>
  </si>
  <si>
    <t>(964.0, 971.0]</t>
  </si>
  <si>
    <t>(971.0, 977.0]</t>
  </si>
  <si>
    <t>(977.0, 983.0]</t>
  </si>
  <si>
    <t>(983.0, 987.0]</t>
  </si>
  <si>
    <t>(987.0, 1000.0]</t>
  </si>
  <si>
    <t>(178.777, 395.903]</t>
  </si>
  <si>
    <t>(395.903, 438.98]</t>
  </si>
  <si>
    <t>(438.98, 474.86]</t>
  </si>
  <si>
    <t>(474.86, 497.084]</t>
  </si>
  <si>
    <t>(497.084, 520.118]</t>
  </si>
  <si>
    <t>(520.118, 537.532]</t>
  </si>
  <si>
    <t>(537.532, 550.099]</t>
  </si>
  <si>
    <t>(550.099, 565.749]</t>
  </si>
  <si>
    <t>(565.749, 582.637]</t>
  </si>
  <si>
    <t>(582.637, 600.0]</t>
  </si>
  <si>
    <t>(600.0, 618.131]</t>
  </si>
  <si>
    <t>(618.131, 636.574]</t>
  </si>
  <si>
    <t>(636.574, 655.266]</t>
  </si>
  <si>
    <t>(655.266, 675.264]</t>
  </si>
  <si>
    <t>(675.264, 698.215]</t>
  </si>
  <si>
    <t>(698.215, 723.496]</t>
  </si>
  <si>
    <t>(723.496, 749.257]</t>
  </si>
  <si>
    <t>(749.257, 777.766]</t>
  </si>
  <si>
    <t>(777.766, 812.902]</t>
  </si>
  <si>
    <t>(812.902, 958.75]</t>
  </si>
  <si>
    <t>(0, 395.903]</t>
  </si>
  <si>
    <t>(723.496, 1000]</t>
  </si>
  <si>
    <t>(-inf, 395.903]</t>
  </si>
  <si>
    <t>(812.902, inf]</t>
  </si>
  <si>
    <t>Bons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</si>
</sst>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9" fontId="0" fillId="0" borderId="0" xfId="2" applyFont="1"/>
    <xf numFmtId="164" fontId="0" fillId="0" borderId="0" xfId="2" applyNumberFormat="1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9" fontId="2" fillId="0" borderId="0" xfId="2" applyFont="1" applyBorder="1" applyAlignment="1">
      <alignment vertical="center" wrapText="1"/>
    </xf>
    <xf numFmtId="43" fontId="2" fillId="0" borderId="0" xfId="1" applyFont="1" applyBorder="1" applyAlignment="1">
      <alignment vertical="center" wrapText="1"/>
    </xf>
    <xf numFmtId="9" fontId="4" fillId="2" borderId="0" xfId="2" applyFont="1" applyFill="1"/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/>
    <xf numFmtId="0" fontId="2" fillId="0" borderId="2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Treino!$E$24</c:f>
              <c:strCache>
                <c:ptCount val="1"/>
                <c:pt idx="0">
                  <c:v>Bons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Treino!$A$25:$A$41</c:f>
              <c:strCache>
                <c:ptCount val="17"/>
                <c:pt idx="0">
                  <c:v>(0, 395.903]</c:v>
                </c:pt>
                <c:pt idx="1">
                  <c:v>(395.903, 438.98]</c:v>
                </c:pt>
                <c:pt idx="2">
                  <c:v>(438.98, 474.86]</c:v>
                </c:pt>
                <c:pt idx="3">
                  <c:v>(474.86, 497.084]</c:v>
                </c:pt>
                <c:pt idx="4">
                  <c:v>(497.084, 520.118]</c:v>
                </c:pt>
                <c:pt idx="5">
                  <c:v>(520.118, 537.532]</c:v>
                </c:pt>
                <c:pt idx="6">
                  <c:v>(537.532, 550.099]</c:v>
                </c:pt>
                <c:pt idx="7">
                  <c:v>(550.099, 565.749]</c:v>
                </c:pt>
                <c:pt idx="8">
                  <c:v>(565.749, 582.637]</c:v>
                </c:pt>
                <c:pt idx="9">
                  <c:v>(582.637, 600.0]</c:v>
                </c:pt>
                <c:pt idx="10">
                  <c:v>(600.0, 618.131]</c:v>
                </c:pt>
                <c:pt idx="11">
                  <c:v>(618.131, 636.574]</c:v>
                </c:pt>
                <c:pt idx="12">
                  <c:v>(636.574, 655.266]</c:v>
                </c:pt>
                <c:pt idx="13">
                  <c:v>(655.266, 675.264]</c:v>
                </c:pt>
                <c:pt idx="14">
                  <c:v>(675.264, 698.215]</c:v>
                </c:pt>
                <c:pt idx="15">
                  <c:v>(698.215, 723.496]</c:v>
                </c:pt>
                <c:pt idx="16">
                  <c:v>(723.496, 1000]</c:v>
                </c:pt>
              </c:strCache>
            </c:strRef>
          </c:cat>
          <c:val>
            <c:numRef>
              <c:f>Treino!$E$25:$E$41</c:f>
              <c:numCache>
                <c:formatCode>0%</c:formatCode>
                <c:ptCount val="17"/>
                <c:pt idx="0">
                  <c:v>3.9011703511053317E-3</c:v>
                </c:pt>
                <c:pt idx="1">
                  <c:v>6.1118335500650198E-2</c:v>
                </c:pt>
                <c:pt idx="2">
                  <c:v>0.19804923362749652</c:v>
                </c:pt>
                <c:pt idx="3">
                  <c:v>0.3453464610811815</c:v>
                </c:pt>
                <c:pt idx="4">
                  <c:v>0.44096609382257318</c:v>
                </c:pt>
                <c:pt idx="5">
                  <c:v>0.53511053315994794</c:v>
                </c:pt>
                <c:pt idx="6">
                  <c:v>0.61569902461681369</c:v>
                </c:pt>
                <c:pt idx="7">
                  <c:v>0.68038268623444176</c:v>
                </c:pt>
                <c:pt idx="8">
                  <c:v>0.73720390153274495</c:v>
                </c:pt>
                <c:pt idx="9">
                  <c:v>0.80224781720230354</c:v>
                </c:pt>
                <c:pt idx="10">
                  <c:v>0.85889456572224798</c:v>
                </c:pt>
                <c:pt idx="11">
                  <c:v>0.89847668586290175</c:v>
                </c:pt>
                <c:pt idx="12">
                  <c:v>0.92596377148165354</c:v>
                </c:pt>
                <c:pt idx="13">
                  <c:v>0.95597250603752559</c:v>
                </c:pt>
                <c:pt idx="14">
                  <c:v>0.97111007895959123</c:v>
                </c:pt>
                <c:pt idx="15">
                  <c:v>0.98188742336986812</c:v>
                </c:pt>
                <c:pt idx="16">
                  <c:v>0.99591286981561467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6A-41BB-90E9-FBF3C353BFF4}"/>
            </c:ext>
          </c:extLst>
        </c:ser>
        <c:ser>
          <c:idx val="4"/>
          <c:order val="1"/>
          <c:tx>
            <c:strRef>
              <c:f>Treino!$F$24</c:f>
              <c:strCache>
                <c:ptCount val="1"/>
                <c:pt idx="0">
                  <c:v>Maus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Treino!$A$25:$A$41</c:f>
              <c:strCache>
                <c:ptCount val="17"/>
                <c:pt idx="0">
                  <c:v>(0, 395.903]</c:v>
                </c:pt>
                <c:pt idx="1">
                  <c:v>(395.903, 438.98]</c:v>
                </c:pt>
                <c:pt idx="2">
                  <c:v>(438.98, 474.86]</c:v>
                </c:pt>
                <c:pt idx="3">
                  <c:v>(474.86, 497.084]</c:v>
                </c:pt>
                <c:pt idx="4">
                  <c:v>(497.084, 520.118]</c:v>
                </c:pt>
                <c:pt idx="5">
                  <c:v>(520.118, 537.532]</c:v>
                </c:pt>
                <c:pt idx="6">
                  <c:v>(537.532, 550.099]</c:v>
                </c:pt>
                <c:pt idx="7">
                  <c:v>(550.099, 565.749]</c:v>
                </c:pt>
                <c:pt idx="8">
                  <c:v>(565.749, 582.637]</c:v>
                </c:pt>
                <c:pt idx="9">
                  <c:v>(582.637, 600.0]</c:v>
                </c:pt>
                <c:pt idx="10">
                  <c:v>(600.0, 618.131]</c:v>
                </c:pt>
                <c:pt idx="11">
                  <c:v>(618.131, 636.574]</c:v>
                </c:pt>
                <c:pt idx="12">
                  <c:v>(636.574, 655.266]</c:v>
                </c:pt>
                <c:pt idx="13">
                  <c:v>(655.266, 675.264]</c:v>
                </c:pt>
                <c:pt idx="14">
                  <c:v>(675.264, 698.215]</c:v>
                </c:pt>
                <c:pt idx="15">
                  <c:v>(698.215, 723.496]</c:v>
                </c:pt>
                <c:pt idx="16">
                  <c:v>(723.496, 1000]</c:v>
                </c:pt>
              </c:strCache>
            </c:strRef>
          </c:cat>
          <c:val>
            <c:numRef>
              <c:f>Treino!$F$25:$F$41</c:f>
              <c:numCache>
                <c:formatCode>0%</c:formatCode>
                <c:ptCount val="17"/>
                <c:pt idx="0">
                  <c:v>0.99609882964889462</c:v>
                </c:pt>
                <c:pt idx="1">
                  <c:v>0.93888166449934984</c:v>
                </c:pt>
                <c:pt idx="2">
                  <c:v>0.80195076637250351</c:v>
                </c:pt>
                <c:pt idx="3">
                  <c:v>0.6546535389188185</c:v>
                </c:pt>
                <c:pt idx="4">
                  <c:v>0.55903390617742688</c:v>
                </c:pt>
                <c:pt idx="5">
                  <c:v>0.464889466840052</c:v>
                </c:pt>
                <c:pt idx="6">
                  <c:v>0.38430097538318625</c:v>
                </c:pt>
                <c:pt idx="7">
                  <c:v>0.31961731376555824</c:v>
                </c:pt>
                <c:pt idx="8">
                  <c:v>0.26279609846725499</c:v>
                </c:pt>
                <c:pt idx="9">
                  <c:v>0.19775218279769646</c:v>
                </c:pt>
                <c:pt idx="10">
                  <c:v>0.14110543427775196</c:v>
                </c:pt>
                <c:pt idx="11">
                  <c:v>0.10152331413709827</c:v>
                </c:pt>
                <c:pt idx="12">
                  <c:v>7.4036228518346486E-2</c:v>
                </c:pt>
                <c:pt idx="13">
                  <c:v>4.4027493962474455E-2</c:v>
                </c:pt>
                <c:pt idx="14">
                  <c:v>2.8889921040408731E-2</c:v>
                </c:pt>
                <c:pt idx="15">
                  <c:v>1.8112576630131896E-2</c:v>
                </c:pt>
                <c:pt idx="16">
                  <c:v>4.0871301843853052E-3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6A-41BB-90E9-FBF3C353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094623"/>
        <c:axId val="477091743"/>
      </c:barChart>
      <c:lineChart>
        <c:grouping val="standard"/>
        <c:varyColors val="0"/>
        <c:ser>
          <c:idx val="7"/>
          <c:order val="2"/>
          <c:tx>
            <c:strRef>
              <c:f>Treino!$G$24</c:f>
              <c:strCache>
                <c:ptCount val="1"/>
                <c:pt idx="0">
                  <c:v>A/I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Treino!$A$25:$A$40</c:f>
              <c:strCache>
                <c:ptCount val="16"/>
                <c:pt idx="0">
                  <c:v>(0, 395.903]</c:v>
                </c:pt>
                <c:pt idx="1">
                  <c:v>(395.903, 438.98]</c:v>
                </c:pt>
                <c:pt idx="2">
                  <c:v>(438.98, 474.86]</c:v>
                </c:pt>
                <c:pt idx="3">
                  <c:v>(474.86, 497.084]</c:v>
                </c:pt>
                <c:pt idx="4">
                  <c:v>(497.084, 520.118]</c:v>
                </c:pt>
                <c:pt idx="5">
                  <c:v>(520.118, 537.532]</c:v>
                </c:pt>
                <c:pt idx="6">
                  <c:v>(537.532, 550.099]</c:v>
                </c:pt>
                <c:pt idx="7">
                  <c:v>(550.099, 565.749]</c:v>
                </c:pt>
                <c:pt idx="8">
                  <c:v>(565.749, 582.637]</c:v>
                </c:pt>
                <c:pt idx="9">
                  <c:v>(582.637, 600.0]</c:v>
                </c:pt>
                <c:pt idx="10">
                  <c:v>(600.0, 618.131]</c:v>
                </c:pt>
                <c:pt idx="11">
                  <c:v>(618.131, 636.574]</c:v>
                </c:pt>
                <c:pt idx="12">
                  <c:v>(636.574, 655.266]</c:v>
                </c:pt>
                <c:pt idx="13">
                  <c:v>(655.266, 675.264]</c:v>
                </c:pt>
                <c:pt idx="14">
                  <c:v>(675.264, 698.215]</c:v>
                </c:pt>
                <c:pt idx="15">
                  <c:v>(698.215, 723.496]</c:v>
                </c:pt>
              </c:strCache>
            </c:strRef>
          </c:cat>
          <c:val>
            <c:numRef>
              <c:f>Treino!$G$25:$G$41</c:f>
              <c:numCache>
                <c:formatCode>_(* #,##0.00_);_(* \(#,##0.00\);_(* "-"??_);_(@_)</c:formatCode>
                <c:ptCount val="17"/>
                <c:pt idx="0">
                  <c:v>3.9164490861618804E-3</c:v>
                </c:pt>
                <c:pt idx="1">
                  <c:v>6.5096952908587261E-2</c:v>
                </c:pt>
                <c:pt idx="2">
                  <c:v>0.24695934205953898</c:v>
                </c:pt>
                <c:pt idx="3">
                  <c:v>0.52752553916004541</c:v>
                </c:pt>
                <c:pt idx="4">
                  <c:v>0.78880026586905949</c:v>
                </c:pt>
                <c:pt idx="5">
                  <c:v>1.151048951048951</c:v>
                </c:pt>
                <c:pt idx="6">
                  <c:v>1.6021271452743533</c:v>
                </c:pt>
                <c:pt idx="7">
                  <c:v>2.1287416448706771</c:v>
                </c:pt>
                <c:pt idx="8">
                  <c:v>2.805231530576175</c:v>
                </c:pt>
                <c:pt idx="9">
                  <c:v>4.0568341944574913</c:v>
                </c:pt>
                <c:pt idx="10">
                  <c:v>6.0868992758393681</c:v>
                </c:pt>
                <c:pt idx="11">
                  <c:v>8.8499542543458372</c:v>
                </c:pt>
                <c:pt idx="12">
                  <c:v>12.506900878293603</c:v>
                </c:pt>
                <c:pt idx="13">
                  <c:v>21.713080168776372</c:v>
                </c:pt>
                <c:pt idx="14">
                  <c:v>33.614147909967848</c:v>
                </c:pt>
                <c:pt idx="15">
                  <c:v>54.210256410256413</c:v>
                </c:pt>
                <c:pt idx="16">
                  <c:v>243.67045454545453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6A-41BB-90E9-FBF3C353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88383"/>
        <c:axId val="477089823"/>
      </c:lineChart>
      <c:catAx>
        <c:axId val="47709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091743"/>
        <c:crosses val="autoZero"/>
        <c:auto val="1"/>
        <c:lblAlgn val="ctr"/>
        <c:lblOffset val="100"/>
        <c:noMultiLvlLbl val="0"/>
      </c:catAx>
      <c:valAx>
        <c:axId val="47709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094623"/>
        <c:crosses val="autoZero"/>
        <c:crossBetween val="between"/>
      </c:valAx>
      <c:valAx>
        <c:axId val="477089823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088383"/>
        <c:crosses val="max"/>
        <c:crossBetween val="between"/>
      </c:valAx>
      <c:catAx>
        <c:axId val="4770883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70898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Treino!$H$24</c:f>
              <c:strCache>
                <c:ptCount val="1"/>
                <c:pt idx="0">
                  <c:v>Bons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Treino!$A$25:$A$41</c:f>
              <c:strCache>
                <c:ptCount val="17"/>
                <c:pt idx="0">
                  <c:v>(0, 395.903]</c:v>
                </c:pt>
                <c:pt idx="1">
                  <c:v>(395.903, 438.98]</c:v>
                </c:pt>
                <c:pt idx="2">
                  <c:v>(438.98, 474.86]</c:v>
                </c:pt>
                <c:pt idx="3">
                  <c:v>(474.86, 497.084]</c:v>
                </c:pt>
                <c:pt idx="4">
                  <c:v>(497.084, 520.118]</c:v>
                </c:pt>
                <c:pt idx="5">
                  <c:v>(520.118, 537.532]</c:v>
                </c:pt>
                <c:pt idx="6">
                  <c:v>(537.532, 550.099]</c:v>
                </c:pt>
                <c:pt idx="7">
                  <c:v>(550.099, 565.749]</c:v>
                </c:pt>
                <c:pt idx="8">
                  <c:v>(565.749, 582.637]</c:v>
                </c:pt>
                <c:pt idx="9">
                  <c:v>(582.637, 600.0]</c:v>
                </c:pt>
                <c:pt idx="10">
                  <c:v>(600.0, 618.131]</c:v>
                </c:pt>
                <c:pt idx="11">
                  <c:v>(618.131, 636.574]</c:v>
                </c:pt>
                <c:pt idx="12">
                  <c:v>(636.574, 655.266]</c:v>
                </c:pt>
                <c:pt idx="13">
                  <c:v>(655.266, 675.264]</c:v>
                </c:pt>
                <c:pt idx="14">
                  <c:v>(675.264, 698.215]</c:v>
                </c:pt>
                <c:pt idx="15">
                  <c:v>(698.215, 723.496]</c:v>
                </c:pt>
                <c:pt idx="16">
                  <c:v>(723.496, 1000]</c:v>
                </c:pt>
              </c:strCache>
            </c:strRef>
          </c:cat>
          <c:val>
            <c:numRef>
              <c:f>Treino!$H$25:$H$41</c:f>
              <c:numCache>
                <c:formatCode>0.0%</c:formatCode>
                <c:ptCount val="17"/>
                <c:pt idx="0">
                  <c:v>2.7874749459097124E-4</c:v>
                </c:pt>
                <c:pt idx="1">
                  <c:v>4.3670440819252162E-3</c:v>
                </c:pt>
                <c:pt idx="2">
                  <c:v>1.4149753773046444E-2</c:v>
                </c:pt>
                <c:pt idx="3">
                  <c:v>2.4675790116410263E-2</c:v>
                </c:pt>
                <c:pt idx="4">
                  <c:v>3.150510373388906E-2</c:v>
                </c:pt>
                <c:pt idx="5">
                  <c:v>3.8234864674728218E-2</c:v>
                </c:pt>
                <c:pt idx="6">
                  <c:v>4.3989009384498984E-2</c:v>
                </c:pt>
                <c:pt idx="7">
                  <c:v>4.8614890425687243E-2</c:v>
                </c:pt>
                <c:pt idx="8">
                  <c:v>5.2670002787474947E-2</c:v>
                </c:pt>
                <c:pt idx="9">
                  <c:v>5.7322431209100445E-2</c:v>
                </c:pt>
                <c:pt idx="10">
                  <c:v>6.1364269880669522E-2</c:v>
                </c:pt>
                <c:pt idx="11">
                  <c:v>6.4198202742344404E-2</c:v>
                </c:pt>
                <c:pt idx="12">
                  <c:v>6.6156072049590509E-2</c:v>
                </c:pt>
                <c:pt idx="13">
                  <c:v>6.8306409865006565E-2</c:v>
                </c:pt>
                <c:pt idx="14">
                  <c:v>6.93815787727146E-2</c:v>
                </c:pt>
                <c:pt idx="15">
                  <c:v>7.0158089650503741E-2</c:v>
                </c:pt>
                <c:pt idx="16">
                  <c:v>0.28462773935781888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B-47A5-A834-BEF17A058568}"/>
            </c:ext>
          </c:extLst>
        </c:ser>
        <c:ser>
          <c:idx val="4"/>
          <c:order val="1"/>
          <c:tx>
            <c:strRef>
              <c:f>Treino!$I$24</c:f>
              <c:strCache>
                <c:ptCount val="1"/>
                <c:pt idx="0">
                  <c:v>Maus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Treino!$A$25:$A$41</c:f>
              <c:strCache>
                <c:ptCount val="17"/>
                <c:pt idx="0">
                  <c:v>(0, 395.903]</c:v>
                </c:pt>
                <c:pt idx="1">
                  <c:v>(395.903, 438.98]</c:v>
                </c:pt>
                <c:pt idx="2">
                  <c:v>(438.98, 474.86]</c:v>
                </c:pt>
                <c:pt idx="3">
                  <c:v>(474.86, 497.084]</c:v>
                </c:pt>
                <c:pt idx="4">
                  <c:v>(497.084, 520.118]</c:v>
                </c:pt>
                <c:pt idx="5">
                  <c:v>(520.118, 537.532]</c:v>
                </c:pt>
                <c:pt idx="6">
                  <c:v>(537.532, 550.099]</c:v>
                </c:pt>
                <c:pt idx="7">
                  <c:v>(550.099, 565.749]</c:v>
                </c:pt>
                <c:pt idx="8">
                  <c:v>(565.749, 582.637]</c:v>
                </c:pt>
                <c:pt idx="9">
                  <c:v>(582.637, 600.0]</c:v>
                </c:pt>
                <c:pt idx="10">
                  <c:v>(600.0, 618.131]</c:v>
                </c:pt>
                <c:pt idx="11">
                  <c:v>(618.131, 636.574]</c:v>
                </c:pt>
                <c:pt idx="12">
                  <c:v>(636.574, 655.266]</c:v>
                </c:pt>
                <c:pt idx="13">
                  <c:v>(655.266, 675.264]</c:v>
                </c:pt>
                <c:pt idx="14">
                  <c:v>(675.264, 698.215]</c:v>
                </c:pt>
                <c:pt idx="15">
                  <c:v>(698.215, 723.496]</c:v>
                </c:pt>
                <c:pt idx="16">
                  <c:v>(723.496, 1000]</c:v>
                </c:pt>
              </c:strCache>
            </c:strRef>
          </c:cat>
          <c:val>
            <c:numRef>
              <c:f>Treino!$I$25:$I$41</c:f>
              <c:numCache>
                <c:formatCode>0.0%</c:formatCode>
                <c:ptCount val="17"/>
                <c:pt idx="0">
                  <c:v>0.16591116543156398</c:v>
                </c:pt>
                <c:pt idx="1">
                  <c:v>0.15638102015873262</c:v>
                </c:pt>
                <c:pt idx="2">
                  <c:v>0.13356127295511858</c:v>
                </c:pt>
                <c:pt idx="3">
                  <c:v>0.10903971409564181</c:v>
                </c:pt>
                <c:pt idx="4">
                  <c:v>9.3104568590745243E-2</c:v>
                </c:pt>
                <c:pt idx="5">
                  <c:v>7.7432430341754718E-2</c:v>
                </c:pt>
                <c:pt idx="6">
                  <c:v>6.4003589275492365E-2</c:v>
                </c:pt>
                <c:pt idx="7">
                  <c:v>5.3235762798397201E-2</c:v>
                </c:pt>
                <c:pt idx="8">
                  <c:v>4.3767501585779044E-2</c:v>
                </c:pt>
                <c:pt idx="9">
                  <c:v>3.2937791048470687E-2</c:v>
                </c:pt>
                <c:pt idx="10">
                  <c:v>2.3500471865959126E-2</c:v>
                </c:pt>
                <c:pt idx="11">
                  <c:v>1.6909819453254329E-2</c:v>
                </c:pt>
                <c:pt idx="12">
                  <c:v>1.2330398997478224E-2</c:v>
                </c:pt>
                <c:pt idx="13">
                  <c:v>7.3332611352630844E-3</c:v>
                </c:pt>
                <c:pt idx="14">
                  <c:v>4.8114856815755684E-3</c:v>
                </c:pt>
                <c:pt idx="15">
                  <c:v>3.0168479353930413E-3</c:v>
                </c:pt>
                <c:pt idx="16">
                  <c:v>2.7228986493803859E-3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B-47A5-A834-BEF17A058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094623"/>
        <c:axId val="477091743"/>
      </c:barChart>
      <c:catAx>
        <c:axId val="47709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091743"/>
        <c:crosses val="autoZero"/>
        <c:auto val="1"/>
        <c:lblAlgn val="ctr"/>
        <c:lblOffset val="100"/>
        <c:noMultiLvlLbl val="0"/>
      </c:catAx>
      <c:valAx>
        <c:axId val="47709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09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Teste!$F$24</c:f>
              <c:strCache>
                <c:ptCount val="1"/>
                <c:pt idx="0">
                  <c:v>Maus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Teste!$A$25:$A$41</c:f>
              <c:strCache>
                <c:ptCount val="17"/>
                <c:pt idx="0">
                  <c:v>(0, 395.903]</c:v>
                </c:pt>
                <c:pt idx="1">
                  <c:v>(395.903, 438.98]</c:v>
                </c:pt>
                <c:pt idx="2">
                  <c:v>(438.98, 474.86]</c:v>
                </c:pt>
                <c:pt idx="3">
                  <c:v>(474.86, 497.084]</c:v>
                </c:pt>
                <c:pt idx="4">
                  <c:v>(497.084, 520.118]</c:v>
                </c:pt>
                <c:pt idx="5">
                  <c:v>(520.118, 537.532]</c:v>
                </c:pt>
                <c:pt idx="6">
                  <c:v>(537.532, 550.099]</c:v>
                </c:pt>
                <c:pt idx="7">
                  <c:v>(550.099, 565.749]</c:v>
                </c:pt>
                <c:pt idx="8">
                  <c:v>(565.749, 582.637]</c:v>
                </c:pt>
                <c:pt idx="9">
                  <c:v>(582.637, 600.0]</c:v>
                </c:pt>
                <c:pt idx="10">
                  <c:v>(600.0, 618.131]</c:v>
                </c:pt>
                <c:pt idx="11">
                  <c:v>(618.131, 636.574]</c:v>
                </c:pt>
                <c:pt idx="12">
                  <c:v>(636.574, 655.266]</c:v>
                </c:pt>
                <c:pt idx="13">
                  <c:v>(655.266, 675.264]</c:v>
                </c:pt>
                <c:pt idx="14">
                  <c:v>(675.264, 698.215]</c:v>
                </c:pt>
                <c:pt idx="15">
                  <c:v>(698.215, 723.496]</c:v>
                </c:pt>
                <c:pt idx="16">
                  <c:v>(723.496, 1000]</c:v>
                </c:pt>
              </c:strCache>
            </c:strRef>
          </c:cat>
          <c:val>
            <c:numRef>
              <c:f>Teste!$F$25:$F$41</c:f>
              <c:numCache>
                <c:formatCode>0%</c:formatCode>
                <c:ptCount val="17"/>
                <c:pt idx="0">
                  <c:v>0.98042797494780798</c:v>
                </c:pt>
                <c:pt idx="1">
                  <c:v>0.90050426687354534</c:v>
                </c:pt>
                <c:pt idx="2">
                  <c:v>0.77326788748348119</c:v>
                </c:pt>
                <c:pt idx="3">
                  <c:v>0.60725015021029438</c:v>
                </c:pt>
                <c:pt idx="4">
                  <c:v>0.52346637102734661</c:v>
                </c:pt>
                <c:pt idx="5">
                  <c:v>0.41166541635408854</c:v>
                </c:pt>
                <c:pt idx="6">
                  <c:v>0.35641547861507128</c:v>
                </c:pt>
                <c:pt idx="7">
                  <c:v>0.28344581183009132</c:v>
                </c:pt>
                <c:pt idx="8">
                  <c:v>0.24773646696204971</c:v>
                </c:pt>
                <c:pt idx="9">
                  <c:v>0.17178034004299395</c:v>
                </c:pt>
                <c:pt idx="10">
                  <c:v>0.12173058013765978</c:v>
                </c:pt>
                <c:pt idx="11">
                  <c:v>8.9124460149195131E-2</c:v>
                </c:pt>
                <c:pt idx="12">
                  <c:v>5.8636748518204912E-2</c:v>
                </c:pt>
                <c:pt idx="13">
                  <c:v>4.6224256292906177E-2</c:v>
                </c:pt>
                <c:pt idx="14">
                  <c:v>3.0880082346886259E-2</c:v>
                </c:pt>
                <c:pt idx="15">
                  <c:v>1.8622391743325105E-2</c:v>
                </c:pt>
                <c:pt idx="16">
                  <c:v>7.3954551566491862E-3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62-484D-9154-83430D70A433}"/>
            </c:ext>
          </c:extLst>
        </c:ser>
        <c:ser>
          <c:idx val="6"/>
          <c:order val="1"/>
          <c:tx>
            <c:strRef>
              <c:f>Teste!$E$24</c:f>
              <c:strCache>
                <c:ptCount val="1"/>
                <c:pt idx="0">
                  <c:v>Bons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Teste!$A$25:$A$41</c:f>
              <c:strCache>
                <c:ptCount val="17"/>
                <c:pt idx="0">
                  <c:v>(0, 395.903]</c:v>
                </c:pt>
                <c:pt idx="1">
                  <c:v>(395.903, 438.98]</c:v>
                </c:pt>
                <c:pt idx="2">
                  <c:v>(438.98, 474.86]</c:v>
                </c:pt>
                <c:pt idx="3">
                  <c:v>(474.86, 497.084]</c:v>
                </c:pt>
                <c:pt idx="4">
                  <c:v>(497.084, 520.118]</c:v>
                </c:pt>
                <c:pt idx="5">
                  <c:v>(520.118, 537.532]</c:v>
                </c:pt>
                <c:pt idx="6">
                  <c:v>(537.532, 550.099]</c:v>
                </c:pt>
                <c:pt idx="7">
                  <c:v>(550.099, 565.749]</c:v>
                </c:pt>
                <c:pt idx="8">
                  <c:v>(565.749, 582.637]</c:v>
                </c:pt>
                <c:pt idx="9">
                  <c:v>(582.637, 600.0]</c:v>
                </c:pt>
                <c:pt idx="10">
                  <c:v>(600.0, 618.131]</c:v>
                </c:pt>
                <c:pt idx="11">
                  <c:v>(618.131, 636.574]</c:v>
                </c:pt>
                <c:pt idx="12">
                  <c:v>(636.574, 655.266]</c:v>
                </c:pt>
                <c:pt idx="13">
                  <c:v>(655.266, 675.264]</c:v>
                </c:pt>
                <c:pt idx="14">
                  <c:v>(675.264, 698.215]</c:v>
                </c:pt>
                <c:pt idx="15">
                  <c:v>(698.215, 723.496]</c:v>
                </c:pt>
                <c:pt idx="16">
                  <c:v>(723.496, 1000]</c:v>
                </c:pt>
              </c:strCache>
            </c:strRef>
          </c:cat>
          <c:val>
            <c:numRef>
              <c:f>Teste!$E$25:$E$41</c:f>
              <c:numCache>
                <c:formatCode>0%</c:formatCode>
                <c:ptCount val="17"/>
                <c:pt idx="0">
                  <c:v>1.9572025052192066E-2</c:v>
                </c:pt>
                <c:pt idx="1">
                  <c:v>9.9495733126454614E-2</c:v>
                </c:pt>
                <c:pt idx="2">
                  <c:v>0.22673211251651879</c:v>
                </c:pt>
                <c:pt idx="3">
                  <c:v>0.39274984978970556</c:v>
                </c:pt>
                <c:pt idx="4">
                  <c:v>0.47653362897265339</c:v>
                </c:pt>
                <c:pt idx="5">
                  <c:v>0.58833458364591151</c:v>
                </c:pt>
                <c:pt idx="6">
                  <c:v>0.64358452138492872</c:v>
                </c:pt>
                <c:pt idx="7">
                  <c:v>0.71655418816990868</c:v>
                </c:pt>
                <c:pt idx="8">
                  <c:v>0.75226353303795035</c:v>
                </c:pt>
                <c:pt idx="9">
                  <c:v>0.82821965995700608</c:v>
                </c:pt>
                <c:pt idx="10">
                  <c:v>0.87826941986234019</c:v>
                </c:pt>
                <c:pt idx="11">
                  <c:v>0.91087553985080483</c:v>
                </c:pt>
                <c:pt idx="12">
                  <c:v>0.94136325148179512</c:v>
                </c:pt>
                <c:pt idx="13">
                  <c:v>0.95377574370709384</c:v>
                </c:pt>
                <c:pt idx="14">
                  <c:v>0.96911991765311378</c:v>
                </c:pt>
                <c:pt idx="15">
                  <c:v>0.98137760825667486</c:v>
                </c:pt>
                <c:pt idx="16">
                  <c:v>0.99260454484335081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62-484D-9154-83430D70A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126448"/>
        <c:axId val="260126928"/>
      </c:barChart>
      <c:lineChart>
        <c:grouping val="standard"/>
        <c:varyColors val="0"/>
        <c:ser>
          <c:idx val="10"/>
          <c:order val="2"/>
          <c:tx>
            <c:strRef>
              <c:f>Teste!$G$24</c:f>
              <c:strCache>
                <c:ptCount val="1"/>
                <c:pt idx="0">
                  <c:v>A/I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Teste!$A$25:$A$41</c:f>
              <c:strCache>
                <c:ptCount val="17"/>
                <c:pt idx="0">
                  <c:v>(0, 395.903]</c:v>
                </c:pt>
                <c:pt idx="1">
                  <c:v>(395.903, 438.98]</c:v>
                </c:pt>
                <c:pt idx="2">
                  <c:v>(438.98, 474.86]</c:v>
                </c:pt>
                <c:pt idx="3">
                  <c:v>(474.86, 497.084]</c:v>
                </c:pt>
                <c:pt idx="4">
                  <c:v>(497.084, 520.118]</c:v>
                </c:pt>
                <c:pt idx="5">
                  <c:v>(520.118, 537.532]</c:v>
                </c:pt>
                <c:pt idx="6">
                  <c:v>(537.532, 550.099]</c:v>
                </c:pt>
                <c:pt idx="7">
                  <c:v>(550.099, 565.749]</c:v>
                </c:pt>
                <c:pt idx="8">
                  <c:v>(565.749, 582.637]</c:v>
                </c:pt>
                <c:pt idx="9">
                  <c:v>(582.637, 600.0]</c:v>
                </c:pt>
                <c:pt idx="10">
                  <c:v>(600.0, 618.131]</c:v>
                </c:pt>
                <c:pt idx="11">
                  <c:v>(618.131, 636.574]</c:v>
                </c:pt>
                <c:pt idx="12">
                  <c:v>(636.574, 655.266]</c:v>
                </c:pt>
                <c:pt idx="13">
                  <c:v>(655.266, 675.264]</c:v>
                </c:pt>
                <c:pt idx="14">
                  <c:v>(675.264, 698.215]</c:v>
                </c:pt>
                <c:pt idx="15">
                  <c:v>(698.215, 723.496]</c:v>
                </c:pt>
                <c:pt idx="16">
                  <c:v>(723.496, 1000]</c:v>
                </c:pt>
              </c:strCache>
            </c:strRef>
          </c:cat>
          <c:val>
            <c:numRef>
              <c:f>Teste!$G$25:$G$41</c:f>
              <c:numCache>
                <c:formatCode>_(* #,##0.00_);_(* \(#,##0.00\);_(* "-"??_);_(@_)</c:formatCode>
                <c:ptCount val="17"/>
                <c:pt idx="0">
                  <c:v>1.9962736225712003E-2</c:v>
                </c:pt>
                <c:pt idx="1">
                  <c:v>0.11048890803359897</c:v>
                </c:pt>
                <c:pt idx="2">
                  <c:v>0.293212890625</c:v>
                </c:pt>
                <c:pt idx="3">
                  <c:v>0.64676781002638517</c:v>
                </c:pt>
                <c:pt idx="4">
                  <c:v>0.91034239322273214</c:v>
                </c:pt>
                <c:pt idx="5">
                  <c:v>1.4291571753986332</c:v>
                </c:pt>
                <c:pt idx="6">
                  <c:v>1.8057142857142858</c:v>
                </c:pt>
                <c:pt idx="7">
                  <c:v>2.5280112044817926</c:v>
                </c:pt>
                <c:pt idx="8">
                  <c:v>3.0365474339035772</c:v>
                </c:pt>
                <c:pt idx="9">
                  <c:v>4.8213879408418654</c:v>
                </c:pt>
                <c:pt idx="10">
                  <c:v>7.2148626817447497</c:v>
                </c:pt>
                <c:pt idx="11">
                  <c:v>10.220264317180616</c:v>
                </c:pt>
                <c:pt idx="12">
                  <c:v>16.054151624548737</c:v>
                </c:pt>
                <c:pt idx="13">
                  <c:v>20.633663366336634</c:v>
                </c:pt>
                <c:pt idx="14">
                  <c:v>31.383333333333333</c:v>
                </c:pt>
                <c:pt idx="15">
                  <c:v>52.698795180722897</c:v>
                </c:pt>
                <c:pt idx="16">
                  <c:v>134.21818181818182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62-484D-9154-83430D70A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129328"/>
        <c:axId val="260134608"/>
      </c:lineChart>
      <c:catAx>
        <c:axId val="2601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126928"/>
        <c:crosses val="autoZero"/>
        <c:auto val="1"/>
        <c:lblAlgn val="ctr"/>
        <c:lblOffset val="100"/>
        <c:noMultiLvlLbl val="0"/>
      </c:catAx>
      <c:valAx>
        <c:axId val="2601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126448"/>
        <c:crosses val="autoZero"/>
        <c:crossBetween val="between"/>
      </c:valAx>
      <c:valAx>
        <c:axId val="260134608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129328"/>
        <c:crosses val="max"/>
        <c:crossBetween val="between"/>
      </c:valAx>
      <c:catAx>
        <c:axId val="260129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01346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Teste!$H$24</c:f>
              <c:strCache>
                <c:ptCount val="1"/>
                <c:pt idx="0">
                  <c:v>Bons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Teste!$A$25:$A$41</c:f>
              <c:strCache>
                <c:ptCount val="17"/>
                <c:pt idx="0">
                  <c:v>(0, 395.903]</c:v>
                </c:pt>
                <c:pt idx="1">
                  <c:v>(395.903, 438.98]</c:v>
                </c:pt>
                <c:pt idx="2">
                  <c:v>(438.98, 474.86]</c:v>
                </c:pt>
                <c:pt idx="3">
                  <c:v>(474.86, 497.084]</c:v>
                </c:pt>
                <c:pt idx="4">
                  <c:v>(497.084, 520.118]</c:v>
                </c:pt>
                <c:pt idx="5">
                  <c:v>(520.118, 537.532]</c:v>
                </c:pt>
                <c:pt idx="6">
                  <c:v>(537.532, 550.099]</c:v>
                </c:pt>
                <c:pt idx="7">
                  <c:v>(550.099, 565.749]</c:v>
                </c:pt>
                <c:pt idx="8">
                  <c:v>(565.749, 582.637]</c:v>
                </c:pt>
                <c:pt idx="9">
                  <c:v>(582.637, 600.0]</c:v>
                </c:pt>
                <c:pt idx="10">
                  <c:v>(600.0, 618.131]</c:v>
                </c:pt>
                <c:pt idx="11">
                  <c:v>(618.131, 636.574]</c:v>
                </c:pt>
                <c:pt idx="12">
                  <c:v>(636.574, 655.266]</c:v>
                </c:pt>
                <c:pt idx="13">
                  <c:v>(655.266, 675.264]</c:v>
                </c:pt>
                <c:pt idx="14">
                  <c:v>(675.264, 698.215]</c:v>
                </c:pt>
                <c:pt idx="15">
                  <c:v>(698.215, 723.496]</c:v>
                </c:pt>
                <c:pt idx="16">
                  <c:v>(723.496, 1000]</c:v>
                </c:pt>
              </c:strCache>
            </c:strRef>
          </c:cat>
          <c:val>
            <c:numRef>
              <c:f>Teste!$H$24:$H$41</c:f>
              <c:numCache>
                <c:formatCode>0.0%</c:formatCode>
                <c:ptCount val="18"/>
                <c:pt idx="0" formatCode="General">
                  <c:v>0</c:v>
                </c:pt>
                <c:pt idx="1">
                  <c:v>1.1594113282216176E-3</c:v>
                </c:pt>
                <c:pt idx="2">
                  <c:v>7.9303734850358649E-3</c:v>
                </c:pt>
                <c:pt idx="3">
                  <c:v>1.8566040069255503E-2</c:v>
                </c:pt>
                <c:pt idx="4">
                  <c:v>3.0314741528567894E-2</c:v>
                </c:pt>
                <c:pt idx="5">
                  <c:v>3.9868290873114026E-2</c:v>
                </c:pt>
                <c:pt idx="6">
                  <c:v>4.8494311155082861E-2</c:v>
                </c:pt>
                <c:pt idx="7">
                  <c:v>4.396487756616374E-2</c:v>
                </c:pt>
                <c:pt idx="8">
                  <c:v>5.5806331931733864E-2</c:v>
                </c:pt>
                <c:pt idx="9">
                  <c:v>6.0366683156072222E-2</c:v>
                </c:pt>
                <c:pt idx="10">
                  <c:v>6.5514469453376203E-2</c:v>
                </c:pt>
                <c:pt idx="11">
                  <c:v>6.9039079891169919E-2</c:v>
                </c:pt>
                <c:pt idx="12">
                  <c:v>7.172891417264407E-2</c:v>
                </c:pt>
                <c:pt idx="13">
                  <c:v>6.8745362354687117E-2</c:v>
                </c:pt>
                <c:pt idx="14">
                  <c:v>6.4432352213702693E-2</c:v>
                </c:pt>
                <c:pt idx="15">
                  <c:v>5.8217907494434826E-2</c:v>
                </c:pt>
                <c:pt idx="16">
                  <c:v>6.7616868661884738E-2</c:v>
                </c:pt>
                <c:pt idx="17">
                  <c:v>0.22823398466485284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F-4E56-BAD4-36D3B027414C}"/>
            </c:ext>
          </c:extLst>
        </c:ser>
        <c:ser>
          <c:idx val="6"/>
          <c:order val="1"/>
          <c:tx>
            <c:strRef>
              <c:f>Teste!$I$24</c:f>
              <c:strCache>
                <c:ptCount val="1"/>
                <c:pt idx="0">
                  <c:v>Maus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Teste!$A$25:$A$41</c:f>
              <c:strCache>
                <c:ptCount val="17"/>
                <c:pt idx="0">
                  <c:v>(0, 395.903]</c:v>
                </c:pt>
                <c:pt idx="1">
                  <c:v>(395.903, 438.98]</c:v>
                </c:pt>
                <c:pt idx="2">
                  <c:v>(438.98, 474.86]</c:v>
                </c:pt>
                <c:pt idx="3">
                  <c:v>(474.86, 497.084]</c:v>
                </c:pt>
                <c:pt idx="4">
                  <c:v>(497.084, 520.118]</c:v>
                </c:pt>
                <c:pt idx="5">
                  <c:v>(520.118, 537.532]</c:v>
                </c:pt>
                <c:pt idx="6">
                  <c:v>(537.532, 550.099]</c:v>
                </c:pt>
                <c:pt idx="7">
                  <c:v>(550.099, 565.749]</c:v>
                </c:pt>
                <c:pt idx="8">
                  <c:v>(565.749, 582.637]</c:v>
                </c:pt>
                <c:pt idx="9">
                  <c:v>(582.637, 600.0]</c:v>
                </c:pt>
                <c:pt idx="10">
                  <c:v>(600.0, 618.131]</c:v>
                </c:pt>
                <c:pt idx="11">
                  <c:v>(618.131, 636.574]</c:v>
                </c:pt>
                <c:pt idx="12">
                  <c:v>(636.574, 655.266]</c:v>
                </c:pt>
                <c:pt idx="13">
                  <c:v>(655.266, 675.264]</c:v>
                </c:pt>
                <c:pt idx="14">
                  <c:v>(675.264, 698.215]</c:v>
                </c:pt>
                <c:pt idx="15">
                  <c:v>(698.215, 723.496]</c:v>
                </c:pt>
                <c:pt idx="16">
                  <c:v>(723.496, 1000]</c:v>
                </c:pt>
              </c:strCache>
            </c:strRef>
          </c:cat>
          <c:val>
            <c:numRef>
              <c:f>Teste!$I$25:$I$41</c:f>
              <c:numCache>
                <c:formatCode>0.0%</c:formatCode>
                <c:ptCount val="17"/>
                <c:pt idx="0">
                  <c:v>0.13617746203196926</c:v>
                </c:pt>
                <c:pt idx="1">
                  <c:v>0.16829171046431549</c:v>
                </c:pt>
                <c:pt idx="2">
                  <c:v>0.1484649679219979</c:v>
                </c:pt>
                <c:pt idx="3">
                  <c:v>0.10989887273913516</c:v>
                </c:pt>
                <c:pt idx="4">
                  <c:v>0.10268585305737794</c:v>
                </c:pt>
                <c:pt idx="5">
                  <c:v>7.9560694479683933E-2</c:v>
                </c:pt>
                <c:pt idx="6">
                  <c:v>5.7087969843053393E-2</c:v>
                </c:pt>
                <c:pt idx="7">
                  <c:v>5.175975932436841E-2</c:v>
                </c:pt>
                <c:pt idx="8">
                  <c:v>4.6612780455978831E-2</c:v>
                </c:pt>
                <c:pt idx="9">
                  <c:v>3.1860524121932653E-2</c:v>
                </c:pt>
                <c:pt idx="10">
                  <c:v>2.2436478306571458E-2</c:v>
                </c:pt>
                <c:pt idx="11">
                  <c:v>1.6455833846823011E-2</c:v>
                </c:pt>
                <c:pt idx="12">
                  <c:v>1.0040233426365581E-2</c:v>
                </c:pt>
                <c:pt idx="13">
                  <c:v>7.3217586719344667E-3</c:v>
                </c:pt>
                <c:pt idx="14">
                  <c:v>4.3495596070897823E-3</c:v>
                </c:pt>
                <c:pt idx="15">
                  <c:v>3.0084453949037662E-3</c:v>
                </c:pt>
                <c:pt idx="16">
                  <c:v>3.9870963064989667E-3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F-4E56-BAD4-36D3B027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126448"/>
        <c:axId val="260126928"/>
      </c:barChart>
      <c:catAx>
        <c:axId val="2601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126928"/>
        <c:crosses val="autoZero"/>
        <c:auto val="1"/>
        <c:lblAlgn val="ctr"/>
        <c:lblOffset val="100"/>
        <c:noMultiLvlLbl val="0"/>
      </c:catAx>
      <c:valAx>
        <c:axId val="2601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1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428624</xdr:colOff>
      <xdr:row>23</xdr:row>
      <xdr:rowOff>176212</xdr:rowOff>
    </xdr:from>
    <xdr:to>
      <xdr:col>31</xdr:col>
      <xdr:colOff>247650</xdr:colOff>
      <xdr:row>43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E36A76-E30F-FC9F-DC78-81A20DE4F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44</xdr:row>
      <xdr:rowOff>19050</xdr:rowOff>
    </xdr:from>
    <xdr:to>
      <xdr:col>31</xdr:col>
      <xdr:colOff>19051</xdr:colOff>
      <xdr:row>67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197C16-E72F-42D0-9392-342CDCC1A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532533</xdr:colOff>
      <xdr:row>25</xdr:row>
      <xdr:rowOff>187037</xdr:rowOff>
    </xdr:from>
    <xdr:to>
      <xdr:col>25</xdr:col>
      <xdr:colOff>17318</xdr:colOff>
      <xdr:row>46</xdr:row>
      <xdr:rowOff>138546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9292E0-D91B-4370-8646-08DAEB90B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48</xdr:row>
      <xdr:rowOff>0</xdr:rowOff>
    </xdr:from>
    <xdr:to>
      <xdr:col>25</xdr:col>
      <xdr:colOff>90922</xdr:colOff>
      <xdr:row>69</xdr:row>
      <xdr:rowOff>90054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1EDEE3-65A7-463E-8EE1-4ACE88F45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C54BE-102F-4147-B4EC-494E11CD66DD}">
  <dimension ref="A1:L45"/>
  <sheetViews>
    <sheetView topLeftCell="A29" zoomScaleNormal="100" workbookViewId="0">
      <selection activeCell="I47" sqref="I47"/>
    </sheetView>
  </sheetViews>
  <sheetFormatPr defaultRowHeight="15" x14ac:dyDescent="0.25"/>
  <cols>
    <col min="1" max="1" width="20.28515625" customWidth="1"/>
    <col min="2" max="2" width="12.140625" customWidth="1"/>
    <col min="3" max="3" width="7.7109375" customWidth="1"/>
    <col min="4" max="7" width="15.140625" customWidth="1"/>
  </cols>
  <sheetData>
    <row r="1" spans="1:11" x14ac:dyDescent="0.25">
      <c r="A1" s="1" t="s">
        <v>6</v>
      </c>
      <c r="B1" s="1">
        <v>0</v>
      </c>
      <c r="C1" s="1">
        <v>1</v>
      </c>
      <c r="D1" s="5"/>
      <c r="E1" s="5"/>
      <c r="F1" s="5"/>
      <c r="G1" s="5"/>
      <c r="H1" s="5"/>
    </row>
    <row r="2" spans="1:11" x14ac:dyDescent="0.25">
      <c r="A2" s="1" t="s">
        <v>29</v>
      </c>
      <c r="B2" s="2">
        <v>42</v>
      </c>
      <c r="C2" s="2">
        <v>10724</v>
      </c>
      <c r="D2" s="6"/>
      <c r="E2" s="5"/>
      <c r="F2" s="6"/>
      <c r="G2" s="6"/>
      <c r="H2" s="6"/>
      <c r="I2" s="5"/>
      <c r="J2" s="4"/>
      <c r="K2" s="4"/>
    </row>
    <row r="3" spans="1:11" x14ac:dyDescent="0.25">
      <c r="A3" s="1" t="s">
        <v>30</v>
      </c>
      <c r="B3" s="2">
        <v>658</v>
      </c>
      <c r="C3" s="2">
        <v>10108</v>
      </c>
      <c r="D3" s="6"/>
      <c r="E3" s="5"/>
      <c r="F3" s="6"/>
      <c r="G3" s="6"/>
      <c r="H3" s="6"/>
      <c r="I3" s="6"/>
      <c r="J3" s="4"/>
      <c r="K3" s="4"/>
    </row>
    <row r="4" spans="1:11" x14ac:dyDescent="0.25">
      <c r="A4" s="1" t="s">
        <v>31</v>
      </c>
      <c r="B4" s="2">
        <v>2132</v>
      </c>
      <c r="C4" s="2">
        <v>8633</v>
      </c>
      <c r="D4" s="6"/>
      <c r="E4" s="5"/>
      <c r="F4" s="6"/>
      <c r="G4" s="6"/>
      <c r="H4" s="6"/>
      <c r="I4" s="6"/>
      <c r="J4" s="4"/>
      <c r="K4" s="4"/>
    </row>
    <row r="5" spans="1:11" x14ac:dyDescent="0.25">
      <c r="A5" s="1" t="s">
        <v>32</v>
      </c>
      <c r="B5" s="2">
        <v>3718</v>
      </c>
      <c r="C5" s="2">
        <v>7048</v>
      </c>
      <c r="D5" s="6"/>
      <c r="E5" s="5"/>
      <c r="F5" s="6"/>
      <c r="G5" s="6"/>
      <c r="H5" s="6"/>
      <c r="I5" s="6"/>
      <c r="J5" s="4"/>
      <c r="K5" s="4"/>
    </row>
    <row r="6" spans="1:11" x14ac:dyDescent="0.25">
      <c r="A6" s="1" t="s">
        <v>33</v>
      </c>
      <c r="B6" s="2">
        <v>4747</v>
      </c>
      <c r="C6" s="2">
        <v>6018</v>
      </c>
      <c r="D6" s="6"/>
      <c r="E6" s="5"/>
      <c r="F6" s="6"/>
      <c r="G6" s="6"/>
      <c r="H6" s="6"/>
      <c r="I6" s="6"/>
      <c r="J6" s="4"/>
      <c r="K6" s="4"/>
    </row>
    <row r="7" spans="1:11" x14ac:dyDescent="0.25">
      <c r="A7" s="1" t="s">
        <v>34</v>
      </c>
      <c r="B7" s="2">
        <v>5761</v>
      </c>
      <c r="C7" s="2">
        <v>5005</v>
      </c>
      <c r="D7" s="6"/>
      <c r="E7" s="5"/>
      <c r="F7" s="6"/>
      <c r="G7" s="6"/>
      <c r="H7" s="6"/>
      <c r="I7" s="6"/>
      <c r="J7" s="4"/>
      <c r="K7" s="4"/>
    </row>
    <row r="8" spans="1:11" x14ac:dyDescent="0.25">
      <c r="A8" s="1" t="s">
        <v>35</v>
      </c>
      <c r="B8" s="2">
        <v>6628</v>
      </c>
      <c r="C8" s="2">
        <v>4137</v>
      </c>
      <c r="D8" s="6"/>
      <c r="E8" s="5"/>
      <c r="F8" s="6"/>
      <c r="G8" s="6"/>
      <c r="H8" s="6"/>
      <c r="I8" s="6"/>
      <c r="J8" s="4"/>
      <c r="K8" s="4"/>
    </row>
    <row r="9" spans="1:11" x14ac:dyDescent="0.25">
      <c r="A9" s="1" t="s">
        <v>36</v>
      </c>
      <c r="B9" s="2">
        <v>7325</v>
      </c>
      <c r="C9" s="2">
        <v>3441</v>
      </c>
      <c r="D9" s="6"/>
      <c r="E9" s="5"/>
      <c r="F9" s="6"/>
      <c r="G9" s="6"/>
      <c r="H9" s="6"/>
      <c r="I9" s="6"/>
      <c r="J9" s="4"/>
      <c r="K9" s="4"/>
    </row>
    <row r="10" spans="1:11" x14ac:dyDescent="0.25">
      <c r="A10" s="1" t="s">
        <v>37</v>
      </c>
      <c r="B10" s="2">
        <v>7936</v>
      </c>
      <c r="C10" s="2">
        <v>2829</v>
      </c>
      <c r="D10" s="6"/>
      <c r="E10" s="5"/>
      <c r="F10" s="6"/>
      <c r="G10" s="6"/>
      <c r="H10" s="6"/>
      <c r="I10" s="6"/>
      <c r="J10" s="4"/>
      <c r="K10" s="4"/>
    </row>
    <row r="11" spans="1:11" x14ac:dyDescent="0.25">
      <c r="A11" s="1" t="s">
        <v>38</v>
      </c>
      <c r="B11" s="2">
        <v>8637</v>
      </c>
      <c r="C11" s="2">
        <v>2129</v>
      </c>
      <c r="D11" s="6"/>
      <c r="E11" s="5"/>
      <c r="F11" s="6"/>
      <c r="G11" s="6"/>
      <c r="H11" s="6"/>
      <c r="I11" s="6"/>
      <c r="J11" s="4"/>
      <c r="K11" s="4"/>
    </row>
    <row r="12" spans="1:11" x14ac:dyDescent="0.25">
      <c r="A12" s="1" t="s">
        <v>39</v>
      </c>
      <c r="B12" s="2">
        <v>9246</v>
      </c>
      <c r="C12" s="2">
        <v>1519</v>
      </c>
      <c r="D12" s="6"/>
      <c r="E12" s="5"/>
      <c r="F12" s="6"/>
      <c r="G12" s="6"/>
      <c r="H12" s="6"/>
      <c r="I12" s="6"/>
      <c r="J12" s="4"/>
      <c r="K12" s="4"/>
    </row>
    <row r="13" spans="1:11" x14ac:dyDescent="0.25">
      <c r="A13" s="1" t="s">
        <v>40</v>
      </c>
      <c r="B13" s="2">
        <v>9673</v>
      </c>
      <c r="C13" s="2">
        <v>1093</v>
      </c>
      <c r="D13" s="6"/>
      <c r="E13" s="5"/>
      <c r="F13" s="6"/>
      <c r="G13" s="6"/>
      <c r="H13" s="6"/>
      <c r="I13" s="6"/>
      <c r="J13" s="4"/>
      <c r="K13" s="4"/>
    </row>
    <row r="14" spans="1:11" x14ac:dyDescent="0.25">
      <c r="A14" s="1" t="s">
        <v>41</v>
      </c>
      <c r="B14" s="2">
        <v>9968</v>
      </c>
      <c r="C14" s="2">
        <v>797</v>
      </c>
      <c r="D14" s="6"/>
      <c r="E14" s="5"/>
      <c r="F14" s="6"/>
      <c r="G14" s="6"/>
      <c r="H14" s="6"/>
      <c r="I14" s="6"/>
      <c r="J14" s="4"/>
      <c r="K14" s="4"/>
    </row>
    <row r="15" spans="1:11" x14ac:dyDescent="0.25">
      <c r="A15" s="1" t="s">
        <v>42</v>
      </c>
      <c r="B15" s="2">
        <v>10292</v>
      </c>
      <c r="C15" s="2">
        <v>474</v>
      </c>
      <c r="D15" s="6"/>
      <c r="E15" s="5"/>
      <c r="F15" s="6"/>
      <c r="G15" s="6"/>
      <c r="H15" s="6"/>
      <c r="I15" s="6"/>
      <c r="J15" s="4"/>
      <c r="K15" s="4"/>
    </row>
    <row r="16" spans="1:11" x14ac:dyDescent="0.25">
      <c r="A16" s="1" t="s">
        <v>43</v>
      </c>
      <c r="B16" s="2">
        <v>10454</v>
      </c>
      <c r="C16" s="2">
        <v>311</v>
      </c>
      <c r="D16" s="6"/>
      <c r="E16" s="5"/>
      <c r="F16" s="6"/>
      <c r="G16" s="6"/>
      <c r="H16" s="6"/>
      <c r="I16" s="6"/>
      <c r="J16" s="4"/>
      <c r="K16" s="4"/>
    </row>
    <row r="17" spans="1:12" x14ac:dyDescent="0.25">
      <c r="A17" s="1" t="s">
        <v>44</v>
      </c>
      <c r="B17" s="2">
        <v>10571</v>
      </c>
      <c r="C17" s="2">
        <v>195</v>
      </c>
      <c r="D17" s="6"/>
      <c r="E17" s="5"/>
      <c r="F17" s="6"/>
      <c r="G17" s="6"/>
      <c r="H17" s="6"/>
      <c r="I17" s="6"/>
      <c r="J17" s="4"/>
      <c r="K17" s="4"/>
    </row>
    <row r="18" spans="1:12" x14ac:dyDescent="0.25">
      <c r="A18" s="1" t="s">
        <v>45</v>
      </c>
      <c r="B18" s="2">
        <v>10665</v>
      </c>
      <c r="C18" s="2">
        <v>100</v>
      </c>
      <c r="D18" s="6"/>
      <c r="E18" s="5"/>
      <c r="F18" s="6"/>
      <c r="G18" s="6"/>
      <c r="H18" s="6"/>
      <c r="I18" s="6"/>
      <c r="J18" s="4"/>
      <c r="K18" s="4"/>
    </row>
    <row r="19" spans="1:12" x14ac:dyDescent="0.25">
      <c r="A19" s="1" t="s">
        <v>46</v>
      </c>
      <c r="B19" s="2">
        <v>10716</v>
      </c>
      <c r="C19" s="2">
        <v>50</v>
      </c>
      <c r="D19" s="6"/>
      <c r="E19" s="5"/>
      <c r="F19" s="6"/>
      <c r="G19" s="6"/>
      <c r="H19" s="6"/>
      <c r="I19" s="6"/>
      <c r="J19" s="4"/>
      <c r="K19" s="4"/>
    </row>
    <row r="20" spans="1:12" x14ac:dyDescent="0.25">
      <c r="A20" s="1" t="s">
        <v>47</v>
      </c>
      <c r="B20" s="2">
        <v>10743</v>
      </c>
      <c r="C20" s="2">
        <v>22</v>
      </c>
      <c r="D20" s="6"/>
      <c r="E20" s="5"/>
      <c r="F20" s="6"/>
      <c r="G20" s="6"/>
      <c r="H20" s="6"/>
      <c r="I20" s="6"/>
      <c r="J20" s="4"/>
      <c r="K20" s="4"/>
    </row>
    <row r="21" spans="1:12" x14ac:dyDescent="0.25">
      <c r="A21" s="1" t="s">
        <v>48</v>
      </c>
      <c r="B21" s="2">
        <v>10762</v>
      </c>
      <c r="C21" s="2">
        <v>4</v>
      </c>
      <c r="E21" s="5"/>
      <c r="F21" s="6"/>
      <c r="G21" s="6"/>
      <c r="H21" s="6"/>
      <c r="I21" s="6"/>
    </row>
    <row r="22" spans="1:12" x14ac:dyDescent="0.25">
      <c r="A22" s="14" t="s">
        <v>1</v>
      </c>
      <c r="B22" s="16">
        <f>SUM(B2:B21)</f>
        <v>150674</v>
      </c>
      <c r="C22" s="16">
        <f>SUM(C2:C21)</f>
        <v>64637</v>
      </c>
      <c r="E22" s="5"/>
      <c r="F22" s="6"/>
      <c r="G22" s="6"/>
      <c r="H22" s="6"/>
      <c r="I22" s="6"/>
    </row>
    <row r="23" spans="1:12" x14ac:dyDescent="0.25">
      <c r="E23" s="5"/>
      <c r="F23" s="6"/>
      <c r="G23" s="6"/>
      <c r="H23" s="6"/>
      <c r="I23" s="6"/>
    </row>
    <row r="24" spans="1:12" x14ac:dyDescent="0.25">
      <c r="A24" s="1" t="s">
        <v>0</v>
      </c>
      <c r="B24" s="1">
        <v>0</v>
      </c>
      <c r="C24" s="1">
        <v>1</v>
      </c>
      <c r="D24" s="5" t="s">
        <v>1</v>
      </c>
      <c r="E24" s="5" t="s">
        <v>53</v>
      </c>
      <c r="F24" s="5" t="s">
        <v>3</v>
      </c>
      <c r="G24" s="5" t="s">
        <v>4</v>
      </c>
      <c r="H24" t="s">
        <v>2</v>
      </c>
      <c r="I24" t="s">
        <v>3</v>
      </c>
      <c r="J24" t="s">
        <v>2</v>
      </c>
      <c r="K24" t="s">
        <v>3</v>
      </c>
      <c r="L24" s="5" t="s">
        <v>5</v>
      </c>
    </row>
    <row r="25" spans="1:12" x14ac:dyDescent="0.25">
      <c r="A25" s="1" t="s">
        <v>49</v>
      </c>
      <c r="B25" s="2">
        <f>B2</f>
        <v>42</v>
      </c>
      <c r="C25" s="2">
        <f>C2</f>
        <v>10724</v>
      </c>
      <c r="D25" s="6">
        <f>+SUM(B25:C25)</f>
        <v>10766</v>
      </c>
      <c r="E25" s="7">
        <f>B25/D25</f>
        <v>3.9011703511053317E-3</v>
      </c>
      <c r="F25" s="7">
        <f>C25/D25</f>
        <v>0.99609882964889462</v>
      </c>
      <c r="G25" s="8">
        <f>E25/F25</f>
        <v>3.9164490861618804E-3</v>
      </c>
      <c r="H25" s="4">
        <f>B25/$B$42</f>
        <v>2.7874749459097124E-4</v>
      </c>
      <c r="I25" s="4">
        <f>C25/$C$42</f>
        <v>0.16591116543156398</v>
      </c>
      <c r="J25" s="4">
        <f>B25/$B$42</f>
        <v>2.7874749459097124E-4</v>
      </c>
      <c r="K25" s="4">
        <f>C25/$C$42</f>
        <v>0.16591116543156398</v>
      </c>
      <c r="L25" s="3">
        <f>K25-J25</f>
        <v>0.165632417936973</v>
      </c>
    </row>
    <row r="26" spans="1:12" x14ac:dyDescent="0.25">
      <c r="A26" s="1" t="s">
        <v>30</v>
      </c>
      <c r="B26" s="2">
        <f>B3</f>
        <v>658</v>
      </c>
      <c r="C26" s="2">
        <f>C3</f>
        <v>10108</v>
      </c>
      <c r="D26" s="6">
        <f t="shared" ref="D26:D39" si="0">+SUM(B26:C26)</f>
        <v>10766</v>
      </c>
      <c r="E26" s="7">
        <f t="shared" ref="E26:E41" si="1">B26/D26</f>
        <v>6.1118335500650198E-2</v>
      </c>
      <c r="F26" s="7">
        <f t="shared" ref="F26:F40" si="2">C26/D26</f>
        <v>0.93888166449934984</v>
      </c>
      <c r="G26" s="8">
        <f>E26/F26</f>
        <v>6.5096952908587261E-2</v>
      </c>
      <c r="H26" s="4">
        <f t="shared" ref="H26:H39" si="3">B26/$B$42</f>
        <v>4.3670440819252162E-3</v>
      </c>
      <c r="I26" s="4">
        <f t="shared" ref="I26:I39" si="4">C26/$C$42</f>
        <v>0.15638102015873262</v>
      </c>
      <c r="J26" s="4">
        <f>SUM($B$25:B26)/$B$42</f>
        <v>4.645791576516187E-3</v>
      </c>
      <c r="K26" s="4">
        <f>SUM($C$25:C26)/$C$42</f>
        <v>0.3222921855902966</v>
      </c>
      <c r="L26" s="3">
        <f t="shared" ref="L26:L37" si="5">K26-J26</f>
        <v>0.31764639401378042</v>
      </c>
    </row>
    <row r="27" spans="1:12" x14ac:dyDescent="0.25">
      <c r="A27" s="1" t="s">
        <v>31</v>
      </c>
      <c r="B27" s="2">
        <f>B4</f>
        <v>2132</v>
      </c>
      <c r="C27" s="2">
        <f>C4</f>
        <v>8633</v>
      </c>
      <c r="D27" s="6">
        <f t="shared" si="0"/>
        <v>10765</v>
      </c>
      <c r="E27" s="7">
        <f t="shared" si="1"/>
        <v>0.19804923362749652</v>
      </c>
      <c r="F27" s="7">
        <f t="shared" si="2"/>
        <v>0.80195076637250351</v>
      </c>
      <c r="G27" s="8">
        <f t="shared" ref="G27:G33" si="6">E27/F27</f>
        <v>0.24695934205953898</v>
      </c>
      <c r="H27" s="4">
        <f t="shared" si="3"/>
        <v>1.4149753773046444E-2</v>
      </c>
      <c r="I27" s="4">
        <f t="shared" si="4"/>
        <v>0.13356127295511858</v>
      </c>
      <c r="J27" s="4">
        <f>SUM($B$25:B27)/$B$42</f>
        <v>1.8795545349562633E-2</v>
      </c>
      <c r="K27" s="4">
        <f>SUM($C$25:C27)/$C$42</f>
        <v>0.45585345854541515</v>
      </c>
      <c r="L27" s="3">
        <f t="shared" si="5"/>
        <v>0.43705791319585252</v>
      </c>
    </row>
    <row r="28" spans="1:12" x14ac:dyDescent="0.25">
      <c r="A28" s="1" t="s">
        <v>32</v>
      </c>
      <c r="B28" s="2">
        <f>B5</f>
        <v>3718</v>
      </c>
      <c r="C28" s="2">
        <f>C5</f>
        <v>7048</v>
      </c>
      <c r="D28" s="6">
        <f t="shared" si="0"/>
        <v>10766</v>
      </c>
      <c r="E28" s="7">
        <f t="shared" si="1"/>
        <v>0.3453464610811815</v>
      </c>
      <c r="F28" s="7">
        <f t="shared" si="2"/>
        <v>0.6546535389188185</v>
      </c>
      <c r="G28" s="8">
        <f t="shared" si="6"/>
        <v>0.52752553916004541</v>
      </c>
      <c r="H28" s="4">
        <f t="shared" si="3"/>
        <v>2.4675790116410263E-2</v>
      </c>
      <c r="I28" s="4">
        <f t="shared" si="4"/>
        <v>0.10903971409564181</v>
      </c>
      <c r="J28" s="4">
        <f>SUM($B$25:B28)/$B$42</f>
        <v>4.3471335465972892E-2</v>
      </c>
      <c r="K28" s="4">
        <f>SUM($C$25:C28)/$C$42</f>
        <v>0.56489317264105698</v>
      </c>
      <c r="L28" s="3">
        <f t="shared" si="5"/>
        <v>0.52142183717508406</v>
      </c>
    </row>
    <row r="29" spans="1:12" x14ac:dyDescent="0.25">
      <c r="A29" s="1" t="s">
        <v>33</v>
      </c>
      <c r="B29" s="2">
        <f>B6</f>
        <v>4747</v>
      </c>
      <c r="C29" s="2">
        <f>C6</f>
        <v>6018</v>
      </c>
      <c r="D29" s="6">
        <f t="shared" si="0"/>
        <v>10765</v>
      </c>
      <c r="E29" s="7">
        <f t="shared" si="1"/>
        <v>0.44096609382257318</v>
      </c>
      <c r="F29" s="7">
        <f t="shared" si="2"/>
        <v>0.55903390617742688</v>
      </c>
      <c r="G29" s="8">
        <f t="shared" si="6"/>
        <v>0.78880026586905949</v>
      </c>
      <c r="H29" s="4">
        <f t="shared" si="3"/>
        <v>3.150510373388906E-2</v>
      </c>
      <c r="I29" s="4">
        <f t="shared" si="4"/>
        <v>9.3104568590745243E-2</v>
      </c>
      <c r="J29" s="4">
        <f>SUM($B$25:B29)/$B$42</f>
        <v>7.4976439199861952E-2</v>
      </c>
      <c r="K29" s="4">
        <f>SUM($C$25:C29)/$C$42</f>
        <v>0.65799774123180221</v>
      </c>
      <c r="L29" s="3">
        <f t="shared" si="5"/>
        <v>0.58302130203194025</v>
      </c>
    </row>
    <row r="30" spans="1:12" x14ac:dyDescent="0.25">
      <c r="A30" s="1" t="s">
        <v>34</v>
      </c>
      <c r="B30" s="2">
        <f>B7</f>
        <v>5761</v>
      </c>
      <c r="C30" s="2">
        <f>C7</f>
        <v>5005</v>
      </c>
      <c r="D30" s="6">
        <f t="shared" si="0"/>
        <v>10766</v>
      </c>
      <c r="E30" s="7">
        <f t="shared" si="1"/>
        <v>0.53511053315994794</v>
      </c>
      <c r="F30" s="7">
        <f t="shared" si="2"/>
        <v>0.464889466840052</v>
      </c>
      <c r="G30" s="8">
        <f t="shared" si="6"/>
        <v>1.151048951048951</v>
      </c>
      <c r="H30" s="4">
        <f t="shared" si="3"/>
        <v>3.8234864674728218E-2</v>
      </c>
      <c r="I30" s="4">
        <f t="shared" si="4"/>
        <v>7.7432430341754718E-2</v>
      </c>
      <c r="J30" s="4">
        <f>SUM($B$25:B30)/$B$42</f>
        <v>0.11321130387459018</v>
      </c>
      <c r="K30" s="4">
        <f>SUM($C$25:C30)/$C$42</f>
        <v>0.73543017157355695</v>
      </c>
      <c r="L30" s="3">
        <f t="shared" si="5"/>
        <v>0.62221886769896673</v>
      </c>
    </row>
    <row r="31" spans="1:12" x14ac:dyDescent="0.25">
      <c r="A31" s="1" t="s">
        <v>35</v>
      </c>
      <c r="B31" s="2">
        <f>B8</f>
        <v>6628</v>
      </c>
      <c r="C31" s="2">
        <f>C8</f>
        <v>4137</v>
      </c>
      <c r="D31" s="6">
        <f t="shared" si="0"/>
        <v>10765</v>
      </c>
      <c r="E31" s="7">
        <f t="shared" si="1"/>
        <v>0.61569902461681369</v>
      </c>
      <c r="F31" s="7">
        <f t="shared" si="2"/>
        <v>0.38430097538318625</v>
      </c>
      <c r="G31" s="8">
        <f t="shared" si="6"/>
        <v>1.6021271452743533</v>
      </c>
      <c r="H31" s="4">
        <f t="shared" si="3"/>
        <v>4.3989009384498984E-2</v>
      </c>
      <c r="I31" s="4">
        <f t="shared" si="4"/>
        <v>6.4003589275492365E-2</v>
      </c>
      <c r="J31" s="4">
        <f>SUM($B$25:B31)/$B$42</f>
        <v>0.15720031325908915</v>
      </c>
      <c r="K31" s="4">
        <f>SUM($C$25:C31)/$C$42</f>
        <v>0.79943376084904927</v>
      </c>
      <c r="L31" s="3">
        <f t="shared" si="5"/>
        <v>0.64223344758996015</v>
      </c>
    </row>
    <row r="32" spans="1:12" x14ac:dyDescent="0.25">
      <c r="A32" s="1" t="s">
        <v>36</v>
      </c>
      <c r="B32" s="2">
        <f>B9</f>
        <v>7325</v>
      </c>
      <c r="C32" s="2">
        <f>C9</f>
        <v>3441</v>
      </c>
      <c r="D32" s="6">
        <f t="shared" si="0"/>
        <v>10766</v>
      </c>
      <c r="E32" s="7">
        <f t="shared" si="1"/>
        <v>0.68038268623444176</v>
      </c>
      <c r="F32" s="7">
        <f t="shared" si="2"/>
        <v>0.31961731376555824</v>
      </c>
      <c r="G32" s="8">
        <f t="shared" si="6"/>
        <v>2.1287416448706771</v>
      </c>
      <c r="H32" s="4">
        <f t="shared" si="3"/>
        <v>4.8614890425687243E-2</v>
      </c>
      <c r="I32" s="4">
        <f t="shared" si="4"/>
        <v>5.3235762798397201E-2</v>
      </c>
      <c r="J32" s="4">
        <f>SUM($B$25:B32)/$B$42</f>
        <v>0.2058152036847764</v>
      </c>
      <c r="K32" s="4">
        <f>SUM($C$25:C32)/$C$42</f>
        <v>0.85266952364744653</v>
      </c>
      <c r="L32" s="3">
        <f t="shared" si="5"/>
        <v>0.64685431996267018</v>
      </c>
    </row>
    <row r="33" spans="1:12" x14ac:dyDescent="0.25">
      <c r="A33" s="1" t="s">
        <v>37</v>
      </c>
      <c r="B33" s="2">
        <f>B10</f>
        <v>7936</v>
      </c>
      <c r="C33" s="2">
        <f>C10</f>
        <v>2829</v>
      </c>
      <c r="D33" s="6">
        <f t="shared" si="0"/>
        <v>10765</v>
      </c>
      <c r="E33" s="7">
        <f t="shared" si="1"/>
        <v>0.73720390153274495</v>
      </c>
      <c r="F33" s="7">
        <f t="shared" si="2"/>
        <v>0.26279609846725499</v>
      </c>
      <c r="G33" s="8">
        <f t="shared" si="6"/>
        <v>2.805231530576175</v>
      </c>
      <c r="H33" s="4">
        <f t="shared" si="3"/>
        <v>5.2670002787474947E-2</v>
      </c>
      <c r="I33" s="4">
        <f t="shared" si="4"/>
        <v>4.3767501585779044E-2</v>
      </c>
      <c r="J33" s="4">
        <f>SUM($B$25:B33)/$B$42</f>
        <v>0.25848520647225137</v>
      </c>
      <c r="K33" s="4">
        <f>SUM($C$25:C33)/$C$42</f>
        <v>0.89643702523322555</v>
      </c>
      <c r="L33" s="3">
        <f t="shared" si="5"/>
        <v>0.63795181876097418</v>
      </c>
    </row>
    <row r="34" spans="1:12" x14ac:dyDescent="0.25">
      <c r="A34" s="1" t="s">
        <v>38</v>
      </c>
      <c r="B34" s="2">
        <f>B11</f>
        <v>8637</v>
      </c>
      <c r="C34" s="2">
        <f>C11</f>
        <v>2129</v>
      </c>
      <c r="D34" s="6">
        <f t="shared" si="0"/>
        <v>10766</v>
      </c>
      <c r="E34" s="7">
        <f t="shared" si="1"/>
        <v>0.80224781720230354</v>
      </c>
      <c r="F34" s="7">
        <f t="shared" si="2"/>
        <v>0.19775218279769646</v>
      </c>
      <c r="G34" s="8">
        <f t="shared" ref="G34:G39" si="7">E34/F34</f>
        <v>4.0568341944574913</v>
      </c>
      <c r="H34" s="4">
        <f t="shared" si="3"/>
        <v>5.7322431209100445E-2</v>
      </c>
      <c r="I34" s="4">
        <f t="shared" si="4"/>
        <v>3.2937791048470687E-2</v>
      </c>
      <c r="J34" s="4">
        <f>SUM($B$25:B34)/$B$42</f>
        <v>0.31580763768135178</v>
      </c>
      <c r="K34" s="4">
        <f>SUM($C$25:C34)/$C$42</f>
        <v>0.92937481628169627</v>
      </c>
      <c r="L34" s="3">
        <f t="shared" si="5"/>
        <v>0.61356717860034449</v>
      </c>
    </row>
    <row r="35" spans="1:12" x14ac:dyDescent="0.25">
      <c r="A35" s="1" t="s">
        <v>39</v>
      </c>
      <c r="B35" s="2">
        <f>B12</f>
        <v>9246</v>
      </c>
      <c r="C35" s="2">
        <f>C12</f>
        <v>1519</v>
      </c>
      <c r="D35" s="6">
        <f t="shared" si="0"/>
        <v>10765</v>
      </c>
      <c r="E35" s="7">
        <f t="shared" si="1"/>
        <v>0.85889456572224798</v>
      </c>
      <c r="F35" s="7">
        <f t="shared" si="2"/>
        <v>0.14110543427775196</v>
      </c>
      <c r="G35" s="8">
        <f t="shared" si="7"/>
        <v>6.0868992758393681</v>
      </c>
      <c r="H35" s="4">
        <f t="shared" si="3"/>
        <v>6.1364269880669522E-2</v>
      </c>
      <c r="I35" s="4">
        <f t="shared" si="4"/>
        <v>2.3500471865959126E-2</v>
      </c>
      <c r="J35" s="4">
        <f>SUM($B$25:B35)/$B$42</f>
        <v>0.37717190756202129</v>
      </c>
      <c r="K35" s="4">
        <f>SUM($C$25:C35)/$C$42</f>
        <v>0.95287528814765532</v>
      </c>
      <c r="L35" s="3">
        <f t="shared" si="5"/>
        <v>0.57570338058563397</v>
      </c>
    </row>
    <row r="36" spans="1:12" x14ac:dyDescent="0.25">
      <c r="A36" s="1" t="s">
        <v>40</v>
      </c>
      <c r="B36" s="2">
        <f>B13</f>
        <v>9673</v>
      </c>
      <c r="C36" s="2">
        <f>C13</f>
        <v>1093</v>
      </c>
      <c r="D36" s="6">
        <f t="shared" si="0"/>
        <v>10766</v>
      </c>
      <c r="E36" s="7">
        <f t="shared" si="1"/>
        <v>0.89847668586290175</v>
      </c>
      <c r="F36" s="7">
        <f t="shared" si="2"/>
        <v>0.10152331413709827</v>
      </c>
      <c r="G36" s="8">
        <f t="shared" si="7"/>
        <v>8.8499542543458372</v>
      </c>
      <c r="H36" s="4">
        <f t="shared" si="3"/>
        <v>6.4198202742344404E-2</v>
      </c>
      <c r="I36" s="4">
        <f t="shared" si="4"/>
        <v>1.6909819453254329E-2</v>
      </c>
      <c r="J36" s="4">
        <f>SUM($B$25:B36)/$B$42</f>
        <v>0.44137011030436574</v>
      </c>
      <c r="K36" s="4">
        <f>SUM($C$25:C36)/$C$42</f>
        <v>0.96978510760090975</v>
      </c>
      <c r="L36" s="3">
        <f t="shared" si="5"/>
        <v>0.52841499729654395</v>
      </c>
    </row>
    <row r="37" spans="1:12" x14ac:dyDescent="0.25">
      <c r="A37" s="1" t="s">
        <v>41</v>
      </c>
      <c r="B37" s="2">
        <f>B14</f>
        <v>9968</v>
      </c>
      <c r="C37" s="2">
        <f>C14</f>
        <v>797</v>
      </c>
      <c r="D37" s="6">
        <f t="shared" si="0"/>
        <v>10765</v>
      </c>
      <c r="E37" s="7">
        <f t="shared" si="1"/>
        <v>0.92596377148165354</v>
      </c>
      <c r="F37" s="7">
        <f t="shared" si="2"/>
        <v>7.4036228518346486E-2</v>
      </c>
      <c r="G37" s="8">
        <f t="shared" si="7"/>
        <v>12.506900878293603</v>
      </c>
      <c r="H37" s="4">
        <f t="shared" si="3"/>
        <v>6.6156072049590509E-2</v>
      </c>
      <c r="I37" s="4">
        <f t="shared" si="4"/>
        <v>1.2330398997478224E-2</v>
      </c>
      <c r="J37" s="4">
        <f>SUM($B$25:B37)/$B$42</f>
        <v>0.50752618235395619</v>
      </c>
      <c r="K37" s="4">
        <f>SUM($C$25:C37)/$C$42</f>
        <v>0.98211550659838787</v>
      </c>
      <c r="L37" s="3">
        <f t="shared" si="5"/>
        <v>0.47458932424443168</v>
      </c>
    </row>
    <row r="38" spans="1:12" x14ac:dyDescent="0.25">
      <c r="A38" s="1" t="s">
        <v>42</v>
      </c>
      <c r="B38" s="2">
        <f>B15</f>
        <v>10292</v>
      </c>
      <c r="C38" s="2">
        <f>C15</f>
        <v>474</v>
      </c>
      <c r="D38" s="6">
        <f t="shared" si="0"/>
        <v>10766</v>
      </c>
      <c r="E38" s="7">
        <f t="shared" si="1"/>
        <v>0.95597250603752559</v>
      </c>
      <c r="F38" s="7">
        <f t="shared" si="2"/>
        <v>4.4027493962474455E-2</v>
      </c>
      <c r="G38" s="8">
        <f t="shared" si="7"/>
        <v>21.713080168776372</v>
      </c>
      <c r="H38" s="4">
        <f t="shared" si="3"/>
        <v>6.8306409865006565E-2</v>
      </c>
      <c r="I38" s="4">
        <f t="shared" si="4"/>
        <v>7.3332611352630844E-3</v>
      </c>
      <c r="J38" s="4">
        <f>SUM($B$25:B38)/$B$42</f>
        <v>0.57583259221896277</v>
      </c>
      <c r="K38" s="4">
        <f>SUM($C$25:C38)/$C$42</f>
        <v>0.98944876773365098</v>
      </c>
      <c r="L38" s="3">
        <f>K38-J38</f>
        <v>0.41361617551468821</v>
      </c>
    </row>
    <row r="39" spans="1:12" x14ac:dyDescent="0.25">
      <c r="A39" s="1" t="s">
        <v>43</v>
      </c>
      <c r="B39" s="2">
        <f>B16</f>
        <v>10454</v>
      </c>
      <c r="C39" s="2">
        <f>C16</f>
        <v>311</v>
      </c>
      <c r="D39" s="6">
        <f t="shared" si="0"/>
        <v>10765</v>
      </c>
      <c r="E39" s="7">
        <f t="shared" si="1"/>
        <v>0.97111007895959123</v>
      </c>
      <c r="F39" s="7">
        <f t="shared" si="2"/>
        <v>2.8889921040408731E-2</v>
      </c>
      <c r="G39" s="8">
        <f t="shared" si="7"/>
        <v>33.614147909967848</v>
      </c>
      <c r="H39" s="4">
        <f t="shared" si="3"/>
        <v>6.93815787727146E-2</v>
      </c>
      <c r="I39" s="4">
        <f t="shared" si="4"/>
        <v>4.8114856815755684E-3</v>
      </c>
      <c r="J39" s="4">
        <f>SUM($B$25:B39)/$B$42</f>
        <v>0.64521417099167744</v>
      </c>
      <c r="K39" s="4">
        <f>SUM($C$25:C39)/$C$42</f>
        <v>0.99426025341522661</v>
      </c>
      <c r="L39" s="3">
        <f>K39-J39</f>
        <v>0.34904608242354918</v>
      </c>
    </row>
    <row r="40" spans="1:12" x14ac:dyDescent="0.25">
      <c r="A40" s="10" t="s">
        <v>44</v>
      </c>
      <c r="B40" s="2">
        <f>B17</f>
        <v>10571</v>
      </c>
      <c r="C40" s="2">
        <f>C17</f>
        <v>195</v>
      </c>
      <c r="D40" s="6">
        <f>+SUM(B40:C40)</f>
        <v>10766</v>
      </c>
      <c r="E40" s="7">
        <f t="shared" si="1"/>
        <v>0.98188742336986812</v>
      </c>
      <c r="F40" s="7">
        <f t="shared" si="2"/>
        <v>1.8112576630131896E-2</v>
      </c>
      <c r="G40" s="8">
        <f>E40/F40</f>
        <v>54.210256410256413</v>
      </c>
      <c r="H40" s="4">
        <f>B40/$B$42</f>
        <v>7.0158089650503741E-2</v>
      </c>
      <c r="I40" s="4">
        <f>C40/$C$42</f>
        <v>3.0168479353930413E-3</v>
      </c>
      <c r="J40" s="4">
        <f>SUM($B$25:B40)/$B$42</f>
        <v>0.71537226064218118</v>
      </c>
      <c r="K40" s="4">
        <f>SUM($C$25:C40)/$C$42</f>
        <v>0.99727710135061964</v>
      </c>
      <c r="L40" s="3">
        <f>K40-J40</f>
        <v>0.28190484070843846</v>
      </c>
    </row>
    <row r="41" spans="1:12" x14ac:dyDescent="0.25">
      <c r="A41" s="11" t="s">
        <v>50</v>
      </c>
      <c r="B41" s="2">
        <f>SUM(B18:B21)</f>
        <v>42886</v>
      </c>
      <c r="C41" s="2">
        <f>SUM(C18:C21)</f>
        <v>176</v>
      </c>
      <c r="D41" s="6">
        <f>+SUM(B41:C41)</f>
        <v>43062</v>
      </c>
      <c r="E41" s="7">
        <f t="shared" si="1"/>
        <v>0.99591286981561467</v>
      </c>
      <c r="F41" s="7">
        <f>C41/D41</f>
        <v>4.0871301843853052E-3</v>
      </c>
      <c r="G41" s="8">
        <f>E41/F41</f>
        <v>243.67045454545453</v>
      </c>
      <c r="H41" s="4">
        <f>B41/$B$42</f>
        <v>0.28462773935781888</v>
      </c>
      <c r="I41" s="4">
        <f>C41/$C$42</f>
        <v>2.7228986493803859E-3</v>
      </c>
      <c r="J41" s="4">
        <f>SUM($B$25:B41)/$B$42</f>
        <v>1</v>
      </c>
      <c r="K41" s="4">
        <f>SUM($C$25:C41)/$C$42</f>
        <v>1</v>
      </c>
      <c r="L41" s="3">
        <f>K41-J41</f>
        <v>0</v>
      </c>
    </row>
    <row r="42" spans="1:12" x14ac:dyDescent="0.25">
      <c r="A42" s="14"/>
      <c r="B42" s="12">
        <f>SUM(B25:B41)</f>
        <v>150674</v>
      </c>
      <c r="C42" s="12">
        <f>SUM(C25:C41)</f>
        <v>64637</v>
      </c>
      <c r="E42" s="7"/>
      <c r="F42" s="7"/>
      <c r="H42" s="4"/>
      <c r="I42" s="4"/>
      <c r="J42" s="4"/>
      <c r="K42" s="4"/>
      <c r="L42" s="9">
        <f>MAX(L25:L41)</f>
        <v>0.64685431996267018</v>
      </c>
    </row>
    <row r="43" spans="1:12" x14ac:dyDescent="0.25">
      <c r="A43" s="14"/>
      <c r="D43" s="6"/>
      <c r="E43" s="7"/>
    </row>
    <row r="44" spans="1:12" x14ac:dyDescent="0.25">
      <c r="A44" s="14"/>
    </row>
    <row r="45" spans="1:12" x14ac:dyDescent="0.25">
      <c r="A45" s="15"/>
    </row>
  </sheetData>
  <conditionalFormatting sqref="E25:E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FE223-982B-45CF-A793-31A27FF2CE7A}">
  <dimension ref="A1:L42"/>
  <sheetViews>
    <sheetView topLeftCell="A46" zoomScale="110" zoomScaleNormal="110" workbookViewId="0">
      <selection activeCell="D45" sqref="D45"/>
    </sheetView>
  </sheetViews>
  <sheetFormatPr defaultRowHeight="15" x14ac:dyDescent="0.25"/>
  <cols>
    <col min="1" max="6" width="15.140625" customWidth="1"/>
  </cols>
  <sheetData>
    <row r="1" spans="1:8" x14ac:dyDescent="0.25">
      <c r="A1" s="1" t="s">
        <v>6</v>
      </c>
      <c r="B1" s="1">
        <v>0</v>
      </c>
      <c r="C1" s="1">
        <v>1</v>
      </c>
      <c r="D1" s="5"/>
      <c r="E1" s="5"/>
      <c r="F1" s="5"/>
      <c r="G1" s="5"/>
    </row>
    <row r="2" spans="1:8" ht="15.75" customHeight="1" x14ac:dyDescent="0.25">
      <c r="A2" s="1" t="s">
        <v>51</v>
      </c>
      <c r="B2" s="2">
        <v>75</v>
      </c>
      <c r="C2" s="2">
        <v>3757</v>
      </c>
      <c r="D2" s="6"/>
      <c r="E2" s="5"/>
      <c r="F2" s="6"/>
      <c r="G2" s="6"/>
      <c r="H2" s="4"/>
    </row>
    <row r="3" spans="1:8" ht="15.75" customHeight="1" x14ac:dyDescent="0.25">
      <c r="A3" s="1" t="s">
        <v>30</v>
      </c>
      <c r="B3" s="2">
        <v>513</v>
      </c>
      <c r="C3" s="2">
        <v>4643</v>
      </c>
      <c r="D3" s="6"/>
      <c r="E3" s="5"/>
      <c r="F3" s="6"/>
      <c r="G3" s="6"/>
      <c r="H3" s="4"/>
    </row>
    <row r="4" spans="1:8" ht="15.75" customHeight="1" x14ac:dyDescent="0.25">
      <c r="A4" s="1" t="s">
        <v>31</v>
      </c>
      <c r="B4" s="2">
        <v>1201</v>
      </c>
      <c r="C4" s="2">
        <v>4096</v>
      </c>
      <c r="D4" s="6"/>
      <c r="E4" s="5"/>
      <c r="F4" s="6"/>
      <c r="G4" s="6"/>
      <c r="H4" s="4"/>
    </row>
    <row r="5" spans="1:8" ht="15.75" customHeight="1" x14ac:dyDescent="0.25">
      <c r="A5" s="1" t="s">
        <v>32</v>
      </c>
      <c r="B5" s="2">
        <v>1961</v>
      </c>
      <c r="C5" s="2">
        <v>3032</v>
      </c>
      <c r="D5" s="6"/>
      <c r="E5" s="5"/>
      <c r="F5" s="6"/>
      <c r="G5" s="6"/>
      <c r="H5" s="4"/>
    </row>
    <row r="6" spans="1:8" ht="15.75" customHeight="1" x14ac:dyDescent="0.25">
      <c r="A6" s="1" t="s">
        <v>33</v>
      </c>
      <c r="B6" s="2">
        <v>2579</v>
      </c>
      <c r="C6" s="2">
        <v>2833</v>
      </c>
      <c r="D6" s="6"/>
      <c r="E6" s="5"/>
      <c r="F6" s="6"/>
      <c r="G6" s="6"/>
      <c r="H6" s="4"/>
    </row>
    <row r="7" spans="1:8" ht="15.75" customHeight="1" x14ac:dyDescent="0.25">
      <c r="A7" s="1" t="s">
        <v>34</v>
      </c>
      <c r="B7" s="2">
        <v>3137</v>
      </c>
      <c r="C7" s="2">
        <v>2195</v>
      </c>
      <c r="D7" s="6"/>
      <c r="E7" s="5"/>
      <c r="F7" s="6"/>
      <c r="G7" s="6"/>
      <c r="H7" s="4"/>
    </row>
    <row r="8" spans="1:8" ht="15.75" customHeight="1" x14ac:dyDescent="0.25">
      <c r="A8" s="1" t="s">
        <v>35</v>
      </c>
      <c r="B8" s="2">
        <v>2844</v>
      </c>
      <c r="C8" s="2">
        <v>1575</v>
      </c>
      <c r="D8" s="6"/>
      <c r="E8" s="5"/>
      <c r="F8" s="6"/>
      <c r="G8" s="6"/>
      <c r="H8" s="4"/>
    </row>
    <row r="9" spans="1:8" ht="15.75" customHeight="1" x14ac:dyDescent="0.25">
      <c r="A9" s="1" t="s">
        <v>36</v>
      </c>
      <c r="B9" s="2">
        <v>3610</v>
      </c>
      <c r="C9" s="2">
        <v>1428</v>
      </c>
      <c r="D9" s="6"/>
      <c r="E9" s="5"/>
      <c r="F9" s="6"/>
      <c r="G9" s="6"/>
      <c r="H9" s="4"/>
    </row>
    <row r="10" spans="1:8" ht="15.75" customHeight="1" x14ac:dyDescent="0.25">
      <c r="A10" s="1" t="s">
        <v>37</v>
      </c>
      <c r="B10" s="2">
        <v>3905</v>
      </c>
      <c r="C10" s="2">
        <v>1286</v>
      </c>
      <c r="D10" s="6"/>
      <c r="E10" s="5"/>
      <c r="F10" s="6"/>
      <c r="G10" s="6"/>
      <c r="H10" s="4"/>
    </row>
    <row r="11" spans="1:8" ht="15.75" customHeight="1" x14ac:dyDescent="0.25">
      <c r="A11" s="1" t="s">
        <v>38</v>
      </c>
      <c r="B11" s="2">
        <v>4238</v>
      </c>
      <c r="C11" s="2">
        <v>879</v>
      </c>
      <c r="D11" s="6"/>
      <c r="E11" s="5"/>
      <c r="F11" s="6"/>
      <c r="G11" s="6"/>
      <c r="H11" s="4"/>
    </row>
    <row r="12" spans="1:8" ht="15.75" customHeight="1" x14ac:dyDescent="0.25">
      <c r="A12" s="1" t="s">
        <v>39</v>
      </c>
      <c r="B12" s="2">
        <v>4466</v>
      </c>
      <c r="C12" s="2">
        <v>619</v>
      </c>
      <c r="D12" s="6"/>
      <c r="E12" s="5"/>
      <c r="F12" s="6"/>
      <c r="G12" s="6"/>
      <c r="H12" s="4"/>
    </row>
    <row r="13" spans="1:8" ht="15.75" customHeight="1" x14ac:dyDescent="0.25">
      <c r="A13" s="1" t="s">
        <v>40</v>
      </c>
      <c r="B13" s="2">
        <v>4640</v>
      </c>
      <c r="C13" s="2">
        <v>454</v>
      </c>
      <c r="D13" s="6"/>
      <c r="E13" s="5"/>
      <c r="F13" s="6"/>
      <c r="G13" s="6"/>
      <c r="H13" s="4"/>
    </row>
    <row r="14" spans="1:8" ht="15.75" customHeight="1" x14ac:dyDescent="0.25">
      <c r="A14" s="1" t="s">
        <v>41</v>
      </c>
      <c r="B14" s="2">
        <v>4447</v>
      </c>
      <c r="C14" s="2">
        <v>277</v>
      </c>
      <c r="D14" s="6"/>
      <c r="E14" s="5"/>
      <c r="F14" s="6"/>
      <c r="G14" s="6"/>
      <c r="H14" s="4"/>
    </row>
    <row r="15" spans="1:8" ht="15.75" customHeight="1" x14ac:dyDescent="0.25">
      <c r="A15" s="1" t="s">
        <v>42</v>
      </c>
      <c r="B15" s="2">
        <v>4168</v>
      </c>
      <c r="C15" s="2">
        <v>202</v>
      </c>
      <c r="D15" s="6"/>
      <c r="E15" s="5"/>
      <c r="F15" s="6"/>
      <c r="G15" s="6"/>
      <c r="H15" s="4"/>
    </row>
    <row r="16" spans="1:8" ht="15.75" customHeight="1" x14ac:dyDescent="0.25">
      <c r="A16" s="1" t="s">
        <v>43</v>
      </c>
      <c r="B16" s="2">
        <v>3766</v>
      </c>
      <c r="C16" s="2">
        <v>120</v>
      </c>
      <c r="D16" s="6"/>
      <c r="E16" s="5"/>
      <c r="F16" s="6"/>
      <c r="G16" s="6"/>
      <c r="H16" s="4"/>
    </row>
    <row r="17" spans="1:12" ht="15.75" customHeight="1" x14ac:dyDescent="0.25">
      <c r="A17" s="1" t="s">
        <v>44</v>
      </c>
      <c r="B17" s="2">
        <v>4374</v>
      </c>
      <c r="C17" s="2">
        <v>83</v>
      </c>
      <c r="D17" s="6"/>
      <c r="E17" s="5"/>
      <c r="F17" s="6"/>
      <c r="G17" s="6"/>
      <c r="H17" s="4"/>
    </row>
    <row r="18" spans="1:12" ht="15.75" customHeight="1" x14ac:dyDescent="0.25">
      <c r="A18" s="1" t="s">
        <v>45</v>
      </c>
      <c r="B18" s="2">
        <v>4188</v>
      </c>
      <c r="C18" s="2">
        <v>59</v>
      </c>
      <c r="D18" s="6"/>
      <c r="E18" s="5"/>
      <c r="F18" s="6"/>
      <c r="G18" s="6"/>
      <c r="H18" s="4"/>
    </row>
    <row r="19" spans="1:12" ht="15.75" customHeight="1" x14ac:dyDescent="0.25">
      <c r="A19" s="1" t="s">
        <v>46</v>
      </c>
      <c r="B19" s="2">
        <v>3421</v>
      </c>
      <c r="C19" s="2">
        <v>30</v>
      </c>
      <c r="D19" s="6"/>
      <c r="E19" s="5"/>
      <c r="F19" s="6"/>
      <c r="G19" s="6"/>
      <c r="H19" s="4"/>
    </row>
    <row r="20" spans="1:12" ht="15.75" customHeight="1" x14ac:dyDescent="0.25">
      <c r="A20" s="1" t="s">
        <v>47</v>
      </c>
      <c r="B20" s="2">
        <v>3369</v>
      </c>
      <c r="C20" s="2">
        <v>14</v>
      </c>
      <c r="D20" s="6"/>
      <c r="E20" s="5"/>
      <c r="F20" s="6"/>
      <c r="G20" s="6"/>
      <c r="H20" s="4"/>
    </row>
    <row r="21" spans="1:12" ht="15.75" customHeight="1" x14ac:dyDescent="0.25">
      <c r="A21" s="1" t="s">
        <v>52</v>
      </c>
      <c r="B21" s="2">
        <v>3786</v>
      </c>
      <c r="C21" s="2">
        <v>7</v>
      </c>
      <c r="E21" s="5"/>
      <c r="F21" s="6"/>
      <c r="G21" s="6"/>
    </row>
    <row r="22" spans="1:12" ht="15.75" customHeight="1" x14ac:dyDescent="0.25">
      <c r="A22" s="14" t="s">
        <v>1</v>
      </c>
      <c r="B22" s="16">
        <f>SUM(B2:B21)</f>
        <v>64688</v>
      </c>
      <c r="C22" s="16">
        <f>SUM(C2:C21)</f>
        <v>27589</v>
      </c>
      <c r="E22" s="5"/>
      <c r="F22" s="6"/>
      <c r="G22" s="6"/>
    </row>
    <row r="24" spans="1:12" x14ac:dyDescent="0.25">
      <c r="A24" s="1" t="s">
        <v>0</v>
      </c>
      <c r="B24" s="1">
        <v>0</v>
      </c>
      <c r="C24" s="1">
        <v>1</v>
      </c>
      <c r="D24" s="5" t="s">
        <v>1</v>
      </c>
      <c r="E24" s="5" t="s">
        <v>53</v>
      </c>
      <c r="F24" s="5" t="s">
        <v>3</v>
      </c>
      <c r="G24" s="5" t="s">
        <v>4</v>
      </c>
      <c r="H24" t="s">
        <v>2</v>
      </c>
      <c r="I24" t="s">
        <v>3</v>
      </c>
      <c r="J24" t="s">
        <v>2</v>
      </c>
      <c r="K24" t="s">
        <v>3</v>
      </c>
      <c r="L24" s="5" t="s">
        <v>5</v>
      </c>
    </row>
    <row r="25" spans="1:12" ht="15.75" customHeight="1" x14ac:dyDescent="0.25">
      <c r="A25" s="1" t="s">
        <v>49</v>
      </c>
      <c r="B25" s="2">
        <f>B2</f>
        <v>75</v>
      </c>
      <c r="C25" s="2">
        <f>C2</f>
        <v>3757</v>
      </c>
      <c r="D25" s="6">
        <f>+SUM(B25:C25)</f>
        <v>3832</v>
      </c>
      <c r="E25" s="7">
        <f>B25/D25</f>
        <v>1.9572025052192066E-2</v>
      </c>
      <c r="F25" s="7">
        <f>C25/D25</f>
        <v>0.98042797494780798</v>
      </c>
      <c r="G25" s="8">
        <f>E25/F25</f>
        <v>1.9962736225712003E-2</v>
      </c>
      <c r="H25" s="4">
        <f>B25/$B$42</f>
        <v>1.1594113282216176E-3</v>
      </c>
      <c r="I25" s="4">
        <f>C25/$C$42</f>
        <v>0.13617746203196926</v>
      </c>
      <c r="J25" s="4">
        <f>B25/$B$42</f>
        <v>1.1594113282216176E-3</v>
      </c>
      <c r="K25" s="4">
        <f>C25/$C$42</f>
        <v>0.13617746203196926</v>
      </c>
      <c r="L25" s="3">
        <f>K25-J25</f>
        <v>0.13501805070374764</v>
      </c>
    </row>
    <row r="26" spans="1:12" ht="15.75" customHeight="1" x14ac:dyDescent="0.25">
      <c r="A26" s="1" t="s">
        <v>30</v>
      </c>
      <c r="B26" s="2">
        <f>B3</f>
        <v>513</v>
      </c>
      <c r="C26" s="2">
        <f>C3</f>
        <v>4643</v>
      </c>
      <c r="D26" s="6">
        <f t="shared" ref="D26:D39" si="0">+SUM(B26:C26)</f>
        <v>5156</v>
      </c>
      <c r="E26" s="7">
        <f t="shared" ref="E26:E41" si="1">B26/D26</f>
        <v>9.9495733126454614E-2</v>
      </c>
      <c r="F26" s="7">
        <f t="shared" ref="F26:F40" si="2">C26/D26</f>
        <v>0.90050426687354534</v>
      </c>
      <c r="G26" s="8">
        <f>E26/F26</f>
        <v>0.11048890803359897</v>
      </c>
      <c r="H26" s="4">
        <f t="shared" ref="H26:H39" si="3">B26/$B$42</f>
        <v>7.9303734850358649E-3</v>
      </c>
      <c r="I26" s="4">
        <f t="shared" ref="I26:I39" si="4">C26/$C$42</f>
        <v>0.16829171046431549</v>
      </c>
      <c r="J26" s="4">
        <f>SUM($B$25:B26)/$B$42</f>
        <v>9.0897848132574822E-3</v>
      </c>
      <c r="K26" s="4">
        <f>SUM($C$25:C26)/$C$42</f>
        <v>0.30446917249628475</v>
      </c>
      <c r="L26" s="3">
        <f t="shared" ref="L26:L37" si="5">K26-J26</f>
        <v>0.29537938768302724</v>
      </c>
    </row>
    <row r="27" spans="1:12" ht="15.75" customHeight="1" x14ac:dyDescent="0.25">
      <c r="A27" s="1" t="s">
        <v>31</v>
      </c>
      <c r="B27" s="2">
        <f>B4</f>
        <v>1201</v>
      </c>
      <c r="C27" s="2">
        <f>C4</f>
        <v>4096</v>
      </c>
      <c r="D27" s="6">
        <f t="shared" si="0"/>
        <v>5297</v>
      </c>
      <c r="E27" s="7">
        <f t="shared" si="1"/>
        <v>0.22673211251651879</v>
      </c>
      <c r="F27" s="7">
        <f t="shared" si="2"/>
        <v>0.77326788748348119</v>
      </c>
      <c r="G27" s="8">
        <f t="shared" ref="G27:G39" si="6">E27/F27</f>
        <v>0.293212890625</v>
      </c>
      <c r="H27" s="4">
        <f t="shared" si="3"/>
        <v>1.8566040069255503E-2</v>
      </c>
      <c r="I27" s="4">
        <f t="shared" si="4"/>
        <v>0.1484649679219979</v>
      </c>
      <c r="J27" s="4">
        <f>SUM($B$25:B27)/$B$42</f>
        <v>2.7655824882512985E-2</v>
      </c>
      <c r="K27" s="4">
        <f>SUM($C$25:C27)/$C$42</f>
        <v>0.45293414041828267</v>
      </c>
      <c r="L27" s="3">
        <f t="shared" si="5"/>
        <v>0.42527831553576967</v>
      </c>
    </row>
    <row r="28" spans="1:12" ht="15.75" customHeight="1" x14ac:dyDescent="0.25">
      <c r="A28" s="1" t="s">
        <v>32</v>
      </c>
      <c r="B28" s="2">
        <f>B5</f>
        <v>1961</v>
      </c>
      <c r="C28" s="2">
        <f>C5</f>
        <v>3032</v>
      </c>
      <c r="D28" s="6">
        <f t="shared" si="0"/>
        <v>4993</v>
      </c>
      <c r="E28" s="7">
        <f t="shared" si="1"/>
        <v>0.39274984978970556</v>
      </c>
      <c r="F28" s="7">
        <f t="shared" si="2"/>
        <v>0.60725015021029438</v>
      </c>
      <c r="G28" s="8">
        <f t="shared" si="6"/>
        <v>0.64676781002638517</v>
      </c>
      <c r="H28" s="4">
        <f t="shared" si="3"/>
        <v>3.0314741528567894E-2</v>
      </c>
      <c r="I28" s="4">
        <f t="shared" si="4"/>
        <v>0.10989887273913516</v>
      </c>
      <c r="J28" s="4">
        <f>SUM($B$25:B28)/$B$42</f>
        <v>5.7970566411080879E-2</v>
      </c>
      <c r="K28" s="4">
        <f>SUM($C$25:C28)/$C$42</f>
        <v>0.56283301315741785</v>
      </c>
      <c r="L28" s="3">
        <f t="shared" si="5"/>
        <v>0.50486244674633696</v>
      </c>
    </row>
    <row r="29" spans="1:12" ht="15.75" customHeight="1" x14ac:dyDescent="0.25">
      <c r="A29" s="1" t="s">
        <v>33</v>
      </c>
      <c r="B29" s="2">
        <f>B6</f>
        <v>2579</v>
      </c>
      <c r="C29" s="2">
        <f>C6</f>
        <v>2833</v>
      </c>
      <c r="D29" s="6">
        <f t="shared" si="0"/>
        <v>5412</v>
      </c>
      <c r="E29" s="7">
        <f t="shared" si="1"/>
        <v>0.47653362897265339</v>
      </c>
      <c r="F29" s="7">
        <f t="shared" si="2"/>
        <v>0.52346637102734661</v>
      </c>
      <c r="G29" s="8">
        <f t="shared" si="6"/>
        <v>0.91034239322273214</v>
      </c>
      <c r="H29" s="4">
        <f t="shared" si="3"/>
        <v>3.9868290873114026E-2</v>
      </c>
      <c r="I29" s="4">
        <f t="shared" si="4"/>
        <v>0.10268585305737794</v>
      </c>
      <c r="J29" s="4">
        <f>SUM($B$25:B29)/$B$42</f>
        <v>9.7838857284194905E-2</v>
      </c>
      <c r="K29" s="4">
        <f>SUM($C$25:C29)/$C$42</f>
        <v>0.66551886621479572</v>
      </c>
      <c r="L29" s="3">
        <f t="shared" si="5"/>
        <v>0.56768000893060078</v>
      </c>
    </row>
    <row r="30" spans="1:12" ht="15.75" customHeight="1" x14ac:dyDescent="0.25">
      <c r="A30" s="1" t="s">
        <v>34</v>
      </c>
      <c r="B30" s="2">
        <f>B7</f>
        <v>3137</v>
      </c>
      <c r="C30" s="2">
        <f>C7</f>
        <v>2195</v>
      </c>
      <c r="D30" s="6">
        <f t="shared" si="0"/>
        <v>5332</v>
      </c>
      <c r="E30" s="7">
        <f t="shared" si="1"/>
        <v>0.58833458364591151</v>
      </c>
      <c r="F30" s="7">
        <f t="shared" si="2"/>
        <v>0.41166541635408854</v>
      </c>
      <c r="G30" s="8">
        <f t="shared" si="6"/>
        <v>1.4291571753986332</v>
      </c>
      <c r="H30" s="4">
        <f t="shared" si="3"/>
        <v>4.8494311155082861E-2</v>
      </c>
      <c r="I30" s="4">
        <f t="shared" si="4"/>
        <v>7.9560694479683933E-2</v>
      </c>
      <c r="J30" s="4">
        <f>SUM($B$25:B30)/$B$42</f>
        <v>0.14633316843927777</v>
      </c>
      <c r="K30" s="4">
        <f>SUM($C$25:C30)/$C$42</f>
        <v>0.74507956069447967</v>
      </c>
      <c r="L30" s="3">
        <f t="shared" si="5"/>
        <v>0.59874639225520188</v>
      </c>
    </row>
    <row r="31" spans="1:12" ht="15.75" customHeight="1" x14ac:dyDescent="0.25">
      <c r="A31" s="1" t="s">
        <v>35</v>
      </c>
      <c r="B31" s="2">
        <f>B8</f>
        <v>2844</v>
      </c>
      <c r="C31" s="2">
        <f>C8</f>
        <v>1575</v>
      </c>
      <c r="D31" s="6">
        <f t="shared" si="0"/>
        <v>4419</v>
      </c>
      <c r="E31" s="7">
        <f t="shared" si="1"/>
        <v>0.64358452138492872</v>
      </c>
      <c r="F31" s="7">
        <f t="shared" si="2"/>
        <v>0.35641547861507128</v>
      </c>
      <c r="G31" s="8">
        <f t="shared" si="6"/>
        <v>1.8057142857142858</v>
      </c>
      <c r="H31" s="4">
        <f t="shared" si="3"/>
        <v>4.396487756616374E-2</v>
      </c>
      <c r="I31" s="4">
        <f t="shared" si="4"/>
        <v>5.7087969843053393E-2</v>
      </c>
      <c r="J31" s="4">
        <f>SUM($B$25:B31)/$B$42</f>
        <v>0.19029804600544151</v>
      </c>
      <c r="K31" s="4">
        <f>SUM($C$25:C31)/$C$42</f>
        <v>0.80216753053753309</v>
      </c>
      <c r="L31" s="3">
        <f t="shared" si="5"/>
        <v>0.61186948453209156</v>
      </c>
    </row>
    <row r="32" spans="1:12" ht="15.75" customHeight="1" x14ac:dyDescent="0.25">
      <c r="A32" s="1" t="s">
        <v>36</v>
      </c>
      <c r="B32" s="2">
        <f>B9</f>
        <v>3610</v>
      </c>
      <c r="C32" s="2">
        <f>C9</f>
        <v>1428</v>
      </c>
      <c r="D32" s="6">
        <f t="shared" si="0"/>
        <v>5038</v>
      </c>
      <c r="E32" s="7">
        <f t="shared" si="1"/>
        <v>0.71655418816990868</v>
      </c>
      <c r="F32" s="7">
        <f t="shared" si="2"/>
        <v>0.28344581183009132</v>
      </c>
      <c r="G32" s="8">
        <f t="shared" si="6"/>
        <v>2.5280112044817926</v>
      </c>
      <c r="H32" s="4">
        <f t="shared" si="3"/>
        <v>5.5806331931733864E-2</v>
      </c>
      <c r="I32" s="4">
        <f t="shared" si="4"/>
        <v>5.175975932436841E-2</v>
      </c>
      <c r="J32" s="4">
        <f>SUM($B$25:B32)/$B$42</f>
        <v>0.24610437793717538</v>
      </c>
      <c r="K32" s="4">
        <f>SUM($C$25:C32)/$C$42</f>
        <v>0.85392728986190147</v>
      </c>
      <c r="L32" s="3">
        <f t="shared" si="5"/>
        <v>0.60782291192472604</v>
      </c>
    </row>
    <row r="33" spans="1:12" ht="15.75" customHeight="1" x14ac:dyDescent="0.25">
      <c r="A33" s="1" t="s">
        <v>37</v>
      </c>
      <c r="B33" s="2">
        <f>B10</f>
        <v>3905</v>
      </c>
      <c r="C33" s="2">
        <f>C10</f>
        <v>1286</v>
      </c>
      <c r="D33" s="6">
        <f t="shared" si="0"/>
        <v>5191</v>
      </c>
      <c r="E33" s="7">
        <f t="shared" si="1"/>
        <v>0.75226353303795035</v>
      </c>
      <c r="F33" s="7">
        <f t="shared" si="2"/>
        <v>0.24773646696204971</v>
      </c>
      <c r="G33" s="8">
        <f t="shared" si="6"/>
        <v>3.0365474339035772</v>
      </c>
      <c r="H33" s="4">
        <f t="shared" si="3"/>
        <v>6.0366683156072222E-2</v>
      </c>
      <c r="I33" s="4">
        <f t="shared" si="4"/>
        <v>4.6612780455978831E-2</v>
      </c>
      <c r="J33" s="4">
        <f>SUM($B$25:B33)/$B$42</f>
        <v>0.30647106109324757</v>
      </c>
      <c r="K33" s="4">
        <f>SUM($C$25:C33)/$C$42</f>
        <v>0.9005400703178803</v>
      </c>
      <c r="L33" s="3">
        <f t="shared" si="5"/>
        <v>0.59406900922463279</v>
      </c>
    </row>
    <row r="34" spans="1:12" ht="15.75" customHeight="1" x14ac:dyDescent="0.25">
      <c r="A34" s="1" t="s">
        <v>38</v>
      </c>
      <c r="B34" s="2">
        <f>B11</f>
        <v>4238</v>
      </c>
      <c r="C34" s="2">
        <f>C11</f>
        <v>879</v>
      </c>
      <c r="D34" s="6">
        <f t="shared" si="0"/>
        <v>5117</v>
      </c>
      <c r="E34" s="7">
        <f t="shared" si="1"/>
        <v>0.82821965995700608</v>
      </c>
      <c r="F34" s="7">
        <f t="shared" si="2"/>
        <v>0.17178034004299395</v>
      </c>
      <c r="G34" s="8">
        <f t="shared" si="6"/>
        <v>4.8213879408418654</v>
      </c>
      <c r="H34" s="4">
        <f t="shared" si="3"/>
        <v>6.5514469453376203E-2</v>
      </c>
      <c r="I34" s="4">
        <f t="shared" si="4"/>
        <v>3.1860524121932653E-2</v>
      </c>
      <c r="J34" s="4">
        <f>SUM($B$25:B34)/$B$42</f>
        <v>0.37198553054662381</v>
      </c>
      <c r="K34" s="4">
        <f>SUM($C$25:C34)/$C$42</f>
        <v>0.93240059443981294</v>
      </c>
      <c r="L34" s="3">
        <f t="shared" si="5"/>
        <v>0.56041506389318907</v>
      </c>
    </row>
    <row r="35" spans="1:12" ht="15.75" customHeight="1" x14ac:dyDescent="0.25">
      <c r="A35" s="1" t="s">
        <v>39</v>
      </c>
      <c r="B35" s="2">
        <f>B12</f>
        <v>4466</v>
      </c>
      <c r="C35" s="2">
        <f>C12</f>
        <v>619</v>
      </c>
      <c r="D35" s="6">
        <f t="shared" si="0"/>
        <v>5085</v>
      </c>
      <c r="E35" s="7">
        <f t="shared" si="1"/>
        <v>0.87826941986234019</v>
      </c>
      <c r="F35" s="7">
        <f t="shared" si="2"/>
        <v>0.12173058013765978</v>
      </c>
      <c r="G35" s="8">
        <f t="shared" si="6"/>
        <v>7.2148626817447497</v>
      </c>
      <c r="H35" s="4">
        <f t="shared" si="3"/>
        <v>6.9039079891169919E-2</v>
      </c>
      <c r="I35" s="4">
        <f t="shared" si="4"/>
        <v>2.2436478306571458E-2</v>
      </c>
      <c r="J35" s="4">
        <f>SUM($B$25:B35)/$B$42</f>
        <v>0.44102461043779373</v>
      </c>
      <c r="K35" s="4">
        <f>SUM($C$25:C35)/$C$42</f>
        <v>0.95483707274638441</v>
      </c>
      <c r="L35" s="3">
        <f t="shared" si="5"/>
        <v>0.51381246230859068</v>
      </c>
    </row>
    <row r="36" spans="1:12" ht="15.75" customHeight="1" x14ac:dyDescent="0.25">
      <c r="A36" s="1" t="s">
        <v>40</v>
      </c>
      <c r="B36" s="2">
        <f>B13</f>
        <v>4640</v>
      </c>
      <c r="C36" s="2">
        <f>C13</f>
        <v>454</v>
      </c>
      <c r="D36" s="6">
        <f t="shared" si="0"/>
        <v>5094</v>
      </c>
      <c r="E36" s="7">
        <f t="shared" si="1"/>
        <v>0.91087553985080483</v>
      </c>
      <c r="F36" s="7">
        <f t="shared" si="2"/>
        <v>8.9124460149195131E-2</v>
      </c>
      <c r="G36" s="8">
        <f t="shared" si="6"/>
        <v>10.220264317180616</v>
      </c>
      <c r="H36" s="4">
        <f t="shared" si="3"/>
        <v>7.172891417264407E-2</v>
      </c>
      <c r="I36" s="4">
        <f t="shared" si="4"/>
        <v>1.6455833846823011E-2</v>
      </c>
      <c r="J36" s="4">
        <f>SUM($B$25:B36)/$B$42</f>
        <v>0.51275352461043777</v>
      </c>
      <c r="K36" s="4">
        <f>SUM($C$25:C36)/$C$42</f>
        <v>0.97129290659320744</v>
      </c>
      <c r="L36" s="3">
        <f t="shared" si="5"/>
        <v>0.45853938198276967</v>
      </c>
    </row>
    <row r="37" spans="1:12" ht="15.75" customHeight="1" x14ac:dyDescent="0.25">
      <c r="A37" s="1" t="s">
        <v>41</v>
      </c>
      <c r="B37" s="2">
        <f>B14</f>
        <v>4447</v>
      </c>
      <c r="C37" s="2">
        <f>C14</f>
        <v>277</v>
      </c>
      <c r="D37" s="6">
        <f t="shared" si="0"/>
        <v>4724</v>
      </c>
      <c r="E37" s="7">
        <f t="shared" si="1"/>
        <v>0.94136325148179512</v>
      </c>
      <c r="F37" s="7">
        <f t="shared" si="2"/>
        <v>5.8636748518204912E-2</v>
      </c>
      <c r="G37" s="8">
        <f t="shared" si="6"/>
        <v>16.054151624548737</v>
      </c>
      <c r="H37" s="4">
        <f t="shared" si="3"/>
        <v>6.8745362354687117E-2</v>
      </c>
      <c r="I37" s="4">
        <f t="shared" si="4"/>
        <v>1.0040233426365581E-2</v>
      </c>
      <c r="J37" s="4">
        <f>SUM($B$25:B37)/$B$42</f>
        <v>0.58149888696512486</v>
      </c>
      <c r="K37" s="4">
        <f>SUM($C$25:C37)/$C$42</f>
        <v>0.98133314001957306</v>
      </c>
      <c r="L37" s="3">
        <f t="shared" si="5"/>
        <v>0.3998342530544482</v>
      </c>
    </row>
    <row r="38" spans="1:12" ht="15.75" customHeight="1" x14ac:dyDescent="0.25">
      <c r="A38" s="1" t="s">
        <v>42</v>
      </c>
      <c r="B38" s="2">
        <f>B15</f>
        <v>4168</v>
      </c>
      <c r="C38" s="2">
        <f>C15</f>
        <v>202</v>
      </c>
      <c r="D38" s="6">
        <f t="shared" si="0"/>
        <v>4370</v>
      </c>
      <c r="E38" s="7">
        <f t="shared" si="1"/>
        <v>0.95377574370709384</v>
      </c>
      <c r="F38" s="7">
        <f t="shared" si="2"/>
        <v>4.6224256292906177E-2</v>
      </c>
      <c r="G38" s="8">
        <f t="shared" si="6"/>
        <v>20.633663366336634</v>
      </c>
      <c r="H38" s="4">
        <f t="shared" si="3"/>
        <v>6.4432352213702693E-2</v>
      </c>
      <c r="I38" s="4">
        <f t="shared" si="4"/>
        <v>7.3217586719344667E-3</v>
      </c>
      <c r="J38" s="4">
        <f>SUM($B$25:B38)/$B$42</f>
        <v>0.64593123917882755</v>
      </c>
      <c r="K38" s="4">
        <f>SUM($C$25:C38)/$C$42</f>
        <v>0.98865489869150747</v>
      </c>
      <c r="L38" s="3">
        <f>K38-J38</f>
        <v>0.34272365951267991</v>
      </c>
    </row>
    <row r="39" spans="1:12" ht="15.75" customHeight="1" x14ac:dyDescent="0.25">
      <c r="A39" s="1" t="s">
        <v>43</v>
      </c>
      <c r="B39" s="2">
        <f>B16</f>
        <v>3766</v>
      </c>
      <c r="C39" s="2">
        <f>C16</f>
        <v>120</v>
      </c>
      <c r="D39" s="6">
        <f t="shared" si="0"/>
        <v>3886</v>
      </c>
      <c r="E39" s="7">
        <f t="shared" si="1"/>
        <v>0.96911991765311378</v>
      </c>
      <c r="F39" s="7">
        <f t="shared" si="2"/>
        <v>3.0880082346886259E-2</v>
      </c>
      <c r="G39" s="8">
        <f t="shared" si="6"/>
        <v>31.383333333333333</v>
      </c>
      <c r="H39" s="4">
        <f t="shared" si="3"/>
        <v>5.8217907494434826E-2</v>
      </c>
      <c r="I39" s="4">
        <f t="shared" si="4"/>
        <v>4.3495596070897823E-3</v>
      </c>
      <c r="J39" s="4">
        <f>SUM($B$25:B39)/$B$42</f>
        <v>0.70414914667326245</v>
      </c>
      <c r="K39" s="4">
        <f>SUM($C$25:C39)/$C$42</f>
        <v>0.99300445829859729</v>
      </c>
      <c r="L39" s="3">
        <f>K39-J39</f>
        <v>0.28885531162533484</v>
      </c>
    </row>
    <row r="40" spans="1:12" ht="15.75" customHeight="1" x14ac:dyDescent="0.25">
      <c r="A40" s="10" t="s">
        <v>44</v>
      </c>
      <c r="B40" s="2">
        <f>B17</f>
        <v>4374</v>
      </c>
      <c r="C40" s="2">
        <f>C17</f>
        <v>83</v>
      </c>
      <c r="D40" s="6">
        <f>+SUM(B40:C40)</f>
        <v>4457</v>
      </c>
      <c r="E40" s="7">
        <f t="shared" si="1"/>
        <v>0.98137760825667486</v>
      </c>
      <c r="F40" s="7">
        <f t="shared" si="2"/>
        <v>1.8622391743325105E-2</v>
      </c>
      <c r="G40" s="8">
        <f>E40/F40</f>
        <v>52.698795180722897</v>
      </c>
      <c r="H40" s="4">
        <f>B40/$B$42</f>
        <v>6.7616868661884738E-2</v>
      </c>
      <c r="I40" s="4">
        <f>C40/$C$42</f>
        <v>3.0084453949037662E-3</v>
      </c>
      <c r="J40" s="4">
        <f>SUM($B$25:B40)/$B$42</f>
        <v>0.77176601533514722</v>
      </c>
      <c r="K40" s="4">
        <f>SUM($C$25:C40)/$C$42</f>
        <v>0.99601290369350104</v>
      </c>
      <c r="L40" s="3">
        <f>K40-J40</f>
        <v>0.22424688835835382</v>
      </c>
    </row>
    <row r="41" spans="1:12" ht="15.75" customHeight="1" x14ac:dyDescent="0.25">
      <c r="A41" s="11" t="s">
        <v>50</v>
      </c>
      <c r="B41" s="2">
        <f>SUM(B18:B21)</f>
        <v>14764</v>
      </c>
      <c r="C41" s="2">
        <f>SUM(C18:C21)</f>
        <v>110</v>
      </c>
      <c r="D41" s="6">
        <f>+SUM(B41:C41)</f>
        <v>14874</v>
      </c>
      <c r="E41" s="7">
        <f t="shared" si="1"/>
        <v>0.99260454484335081</v>
      </c>
      <c r="F41" s="7">
        <f>C41/D41</f>
        <v>7.3954551566491862E-3</v>
      </c>
      <c r="G41" s="8">
        <f>E41/F41</f>
        <v>134.21818181818182</v>
      </c>
      <c r="H41" s="4">
        <f>B41/$B$42</f>
        <v>0.22823398466485284</v>
      </c>
      <c r="I41" s="4">
        <f>C41/$C$42</f>
        <v>3.9870963064989667E-3</v>
      </c>
      <c r="J41" s="4">
        <f>SUM($B$25:B41)/$B$42</f>
        <v>1</v>
      </c>
      <c r="K41" s="4">
        <f>SUM($C$25:C41)/$C$42</f>
        <v>1</v>
      </c>
      <c r="L41" s="3">
        <f>K41-J41</f>
        <v>0</v>
      </c>
    </row>
    <row r="42" spans="1:12" x14ac:dyDescent="0.25">
      <c r="A42" s="14"/>
      <c r="B42" s="12">
        <f>SUM(B25:B41)</f>
        <v>64688</v>
      </c>
      <c r="C42" s="12">
        <f>SUM(C25:C41)</f>
        <v>27589</v>
      </c>
      <c r="E42" s="7"/>
      <c r="F42" s="7"/>
      <c r="H42" s="4"/>
      <c r="I42" s="4"/>
      <c r="J42" s="4"/>
      <c r="K42" s="4"/>
      <c r="L42" s="9">
        <f>MAX(L25:L41)</f>
        <v>0.61186948453209156</v>
      </c>
    </row>
  </sheetData>
  <conditionalFormatting sqref="E25:E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B2A4-5303-46D8-803E-7DAB653265A8}">
  <dimension ref="A1:L45"/>
  <sheetViews>
    <sheetView tabSelected="1" topLeftCell="A14" workbookViewId="0">
      <selection activeCell="L44" sqref="L44"/>
    </sheetView>
  </sheetViews>
  <sheetFormatPr defaultRowHeight="15" x14ac:dyDescent="0.25"/>
  <cols>
    <col min="1" max="1" width="18.7109375" customWidth="1"/>
    <col min="10" max="10" width="11.140625" bestFit="1" customWidth="1"/>
  </cols>
  <sheetData>
    <row r="1" spans="1:3" x14ac:dyDescent="0.25">
      <c r="A1" s="1" t="s">
        <v>6</v>
      </c>
      <c r="B1" s="1" t="s">
        <v>7</v>
      </c>
      <c r="C1" s="1" t="s">
        <v>8</v>
      </c>
    </row>
    <row r="2" spans="1:3" x14ac:dyDescent="0.25">
      <c r="A2" s="1" t="s">
        <v>9</v>
      </c>
      <c r="B2" s="2">
        <v>6583</v>
      </c>
      <c r="C2" s="2">
        <v>11724</v>
      </c>
    </row>
    <row r="3" spans="1:3" x14ac:dyDescent="0.25">
      <c r="A3" s="1" t="s">
        <v>10</v>
      </c>
      <c r="B3" s="2">
        <v>8912</v>
      </c>
      <c r="C3" s="2">
        <v>9474</v>
      </c>
    </row>
    <row r="4" spans="1:3" x14ac:dyDescent="0.25">
      <c r="A4" s="1" t="s">
        <v>11</v>
      </c>
      <c r="B4" s="2">
        <v>9185</v>
      </c>
      <c r="C4" s="2">
        <v>9112</v>
      </c>
    </row>
    <row r="5" spans="1:3" x14ac:dyDescent="0.25">
      <c r="A5" s="1" t="s">
        <v>12</v>
      </c>
      <c r="B5" s="2">
        <v>10304</v>
      </c>
      <c r="C5" s="2">
        <v>8085</v>
      </c>
    </row>
    <row r="6" spans="1:3" x14ac:dyDescent="0.25">
      <c r="A6" s="1" t="s">
        <v>13</v>
      </c>
      <c r="B6" s="2">
        <v>10997</v>
      </c>
      <c r="C6" s="2">
        <v>7119</v>
      </c>
    </row>
    <row r="7" spans="1:3" x14ac:dyDescent="0.25">
      <c r="A7" s="1" t="s">
        <v>14</v>
      </c>
      <c r="B7" s="2">
        <v>11351</v>
      </c>
      <c r="C7" s="2">
        <v>6782</v>
      </c>
    </row>
    <row r="8" spans="1:3" x14ac:dyDescent="0.25">
      <c r="A8" s="1" t="s">
        <v>15</v>
      </c>
      <c r="B8" s="2">
        <v>11914</v>
      </c>
      <c r="C8" s="2">
        <v>6589</v>
      </c>
    </row>
    <row r="9" spans="1:3" x14ac:dyDescent="0.25">
      <c r="A9" s="1" t="s">
        <v>16</v>
      </c>
      <c r="B9" s="2">
        <v>13136</v>
      </c>
      <c r="C9" s="2">
        <v>5363</v>
      </c>
    </row>
    <row r="10" spans="1:3" x14ac:dyDescent="0.25">
      <c r="A10" s="1" t="s">
        <v>17</v>
      </c>
      <c r="B10" s="2">
        <v>13769</v>
      </c>
      <c r="C10" s="2">
        <v>4052</v>
      </c>
    </row>
    <row r="11" spans="1:3" x14ac:dyDescent="0.25">
      <c r="A11" s="1" t="s">
        <v>18</v>
      </c>
      <c r="B11" s="2">
        <v>15007</v>
      </c>
      <c r="C11" s="2">
        <v>3574</v>
      </c>
    </row>
    <row r="12" spans="1:3" x14ac:dyDescent="0.25">
      <c r="A12" s="1" t="s">
        <v>19</v>
      </c>
      <c r="B12" s="2">
        <v>15267</v>
      </c>
      <c r="C12" s="2">
        <v>3460</v>
      </c>
    </row>
    <row r="13" spans="1:3" x14ac:dyDescent="0.25">
      <c r="A13" s="1" t="s">
        <v>20</v>
      </c>
      <c r="B13" s="2">
        <v>15191</v>
      </c>
      <c r="C13" s="2">
        <v>2894</v>
      </c>
    </row>
    <row r="14" spans="1:3" x14ac:dyDescent="0.25">
      <c r="A14" s="1" t="s">
        <v>21</v>
      </c>
      <c r="B14" s="2">
        <v>15711</v>
      </c>
      <c r="C14" s="2">
        <v>2950</v>
      </c>
    </row>
    <row r="15" spans="1:3" x14ac:dyDescent="0.25">
      <c r="A15" s="1" t="s">
        <v>22</v>
      </c>
      <c r="B15" s="2">
        <v>15594</v>
      </c>
      <c r="C15" s="2">
        <v>2916</v>
      </c>
    </row>
    <row r="16" spans="1:3" x14ac:dyDescent="0.25">
      <c r="A16" s="1" t="s">
        <v>23</v>
      </c>
      <c r="B16" s="2">
        <v>14679</v>
      </c>
      <c r="C16" s="2">
        <v>2831</v>
      </c>
    </row>
    <row r="17" spans="1:12" x14ac:dyDescent="0.25">
      <c r="A17" s="1" t="s">
        <v>24</v>
      </c>
      <c r="B17" s="2">
        <v>15715</v>
      </c>
      <c r="C17" s="2">
        <v>3037</v>
      </c>
    </row>
    <row r="18" spans="1:12" x14ac:dyDescent="0.25">
      <c r="A18" s="1" t="s">
        <v>25</v>
      </c>
      <c r="B18" s="2">
        <v>14951</v>
      </c>
      <c r="C18" s="2">
        <v>3725</v>
      </c>
    </row>
    <row r="19" spans="1:12" x14ac:dyDescent="0.25">
      <c r="A19" s="1" t="s">
        <v>26</v>
      </c>
      <c r="B19" s="2">
        <v>21490</v>
      </c>
      <c r="C19" s="2">
        <v>3879</v>
      </c>
    </row>
    <row r="20" spans="1:12" x14ac:dyDescent="0.25">
      <c r="A20" s="1" t="s">
        <v>27</v>
      </c>
      <c r="B20" s="2">
        <v>9151</v>
      </c>
      <c r="C20" s="2">
        <v>2314</v>
      </c>
    </row>
    <row r="21" spans="1:12" x14ac:dyDescent="0.25">
      <c r="A21" s="1" t="s">
        <v>28</v>
      </c>
      <c r="B21" s="2">
        <v>13248</v>
      </c>
      <c r="C21" s="2">
        <v>2993</v>
      </c>
    </row>
    <row r="23" spans="1:12" x14ac:dyDescent="0.25">
      <c r="A23" s="1" t="s">
        <v>0</v>
      </c>
      <c r="B23" s="1">
        <v>0</v>
      </c>
      <c r="C23" s="1">
        <v>1</v>
      </c>
      <c r="D23" s="5" t="s">
        <v>1</v>
      </c>
      <c r="E23" s="5"/>
      <c r="F23" s="5"/>
      <c r="G23" s="5" t="s">
        <v>4</v>
      </c>
      <c r="H23" t="s">
        <v>2</v>
      </c>
      <c r="I23" t="s">
        <v>3</v>
      </c>
      <c r="J23" t="s">
        <v>2</v>
      </c>
      <c r="K23" t="s">
        <v>3</v>
      </c>
      <c r="L23" s="5" t="s">
        <v>5</v>
      </c>
    </row>
    <row r="24" spans="1:12" x14ac:dyDescent="0.25">
      <c r="A24" s="5" t="str">
        <f>A2</f>
        <v>(-0.001, 446.0]</v>
      </c>
      <c r="B24" s="2">
        <f>B2</f>
        <v>6583</v>
      </c>
      <c r="C24" s="2">
        <f>C2</f>
        <v>11724</v>
      </c>
      <c r="D24" s="6">
        <f>+SUM(B24:C24)</f>
        <v>18307</v>
      </c>
      <c r="E24" s="7">
        <f>B24/D24</f>
        <v>0.35958922816409022</v>
      </c>
      <c r="F24" s="7">
        <f>C24/D24</f>
        <v>0.64041077183590978</v>
      </c>
      <c r="G24" s="8">
        <f>E24/F24</f>
        <v>0.56149778232685088</v>
      </c>
      <c r="H24" s="4">
        <f>B24/$B$44</f>
        <v>2.5111098395987106E-2</v>
      </c>
      <c r="I24" s="4">
        <f>C24/$C$44</f>
        <v>0.11396576361144324</v>
      </c>
      <c r="J24" s="4">
        <f>$B$24/$B$44</f>
        <v>2.5111098395987106E-2</v>
      </c>
      <c r="K24" s="4">
        <f>$C$24/$C$44</f>
        <v>0.11396576361144324</v>
      </c>
      <c r="L24" s="3">
        <f>K24-J24</f>
        <v>8.8854665215456138E-2</v>
      </c>
    </row>
    <row r="25" spans="1:12" x14ac:dyDescent="0.25">
      <c r="A25" s="5" t="str">
        <f t="shared" ref="A25:C43" si="0">A3</f>
        <v>(446.0, 570.0]</v>
      </c>
      <c r="B25" s="2">
        <f t="shared" si="0"/>
        <v>8912</v>
      </c>
      <c r="C25" s="2">
        <f t="shared" si="0"/>
        <v>9474</v>
      </c>
      <c r="D25" s="6">
        <f t="shared" ref="D25:D42" si="1">+SUM(B25:C25)</f>
        <v>18386</v>
      </c>
      <c r="E25" s="7">
        <f t="shared" ref="E25:E42" si="2">B25/D25</f>
        <v>0.48471663222016753</v>
      </c>
      <c r="F25" s="7">
        <f t="shared" ref="F25:F42" si="3">C25/D25</f>
        <v>0.51528336777983252</v>
      </c>
      <c r="G25" s="8">
        <f t="shared" ref="G25:G42" si="4">E25/F25</f>
        <v>0.94067975511927371</v>
      </c>
      <c r="H25" s="4">
        <f t="shared" ref="H25:H43" si="5">B25/$B$44</f>
        <v>3.3995155537754382E-2</v>
      </c>
      <c r="I25" s="4">
        <f t="shared" ref="I25:I42" si="6">C25/$C$44</f>
        <v>9.2094135487445689E-2</v>
      </c>
      <c r="J25" s="4">
        <f>SUM($B$24:B25)/$B$44</f>
        <v>5.9106253933741491E-2</v>
      </c>
      <c r="K25" s="4">
        <f>SUM($C$24:C25)/$C$44</f>
        <v>0.20605989909888892</v>
      </c>
      <c r="L25" s="3">
        <f t="shared" ref="L25:L42" si="7">K25-J25</f>
        <v>0.14695364516514742</v>
      </c>
    </row>
    <row r="26" spans="1:12" x14ac:dyDescent="0.25">
      <c r="A26" s="5" t="str">
        <f t="shared" si="0"/>
        <v>(570.0, 656.0]</v>
      </c>
      <c r="B26" s="2">
        <f t="shared" si="0"/>
        <v>9185</v>
      </c>
      <c r="C26" s="2">
        <f t="shared" si="0"/>
        <v>9112</v>
      </c>
      <c r="D26" s="6">
        <f t="shared" si="1"/>
        <v>18297</v>
      </c>
      <c r="E26" s="7">
        <f t="shared" si="2"/>
        <v>0.50199486254577252</v>
      </c>
      <c r="F26" s="7">
        <f t="shared" si="3"/>
        <v>0.49800513745422748</v>
      </c>
      <c r="G26" s="8">
        <f t="shared" si="4"/>
        <v>1.0080114135206322</v>
      </c>
      <c r="H26" s="4">
        <f t="shared" si="5"/>
        <v>3.50365241937022E-2</v>
      </c>
      <c r="I26" s="4">
        <f t="shared" si="6"/>
        <v>8.857523354038474E-2</v>
      </c>
      <c r="J26" s="4">
        <f>SUM($B$24:B26)/$B$44</f>
        <v>9.4142778127443691E-2</v>
      </c>
      <c r="K26" s="4">
        <f>SUM($C$24:C26)/$C$44</f>
        <v>0.29463513263927366</v>
      </c>
      <c r="L26" s="3">
        <f t="shared" si="7"/>
        <v>0.20049235451182995</v>
      </c>
    </row>
    <row r="27" spans="1:12" x14ac:dyDescent="0.25">
      <c r="A27" s="5" t="str">
        <f t="shared" si="0"/>
        <v>(656.0, 706.0]</v>
      </c>
      <c r="B27" s="2">
        <f t="shared" si="0"/>
        <v>10304</v>
      </c>
      <c r="C27" s="2">
        <f t="shared" si="0"/>
        <v>8085</v>
      </c>
      <c r="D27" s="6">
        <f t="shared" si="1"/>
        <v>18389</v>
      </c>
      <c r="E27" s="7">
        <f t="shared" si="2"/>
        <v>0.56033498287019412</v>
      </c>
      <c r="F27" s="7">
        <f t="shared" si="3"/>
        <v>0.43966501712980588</v>
      </c>
      <c r="G27" s="8">
        <f t="shared" si="4"/>
        <v>1.2744588744588743</v>
      </c>
      <c r="H27" s="4">
        <f t="shared" si="5"/>
        <v>3.9304991321927864E-2</v>
      </c>
      <c r="I27" s="4">
        <f t="shared" si="6"/>
        <v>7.8592050392231202E-2</v>
      </c>
      <c r="J27" s="4">
        <f>SUM($B$24:B27)/$B$44</f>
        <v>0.13344776944937156</v>
      </c>
      <c r="K27" s="4">
        <f>SUM($C$24:C27)/$C$44</f>
        <v>0.37322718303150487</v>
      </c>
      <c r="L27" s="3">
        <f t="shared" si="7"/>
        <v>0.23977941358213331</v>
      </c>
    </row>
    <row r="28" spans="1:12" x14ac:dyDescent="0.25">
      <c r="A28" s="5" t="str">
        <f t="shared" si="0"/>
        <v>(706.0, 745.0]</v>
      </c>
      <c r="B28" s="2">
        <f t="shared" si="0"/>
        <v>10997</v>
      </c>
      <c r="C28" s="2">
        <f t="shared" si="0"/>
        <v>7119</v>
      </c>
      <c r="D28" s="6">
        <f t="shared" si="1"/>
        <v>18116</v>
      </c>
      <c r="E28" s="7">
        <f t="shared" si="2"/>
        <v>0.60703245749613599</v>
      </c>
      <c r="F28" s="7">
        <f t="shared" si="3"/>
        <v>0.39296754250386401</v>
      </c>
      <c r="G28" s="8">
        <f t="shared" si="4"/>
        <v>1.5447394296951817</v>
      </c>
      <c r="H28" s="4">
        <f t="shared" si="5"/>
        <v>4.1948465602410785E-2</v>
      </c>
      <c r="I28" s="4">
        <f t="shared" si="6"/>
        <v>6.9201831384328255E-2</v>
      </c>
      <c r="J28" s="4">
        <f>SUM($B$24:B28)/$B$44</f>
        <v>0.17539623505178234</v>
      </c>
      <c r="K28" s="4">
        <f>SUM($C$24:C28)/$C$44</f>
        <v>0.4424290144158331</v>
      </c>
      <c r="L28" s="3">
        <f t="shared" si="7"/>
        <v>0.26703277936405079</v>
      </c>
    </row>
    <row r="29" spans="1:12" x14ac:dyDescent="0.25">
      <c r="A29" s="5" t="str">
        <f t="shared" si="0"/>
        <v>(745.0, 780.0]</v>
      </c>
      <c r="B29" s="2">
        <f t="shared" si="0"/>
        <v>11351</v>
      </c>
      <c r="C29" s="2">
        <f t="shared" si="0"/>
        <v>6782</v>
      </c>
      <c r="D29" s="6">
        <f t="shared" si="1"/>
        <v>18133</v>
      </c>
      <c r="E29" s="7">
        <f t="shared" si="2"/>
        <v>0.62598577179727566</v>
      </c>
      <c r="F29" s="7">
        <f t="shared" si="3"/>
        <v>0.37401422820272434</v>
      </c>
      <c r="G29" s="8">
        <f t="shared" si="4"/>
        <v>1.673695075199056</v>
      </c>
      <c r="H29" s="4">
        <f t="shared" si="5"/>
        <v>4.3298811771661803E-2</v>
      </c>
      <c r="I29" s="4">
        <f t="shared" si="6"/>
        <v>6.5925947527533946E-2</v>
      </c>
      <c r="J29" s="4">
        <f>SUM($B$24:B29)/$B$44</f>
        <v>0.21869504682344415</v>
      </c>
      <c r="K29" s="4">
        <f>SUM($C$24:C29)/$C$44</f>
        <v>0.50835496194336705</v>
      </c>
      <c r="L29" s="3">
        <f t="shared" si="7"/>
        <v>0.28965991511992289</v>
      </c>
    </row>
    <row r="30" spans="1:12" x14ac:dyDescent="0.25">
      <c r="A30" s="5" t="str">
        <f t="shared" si="0"/>
        <v>(780.0, 812.0]</v>
      </c>
      <c r="B30" s="2">
        <f t="shared" si="0"/>
        <v>11914</v>
      </c>
      <c r="C30" s="2">
        <f t="shared" si="0"/>
        <v>6589</v>
      </c>
      <c r="D30" s="6">
        <f t="shared" si="1"/>
        <v>18503</v>
      </c>
      <c r="E30" s="7">
        <f t="shared" si="2"/>
        <v>0.64389558449981088</v>
      </c>
      <c r="F30" s="7">
        <f t="shared" si="3"/>
        <v>0.35610441550018918</v>
      </c>
      <c r="G30" s="8">
        <f t="shared" si="4"/>
        <v>1.8081651236910001</v>
      </c>
      <c r="H30" s="4">
        <f t="shared" si="5"/>
        <v>4.5446396215979096E-2</v>
      </c>
      <c r="I30" s="4">
        <f t="shared" si="6"/>
        <v>6.4049847870675497E-2</v>
      </c>
      <c r="J30" s="4">
        <f>SUM($B$24:B30)/$B$44</f>
        <v>0.26414144303942322</v>
      </c>
      <c r="K30" s="4">
        <f>SUM($C$24:C30)/$C$44</f>
        <v>0.57240480981404251</v>
      </c>
      <c r="L30" s="3">
        <f t="shared" si="7"/>
        <v>0.3082633667746193</v>
      </c>
    </row>
    <row r="31" spans="1:12" x14ac:dyDescent="0.25">
      <c r="A31" s="5" t="str">
        <f t="shared" si="0"/>
        <v>(812.0, 843.0]</v>
      </c>
      <c r="B31" s="2">
        <f t="shared" si="0"/>
        <v>13136</v>
      </c>
      <c r="C31" s="2">
        <f t="shared" si="0"/>
        <v>5363</v>
      </c>
      <c r="D31" s="6">
        <f t="shared" si="1"/>
        <v>18499</v>
      </c>
      <c r="E31" s="7">
        <f t="shared" si="2"/>
        <v>0.71009243742905026</v>
      </c>
      <c r="F31" s="7">
        <f t="shared" si="3"/>
        <v>0.28990756257094979</v>
      </c>
      <c r="G31" s="8">
        <f t="shared" si="4"/>
        <v>2.4493753496177515</v>
      </c>
      <c r="H31" s="4">
        <f t="shared" si="5"/>
        <v>5.0107760675935989E-2</v>
      </c>
      <c r="I31" s="4">
        <f t="shared" si="6"/>
        <v>5.2132240723999496E-2</v>
      </c>
      <c r="J31" s="4">
        <f>SUM($B$24:B31)/$B$44</f>
        <v>0.31424920371535925</v>
      </c>
      <c r="K31" s="4">
        <f>SUM($C$24:C31)/$C$44</f>
        <v>0.62453705053804209</v>
      </c>
      <c r="L31" s="3">
        <f t="shared" si="7"/>
        <v>0.31028784682268284</v>
      </c>
    </row>
    <row r="32" spans="1:12" x14ac:dyDescent="0.25">
      <c r="A32" s="5" t="str">
        <f t="shared" si="0"/>
        <v>(843.0, 871.0]</v>
      </c>
      <c r="B32" s="2">
        <f t="shared" si="0"/>
        <v>13769</v>
      </c>
      <c r="C32" s="2">
        <f t="shared" si="0"/>
        <v>4052</v>
      </c>
      <c r="D32" s="6">
        <f t="shared" si="1"/>
        <v>17821</v>
      </c>
      <c r="E32" s="7">
        <f t="shared" si="2"/>
        <v>0.77262779866449693</v>
      </c>
      <c r="F32" s="7">
        <f t="shared" si="3"/>
        <v>0.22737220133550307</v>
      </c>
      <c r="G32" s="8">
        <f t="shared" si="4"/>
        <v>3.3980750246791707</v>
      </c>
      <c r="H32" s="4">
        <f t="shared" si="5"/>
        <v>5.2522362724342471E-2</v>
      </c>
      <c r="I32" s="4">
        <f t="shared" si="6"/>
        <v>3.938837207041692E-2</v>
      </c>
      <c r="J32" s="4">
        <f>SUM($B$24:B32)/$B$44</f>
        <v>0.36677156643970171</v>
      </c>
      <c r="K32" s="4">
        <f>SUM($C$24:C32)/$C$44</f>
        <v>0.66392542260845899</v>
      </c>
      <c r="L32" s="3">
        <f t="shared" si="7"/>
        <v>0.29715385616875728</v>
      </c>
    </row>
    <row r="33" spans="1:12" x14ac:dyDescent="0.25">
      <c r="A33" s="5" t="str">
        <f t="shared" si="0"/>
        <v>(871.0, 896.0]</v>
      </c>
      <c r="B33" s="2">
        <f t="shared" si="0"/>
        <v>15007</v>
      </c>
      <c r="C33" s="2">
        <f t="shared" si="0"/>
        <v>3574</v>
      </c>
      <c r="D33" s="6">
        <f t="shared" si="1"/>
        <v>18581</v>
      </c>
      <c r="E33" s="7">
        <f t="shared" si="2"/>
        <v>0.80765297884936227</v>
      </c>
      <c r="F33" s="7">
        <f t="shared" si="3"/>
        <v>0.19234702115063776</v>
      </c>
      <c r="G33" s="8">
        <f t="shared" si="4"/>
        <v>4.1989367655288188</v>
      </c>
      <c r="H33" s="4">
        <f t="shared" si="5"/>
        <v>5.7244759779519747E-2</v>
      </c>
      <c r="I33" s="4">
        <f t="shared" si="6"/>
        <v>3.4741866184518778E-2</v>
      </c>
      <c r="J33" s="4">
        <f>SUM($B$24:B33)/$B$44</f>
        <v>0.42401632621922147</v>
      </c>
      <c r="K33" s="4">
        <f>SUM($C$24:C33)/$C$44</f>
        <v>0.69866728879297779</v>
      </c>
      <c r="L33" s="3">
        <f t="shared" si="7"/>
        <v>0.27465096257375632</v>
      </c>
    </row>
    <row r="34" spans="1:12" x14ac:dyDescent="0.25">
      <c r="A34" s="5" t="str">
        <f t="shared" si="0"/>
        <v>(896.0, 917.0]</v>
      </c>
      <c r="B34" s="2">
        <f t="shared" si="0"/>
        <v>15267</v>
      </c>
      <c r="C34" s="2">
        <f t="shared" si="0"/>
        <v>3460</v>
      </c>
      <c r="D34" s="6">
        <f t="shared" si="1"/>
        <v>18727</v>
      </c>
      <c r="E34" s="7">
        <f t="shared" si="2"/>
        <v>0.81524002776739468</v>
      </c>
      <c r="F34" s="7">
        <f t="shared" si="3"/>
        <v>0.18475997223260532</v>
      </c>
      <c r="G34" s="8">
        <f t="shared" si="4"/>
        <v>4.4124277456647398</v>
      </c>
      <c r="H34" s="4">
        <f t="shared" si="5"/>
        <v>5.8236539451851005E-2</v>
      </c>
      <c r="I34" s="4">
        <f t="shared" si="6"/>
        <v>3.3633703692902903E-2</v>
      </c>
      <c r="J34" s="4">
        <f>SUM($B$24:B34)/$B$44</f>
        <v>0.48225286567107245</v>
      </c>
      <c r="K34" s="4">
        <f>SUM($C$24:C34)/$C$44</f>
        <v>0.73230099248588065</v>
      </c>
      <c r="L34" s="3">
        <f t="shared" si="7"/>
        <v>0.2500481268148082</v>
      </c>
    </row>
    <row r="35" spans="1:12" x14ac:dyDescent="0.25">
      <c r="A35" s="5" t="str">
        <f t="shared" si="0"/>
        <v>(917.0, 933.0]</v>
      </c>
      <c r="B35" s="2">
        <f t="shared" si="0"/>
        <v>15191</v>
      </c>
      <c r="C35" s="2">
        <f t="shared" si="0"/>
        <v>2894</v>
      </c>
      <c r="D35" s="6">
        <f t="shared" si="1"/>
        <v>18085</v>
      </c>
      <c r="E35" s="7">
        <f t="shared" si="2"/>
        <v>0.83997788222283665</v>
      </c>
      <c r="F35" s="7">
        <f t="shared" si="3"/>
        <v>0.16002211777716341</v>
      </c>
      <c r="G35" s="8">
        <f t="shared" si="4"/>
        <v>5.2491361437456803</v>
      </c>
      <c r="H35" s="4">
        <f t="shared" si="5"/>
        <v>5.7946634624554176E-2</v>
      </c>
      <c r="I35" s="4">
        <f t="shared" si="6"/>
        <v>2.8131774129266183E-2</v>
      </c>
      <c r="J35" s="4">
        <f>SUM($B$24:B35)/$B$44</f>
        <v>0.54019950029562658</v>
      </c>
      <c r="K35" s="4">
        <f>SUM($C$24:C35)/$C$44</f>
        <v>0.7604327666151468</v>
      </c>
      <c r="L35" s="3">
        <f t="shared" si="7"/>
        <v>0.22023326631952023</v>
      </c>
    </row>
    <row r="36" spans="1:12" x14ac:dyDescent="0.25">
      <c r="A36" s="5" t="str">
        <f t="shared" si="0"/>
        <v>(933.0, 946.0]</v>
      </c>
      <c r="B36" s="2">
        <f t="shared" si="0"/>
        <v>15711</v>
      </c>
      <c r="C36" s="2">
        <f t="shared" si="0"/>
        <v>2950</v>
      </c>
      <c r="D36" s="6">
        <f t="shared" si="1"/>
        <v>18661</v>
      </c>
      <c r="E36" s="7">
        <f t="shared" si="2"/>
        <v>0.84191629601843421</v>
      </c>
      <c r="F36" s="7">
        <f t="shared" si="3"/>
        <v>0.15808370398156582</v>
      </c>
      <c r="G36" s="8">
        <f t="shared" si="4"/>
        <v>5.3257627118644075</v>
      </c>
      <c r="H36" s="4">
        <f t="shared" si="5"/>
        <v>5.9930193969216686E-2</v>
      </c>
      <c r="I36" s="4">
        <f t="shared" si="6"/>
        <v>2.8676134651463455E-2</v>
      </c>
      <c r="J36" s="4">
        <f>SUM($B$24:B36)/$B$44</f>
        <v>0.60012969426484331</v>
      </c>
      <c r="K36" s="4">
        <f>SUM($C$24:C36)/$C$44</f>
        <v>0.78910890126661026</v>
      </c>
      <c r="L36" s="3">
        <f t="shared" si="7"/>
        <v>0.18897920700176696</v>
      </c>
    </row>
    <row r="37" spans="1:12" x14ac:dyDescent="0.25">
      <c r="A37" s="5" t="str">
        <f t="shared" si="0"/>
        <v>(946.0, 956.0]</v>
      </c>
      <c r="B37" s="2">
        <f t="shared" si="0"/>
        <v>15594</v>
      </c>
      <c r="C37" s="2">
        <f t="shared" si="0"/>
        <v>2916</v>
      </c>
      <c r="D37" s="6">
        <f t="shared" si="1"/>
        <v>18510</v>
      </c>
      <c r="E37" s="7">
        <f t="shared" si="2"/>
        <v>0.84246353322528367</v>
      </c>
      <c r="F37" s="7">
        <f t="shared" si="3"/>
        <v>0.15753646677471636</v>
      </c>
      <c r="G37" s="8">
        <f t="shared" si="4"/>
        <v>5.3477366255144041</v>
      </c>
      <c r="H37" s="4">
        <f t="shared" si="5"/>
        <v>5.9483893116667623E-2</v>
      </c>
      <c r="I37" s="4">
        <f t="shared" si="6"/>
        <v>2.8345630048700825E-2</v>
      </c>
      <c r="J37" s="4">
        <f>SUM($B$24:B37)/$B$44</f>
        <v>0.65961358738151099</v>
      </c>
      <c r="K37" s="4">
        <f>SUM($C$24:C37)/$C$44</f>
        <v>0.81745453131531109</v>
      </c>
      <c r="L37" s="3">
        <f t="shared" si="7"/>
        <v>0.1578409439338001</v>
      </c>
    </row>
    <row r="38" spans="1:12" x14ac:dyDescent="0.25">
      <c r="A38" s="5" t="str">
        <f t="shared" si="0"/>
        <v>(956.0, 964.0]</v>
      </c>
      <c r="B38" s="2">
        <f t="shared" si="0"/>
        <v>14679</v>
      </c>
      <c r="C38" s="2">
        <f t="shared" si="0"/>
        <v>2831</v>
      </c>
      <c r="D38" s="6">
        <f t="shared" si="1"/>
        <v>17510</v>
      </c>
      <c r="E38" s="7">
        <f t="shared" si="2"/>
        <v>0.8383209594517419</v>
      </c>
      <c r="F38" s="7">
        <f t="shared" si="3"/>
        <v>0.16167904054825813</v>
      </c>
      <c r="G38" s="8">
        <f t="shared" si="4"/>
        <v>5.1850936064994704</v>
      </c>
      <c r="H38" s="4">
        <f t="shared" si="5"/>
        <v>5.5993591577501861E-2</v>
      </c>
      <c r="I38" s="4">
        <f t="shared" si="6"/>
        <v>2.7519368541794251E-2</v>
      </c>
      <c r="J38" s="4">
        <f>SUM($B$24:B38)/$B$44</f>
        <v>0.71560717895901282</v>
      </c>
      <c r="K38" s="4">
        <f>SUM($C$24:C38)/$C$44</f>
        <v>0.84497389985710536</v>
      </c>
      <c r="L38" s="3">
        <f t="shared" si="7"/>
        <v>0.12936672089809254</v>
      </c>
    </row>
    <row r="39" spans="1:12" x14ac:dyDescent="0.25">
      <c r="A39" s="5" t="str">
        <f t="shared" si="0"/>
        <v>(964.0, 971.0]</v>
      </c>
      <c r="B39" s="2">
        <f t="shared" si="0"/>
        <v>15715</v>
      </c>
      <c r="C39" s="2">
        <f t="shared" si="0"/>
        <v>3037</v>
      </c>
      <c r="D39" s="6">
        <f t="shared" si="1"/>
        <v>18752</v>
      </c>
      <c r="E39" s="7">
        <f t="shared" si="2"/>
        <v>0.83804394197952214</v>
      </c>
      <c r="F39" s="7">
        <f t="shared" si="3"/>
        <v>0.16195605802047783</v>
      </c>
      <c r="G39" s="8">
        <f t="shared" si="4"/>
        <v>5.1745143233454058</v>
      </c>
      <c r="H39" s="4">
        <f t="shared" si="5"/>
        <v>5.9945452118021783E-2</v>
      </c>
      <c r="I39" s="4">
        <f t="shared" si="6"/>
        <v>2.952183760559136E-2</v>
      </c>
      <c r="J39" s="4">
        <f>SUM($B$24:B39)/$B$44</f>
        <v>0.77555263107703454</v>
      </c>
      <c r="K39" s="4">
        <f>SUM($C$24:C39)/$C$44</f>
        <v>0.87449573746269671</v>
      </c>
      <c r="L39" s="3">
        <f t="shared" si="7"/>
        <v>9.8943106385662172E-2</v>
      </c>
    </row>
    <row r="40" spans="1:12" x14ac:dyDescent="0.25">
      <c r="A40" s="5" t="str">
        <f t="shared" si="0"/>
        <v>(971.0, 977.0]</v>
      </c>
      <c r="B40" s="2">
        <f t="shared" si="0"/>
        <v>14951</v>
      </c>
      <c r="C40" s="2">
        <f t="shared" si="0"/>
        <v>3725</v>
      </c>
      <c r="D40" s="6">
        <f t="shared" si="1"/>
        <v>18676</v>
      </c>
      <c r="E40" s="7">
        <f>B40/D40</f>
        <v>0.80054615549368169</v>
      </c>
      <c r="F40" s="7">
        <f>C40/D40</f>
        <v>0.19945384450631826</v>
      </c>
      <c r="G40" s="8">
        <f>E40/F40</f>
        <v>4.0136912751677851</v>
      </c>
      <c r="H40" s="4">
        <f t="shared" si="5"/>
        <v>5.7031145696248405E-2</v>
      </c>
      <c r="I40" s="4">
        <f t="shared" si="6"/>
        <v>3.6209695449729275E-2</v>
      </c>
      <c r="J40" s="4">
        <f>SUM($B$24:B40)/$B$44</f>
        <v>0.83258377677328299</v>
      </c>
      <c r="K40" s="4">
        <f>SUM($C$24:C40)/$C$44</f>
        <v>0.91070543291242601</v>
      </c>
      <c r="L40" s="3">
        <f>K40-J40</f>
        <v>7.8121656139143014E-2</v>
      </c>
    </row>
    <row r="41" spans="1:12" x14ac:dyDescent="0.25">
      <c r="A41" s="5" t="str">
        <f t="shared" si="0"/>
        <v>(977.0, 983.0]</v>
      </c>
      <c r="B41" s="2">
        <f>B19</f>
        <v>21490</v>
      </c>
      <c r="C41" s="2">
        <f t="shared" ref="C41" si="8">C19</f>
        <v>3879</v>
      </c>
      <c r="D41" s="6">
        <f>+SUM(B41:C41)</f>
        <v>25369</v>
      </c>
      <c r="E41" s="7">
        <f t="shared" si="2"/>
        <v>0.8470968504868146</v>
      </c>
      <c r="F41" s="7">
        <f t="shared" si="3"/>
        <v>0.15290314951318537</v>
      </c>
      <c r="G41" s="8">
        <f t="shared" si="4"/>
        <v>5.5400876514565613</v>
      </c>
      <c r="H41" s="4">
        <f t="shared" si="5"/>
        <v>8.1974404455379457E-2</v>
      </c>
      <c r="I41" s="4">
        <f t="shared" si="6"/>
        <v>3.7706686885771779E-2</v>
      </c>
      <c r="J41" s="4">
        <f>SUM($B$24:B41)/$B$44</f>
        <v>0.91455818122866239</v>
      </c>
      <c r="K41" s="4">
        <f>SUM($C$24:C41)/$C$44</f>
        <v>0.94841211979819773</v>
      </c>
      <c r="L41" s="3">
        <f t="shared" si="7"/>
        <v>3.3853938569535336E-2</v>
      </c>
    </row>
    <row r="42" spans="1:12" x14ac:dyDescent="0.25">
      <c r="A42" s="5" t="str">
        <f t="shared" si="0"/>
        <v>(983.0, 987.0]</v>
      </c>
      <c r="B42" s="2">
        <f t="shared" ref="B42:C42" si="9">B20</f>
        <v>9151</v>
      </c>
      <c r="C42" s="2">
        <f t="shared" si="9"/>
        <v>2314</v>
      </c>
      <c r="D42" s="6">
        <f t="shared" si="1"/>
        <v>11465</v>
      </c>
      <c r="E42" s="7">
        <f t="shared" si="2"/>
        <v>0.79816833842128221</v>
      </c>
      <c r="F42" s="7">
        <f t="shared" si="3"/>
        <v>0.20183166157871785</v>
      </c>
      <c r="G42" s="8">
        <f t="shared" si="4"/>
        <v>3.9546240276577356</v>
      </c>
      <c r="H42" s="4">
        <f t="shared" si="5"/>
        <v>3.4906829928858879E-2</v>
      </c>
      <c r="I42" s="4">
        <f t="shared" si="6"/>
        <v>2.2493754435080147E-2</v>
      </c>
      <c r="J42" s="4">
        <f>SUM($B$24:B42)/$B$44</f>
        <v>0.94946501115752135</v>
      </c>
      <c r="K42" s="4">
        <f>SUM($C$24:C42)/$C$44</f>
        <v>0.9709058742332779</v>
      </c>
      <c r="L42" s="3">
        <f t="shared" si="7"/>
        <v>2.1440863075756544E-2</v>
      </c>
    </row>
    <row r="43" spans="1:12" x14ac:dyDescent="0.25">
      <c r="A43" s="5" t="str">
        <f t="shared" si="0"/>
        <v>(987.0, 1000.0]</v>
      </c>
      <c r="B43" s="2">
        <f t="shared" ref="B43:C43" si="10">B21</f>
        <v>13248</v>
      </c>
      <c r="C43" s="2">
        <f t="shared" si="10"/>
        <v>2993</v>
      </c>
      <c r="D43" s="6">
        <f>+SUM(B43:C43)</f>
        <v>16241</v>
      </c>
      <c r="E43" s="7">
        <f>B43/D43</f>
        <v>0.81571331814543435</v>
      </c>
      <c r="F43" s="7">
        <f>C43/D43</f>
        <v>0.18428668185456559</v>
      </c>
      <c r="G43" s="8">
        <f>E43/F43</f>
        <v>4.4263280988974278</v>
      </c>
      <c r="H43" s="4">
        <f t="shared" si="5"/>
        <v>5.0534988842478687E-2</v>
      </c>
      <c r="I43" s="4">
        <f>C43/$C$44</f>
        <v>2.9094125766722073E-2</v>
      </c>
      <c r="J43" s="4">
        <f>SUM($B$24:B43)/$B$44</f>
        <v>1</v>
      </c>
      <c r="K43" s="4">
        <f>SUM($C$24:C43)/$C$44</f>
        <v>1</v>
      </c>
      <c r="L43" s="3">
        <f>K43-J43</f>
        <v>0</v>
      </c>
    </row>
    <row r="44" spans="1:12" x14ac:dyDescent="0.25">
      <c r="A44" s="5" t="s">
        <v>1</v>
      </c>
      <c r="B44" s="13">
        <f>SUM(B24:B43)</f>
        <v>262155</v>
      </c>
      <c r="C44" s="13">
        <f>SUM(C24:C43)</f>
        <v>102873</v>
      </c>
      <c r="L44" s="9">
        <f>MAX(L24:L43)</f>
        <v>0.31028784682268284</v>
      </c>
    </row>
    <row r="45" spans="1:12" x14ac:dyDescent="0.25">
      <c r="A45" s="5"/>
    </row>
  </sheetData>
  <conditionalFormatting sqref="E24:E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F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41396a5e-896f-4fb0-a49d-79c32d27bd4e}" enabled="1" method="Privileged" siteId="{92247c24-8a8c-47f3-a7f1-85df939ad4b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Treino</vt:lpstr>
      <vt:lpstr>Teste</vt:lpstr>
      <vt:lpstr>Score Atual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Monteiro</dc:creator>
  <cp:lastModifiedBy>Fernando Monteiro</cp:lastModifiedBy>
  <dcterms:created xsi:type="dcterms:W3CDTF">2025-08-29T15:12:32Z</dcterms:created>
  <dcterms:modified xsi:type="dcterms:W3CDTF">2025-09-29T18:13:34Z</dcterms:modified>
</cp:coreProperties>
</file>