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media/image4.jpeg" ContentType="image/jpeg"/>
  <Override PartName="/xl/media/image5.png" ContentType="image/png"/>
  <Override PartName="/xl/media/image6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u" sheetId="1" state="visible" r:id="rId2"/>
    <sheet name="Questionário" sheetId="2" state="visible" r:id="rId3"/>
    <sheet name="Pref. cerebral" sheetId="3" state="visible" r:id="rId4"/>
    <sheet name="Perfil comportamental" sheetId="4" state="visible" r:id="rId5"/>
    <sheet name="Informações1" sheetId="5" state="hidden" r:id="rId6"/>
    <sheet name="Informações2" sheetId="6" state="hidden" r:id="rId7"/>
  </sheets>
  <definedNames>
    <definedName function="false" hidden="false" localSheetId="2" name="_xlnm.Print_Area" vbProcedure="false">'Pref. cerebral'!$A$1:$M$58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<sst xmlns="http://schemas.openxmlformats.org/spreadsheetml/2006/main" count="443" uniqueCount="214">
  <si>
    <t xml:space="preserve">Nome:</t>
  </si>
  <si>
    <t xml:space="preserve">Data de Realização:</t>
  </si>
  <si>
    <t xml:space="preserve">&lt;&lt;&lt;&lt;</t>
  </si>
  <si>
    <t xml:space="preserve">AVALIAÇÃO DE PREFERENCIAL CEREBRAL E PERFIL COMPORTAMENTAL</t>
  </si>
  <si>
    <t xml:space="preserve">Em cada uma das 25 questões a seguir, escolha UMA das alternativas e marque com um X</t>
  </si>
  <si>
    <t xml:space="preserve">1. Eu sou...</t>
  </si>
  <si>
    <t xml:space="preserve">14. Eu sempre gostei de...</t>
  </si>
  <si>
    <t xml:space="preserve">x</t>
  </si>
  <si>
    <t xml:space="preserve">E</t>
  </si>
  <si>
    <t xml:space="preserve">-</t>
  </si>
  <si>
    <t xml:space="preserve">Idealista, criativo e visionário</t>
  </si>
  <si>
    <t xml:space="preserve">Explorar</t>
  </si>
  <si>
    <t xml:space="preserve">I</t>
  </si>
  <si>
    <t xml:space="preserve">Divertido, espiritual e benéfico</t>
  </si>
  <si>
    <t xml:space="preserve">A</t>
  </si>
  <si>
    <t xml:space="preserve">Evitar surpresas</t>
  </si>
  <si>
    <t xml:space="preserve">Confiável, meticuloso e previsível</t>
  </si>
  <si>
    <t xml:space="preserve">P</t>
  </si>
  <si>
    <t xml:space="preserve">Focalizar a meta</t>
  </si>
  <si>
    <t xml:space="preserve">Focado, determinado e persistente</t>
  </si>
  <si>
    <t xml:space="preserve">Realizar uma abordagem natural</t>
  </si>
  <si>
    <t xml:space="preserve">2. Eu gosto de...</t>
  </si>
  <si>
    <t xml:space="preserve">15. Eu gosto de mudança se...</t>
  </si>
  <si>
    <t xml:space="preserve">Ser piloto</t>
  </si>
  <si>
    <t xml:space="preserve">Me der uma vantagem competitiva</t>
  </si>
  <si>
    <t xml:space="preserve">Conversar com os passageiros</t>
  </si>
  <si>
    <t xml:space="preserve">For divertida e puder ser compartilhada</t>
  </si>
  <si>
    <t xml:space="preserve">Planejar a viagem</t>
  </si>
  <si>
    <t xml:space="preserve">Me der mais liberdade e variedade</t>
  </si>
  <si>
    <t xml:space="preserve">Explorar novas rotas</t>
  </si>
  <si>
    <t xml:space="preserve">Melhorar ou me der mais controle</t>
  </si>
  <si>
    <t xml:space="preserve">3. Se você quiser se dar bem comigo...</t>
  </si>
  <si>
    <t xml:space="preserve">16. Não existe nada de errado em...</t>
  </si>
  <si>
    <t xml:space="preserve">Me dê liberdade</t>
  </si>
  <si>
    <t xml:space="preserve">Se colocar na frente</t>
  </si>
  <si>
    <t xml:space="preserve">Me deixe saber sua expectativa</t>
  </si>
  <si>
    <t xml:space="preserve">Colocar os outros na frente</t>
  </si>
  <si>
    <t xml:space="preserve">Lidere, siga ou saia do caminho</t>
  </si>
  <si>
    <t xml:space="preserve">Mudar de ideia</t>
  </si>
  <si>
    <t xml:space="preserve">Seja amigável, carinhoso e compreensivo</t>
  </si>
  <si>
    <t xml:space="preserve">Ser consistente</t>
  </si>
  <si>
    <t xml:space="preserve">4. Para conseguir obter bons resultados é preciso...</t>
  </si>
  <si>
    <t xml:space="preserve">17. Eu gosto de buscar conselhos de...</t>
  </si>
  <si>
    <t xml:space="preserve">Ter incertezas</t>
  </si>
  <si>
    <t xml:space="preserve">Pessoas bem sucedidas</t>
  </si>
  <si>
    <t xml:space="preserve">Controlar o essencial</t>
  </si>
  <si>
    <t xml:space="preserve">Anciões e conselheiros</t>
  </si>
  <si>
    <t xml:space="preserve">Diversão e celebração</t>
  </si>
  <si>
    <t xml:space="preserve">Autoridades no assunto</t>
  </si>
  <si>
    <t xml:space="preserve">Planejar e obter recursos</t>
  </si>
  <si>
    <t xml:space="preserve">Lugares, os mais estranhos</t>
  </si>
  <si>
    <t xml:space="preserve">5. Eu me divirto quando...</t>
  </si>
  <si>
    <t xml:space="preserve">18. Meu lema é...</t>
  </si>
  <si>
    <t xml:space="preserve">Estou me exercitando</t>
  </si>
  <si>
    <t xml:space="preserve">Fazer o que precisa ser feito</t>
  </si>
  <si>
    <t xml:space="preserve">Tenho novidades</t>
  </si>
  <si>
    <t xml:space="preserve">Fazer bem feito</t>
  </si>
  <si>
    <t xml:space="preserve">Estou com outros</t>
  </si>
  <si>
    <t xml:space="preserve">Fazer junto com o grupo</t>
  </si>
  <si>
    <t xml:space="preserve">Determino as regras</t>
  </si>
  <si>
    <t xml:space="preserve">Simplesmente fazer</t>
  </si>
  <si>
    <t xml:space="preserve">6. Eu penso que...</t>
  </si>
  <si>
    <t xml:space="preserve">19. Eu gosto de...</t>
  </si>
  <si>
    <t xml:space="preserve">Unidos venceremos, divididos perderemos</t>
  </si>
  <si>
    <t xml:space="preserve">Complexidade, mesmo se confuso</t>
  </si>
  <si>
    <t xml:space="preserve">O ataque é melhor que a defesa</t>
  </si>
  <si>
    <t xml:space="preserve">Ordem e sistematização</t>
  </si>
  <si>
    <t xml:space="preserve">É bom ser manso, mas andar com um porrete</t>
  </si>
  <si>
    <t xml:space="preserve">Calor humano e animação</t>
  </si>
  <si>
    <t xml:space="preserve">Um homem prevenido vale por dois</t>
  </si>
  <si>
    <t xml:space="preserve">Coisas claras e simples</t>
  </si>
  <si>
    <t xml:space="preserve">7. Minha preocupação é...</t>
  </si>
  <si>
    <t xml:space="preserve">20. Tempo para mim é...</t>
  </si>
  <si>
    <t xml:space="preserve">Gerar a ideia global</t>
  </si>
  <si>
    <t xml:space="preserve">Algo que detesto desperdiçar</t>
  </si>
  <si>
    <t xml:space="preserve">Fazer com que as pessoas gostem</t>
  </si>
  <si>
    <t xml:space="preserve">Um grande ciclo</t>
  </si>
  <si>
    <t xml:space="preserve">Fazer com que funcione</t>
  </si>
  <si>
    <t xml:space="preserve">Uma flecha que leva ao inevitável</t>
  </si>
  <si>
    <t xml:space="preserve">Fazer com que aconteça</t>
  </si>
  <si>
    <t xml:space="preserve">Irrelevante</t>
  </si>
  <si>
    <t xml:space="preserve">8. Eu prefiro...</t>
  </si>
  <si>
    <t xml:space="preserve">21. Se eu fosse bilionário...</t>
  </si>
  <si>
    <t xml:space="preserve">Perguntas a respostas</t>
  </si>
  <si>
    <t xml:space="preserve">Faria doações para muitas entidades</t>
  </si>
  <si>
    <t xml:space="preserve">Ter todos os detalhes</t>
  </si>
  <si>
    <t xml:space="preserve">Criaria uma poupança avantajada</t>
  </si>
  <si>
    <t xml:space="preserve">Vantagens a meu favor</t>
  </si>
  <si>
    <t xml:space="preserve">Faria o que me desse na cabeça</t>
  </si>
  <si>
    <t xml:space="preserve">Que todos tenham a chance de ser ouvidos</t>
  </si>
  <si>
    <t xml:space="preserve">Exibiria bastante com algumas pessoas</t>
  </si>
  <si>
    <t xml:space="preserve">9. Eu gosto de...</t>
  </si>
  <si>
    <t xml:space="preserve">22. Eu acredito que...</t>
  </si>
  <si>
    <t xml:space="preserve">Fazer progresso</t>
  </si>
  <si>
    <t xml:space="preserve">O destino é mais importante que a jornada</t>
  </si>
  <si>
    <t xml:space="preserve">Construir memórias</t>
  </si>
  <si>
    <t xml:space="preserve">A jornada é mais importante que o destino</t>
  </si>
  <si>
    <t xml:space="preserve">Fazer sentido</t>
  </si>
  <si>
    <t xml:space="preserve">Um centavo economizado é um centavo ganho</t>
  </si>
  <si>
    <t xml:space="preserve">Tornar as pessoas confortáveis</t>
  </si>
  <si>
    <t xml:space="preserve">Bastam um navio e uma estrela para navegar</t>
  </si>
  <si>
    <t xml:space="preserve">10. Eu gosto de chegar...</t>
  </si>
  <si>
    <t xml:space="preserve">23. Eu acredito também que...</t>
  </si>
  <si>
    <t xml:space="preserve">Na frente</t>
  </si>
  <si>
    <t xml:space="preserve">Aquele que hesita está perdido</t>
  </si>
  <si>
    <t xml:space="preserve">Junto</t>
  </si>
  <si>
    <t xml:space="preserve">De grão em grão a galinha enche o papo</t>
  </si>
  <si>
    <t xml:space="preserve">Na hora</t>
  </si>
  <si>
    <t xml:space="preserve">O que vai, volta</t>
  </si>
  <si>
    <t xml:space="preserve">Em outro lugar</t>
  </si>
  <si>
    <t xml:space="preserve">Um sorriso ou uma careta é o mesmo para quem é cego</t>
  </si>
  <si>
    <t xml:space="preserve">11. Um ótimo dia para mim é quando...</t>
  </si>
  <si>
    <t xml:space="preserve">24. Eu acredito ainda que...</t>
  </si>
  <si>
    <t xml:space="preserve">Consigo fazer muitas coisas</t>
  </si>
  <si>
    <t xml:space="preserve">É melhor prudência do que arrependimento</t>
  </si>
  <si>
    <t xml:space="preserve">Me divirto com meus amigos</t>
  </si>
  <si>
    <t xml:space="preserve">A autoridade deve ser desafiada</t>
  </si>
  <si>
    <t xml:space="preserve">Tudo segue conforme planejado</t>
  </si>
  <si>
    <t xml:space="preserve">Ganhar é fundamental</t>
  </si>
  <si>
    <t xml:space="preserve">Desfruto de coisas novas e estimulantes</t>
  </si>
  <si>
    <t xml:space="preserve">O coletivo é mais importante do que o individual</t>
  </si>
  <si>
    <t xml:space="preserve">12. Eu vejo a morte como...</t>
  </si>
  <si>
    <t xml:space="preserve">25. Eu penso que...</t>
  </si>
  <si>
    <t xml:space="preserve">Uma grande aventura misteriosa</t>
  </si>
  <si>
    <t xml:space="preserve">Não é fácil ficar encurralado</t>
  </si>
  <si>
    <t xml:space="preserve">Oportunidade para rever os falecidos</t>
  </si>
  <si>
    <t xml:space="preserve">É preferível olhar antes de pular</t>
  </si>
  <si>
    <t xml:space="preserve">Um modo de receber recompensas</t>
  </si>
  <si>
    <t xml:space="preserve">Duas cabeças pensam melhor do que uma</t>
  </si>
  <si>
    <t xml:space="preserve">Algo que sempre chega muito cedo</t>
  </si>
  <si>
    <t xml:space="preserve">Se você não tem condições de competir, não compita</t>
  </si>
  <si>
    <t xml:space="preserve">13. Minha filosofia de vida é...</t>
  </si>
  <si>
    <t xml:space="preserve">Há ganhadores e perdedores, e eu acredito ser um ganhador</t>
  </si>
  <si>
    <t xml:space="preserve">Para eu ganhar, ninguém precisa perder</t>
  </si>
  <si>
    <t xml:space="preserve">Para ganhar, é preciso seguir as regras</t>
  </si>
  <si>
    <t xml:space="preserve">Para ganhar, é necessário inventar novas regras</t>
  </si>
  <si>
    <t xml:space="preserve">Ver preferência cerebral</t>
  </si>
  <si>
    <t xml:space="preserve">Ver perfil comportamental</t>
  </si>
  <si>
    <t xml:space="preserve">PREFERÊNCIA CEREBRAL</t>
  </si>
  <si>
    <t xml:space="preserve">&gt;&gt;&gt;&gt;</t>
  </si>
  <si>
    <t xml:space="preserve">Data:</t>
  </si>
  <si>
    <t xml:space="preserve">Abaixo segue as partes do cérebro utilizadas e as características principais:</t>
  </si>
  <si>
    <t xml:space="preserve">Anterior (O+I)</t>
  </si>
  <si>
    <t xml:space="preserve">Direito (I+C)</t>
  </si>
  <si>
    <t xml:space="preserve">Posterior (C+A)</t>
  </si>
  <si>
    <t xml:space="preserve">Esquerdo (O+A)</t>
  </si>
  <si>
    <t xml:space="preserve">Detalhista</t>
  </si>
  <si>
    <t xml:space="preserve">Amplo</t>
  </si>
  <si>
    <t xml:space="preserve">Mecânico</t>
  </si>
  <si>
    <t xml:space="preserve">Criativo</t>
  </si>
  <si>
    <t xml:space="preserve">Substância</t>
  </si>
  <si>
    <t xml:space="preserve">Essência</t>
  </si>
  <si>
    <t xml:space="preserve">Preto/branco</t>
  </si>
  <si>
    <t xml:space="preserve">Colorido</t>
  </si>
  <si>
    <t xml:space="preserve">Cético</t>
  </si>
  <si>
    <t xml:space="preserve">Receptivo</t>
  </si>
  <si>
    <t xml:space="preserve">Linguagem</t>
  </si>
  <si>
    <t xml:space="preserve">Meditativo</t>
  </si>
  <si>
    <t xml:space="preserve">Lógico</t>
  </si>
  <si>
    <t xml:space="preserve">Artístico</t>
  </si>
  <si>
    <t xml:space="preserve">Fechado</t>
  </si>
  <si>
    <t xml:space="preserve">Aberto</t>
  </si>
  <si>
    <t xml:space="preserve">Cauteloso</t>
  </si>
  <si>
    <t xml:space="preserve">Aventureiro</t>
  </si>
  <si>
    <t xml:space="preserve">Repetitivo</t>
  </si>
  <si>
    <t xml:space="preserve">Novos caminhos</t>
  </si>
  <si>
    <t xml:space="preserve">Verbal</t>
  </si>
  <si>
    <t xml:space="preserve">Intuitivo</t>
  </si>
  <si>
    <t xml:space="preserve">Memória</t>
  </si>
  <si>
    <t xml:space="preserve">Espacial</t>
  </si>
  <si>
    <t xml:space="preserve">Análitico</t>
  </si>
  <si>
    <t xml:space="preserve">Sintético</t>
  </si>
  <si>
    <t xml:space="preserve">RELATÓRIO DE PERFIL COMPORTAMENTAL</t>
  </si>
  <si>
    <t xml:space="preserve">%</t>
  </si>
  <si>
    <t xml:space="preserve">Empreendedor</t>
  </si>
  <si>
    <t xml:space="preserve">Integrador</t>
  </si>
  <si>
    <t xml:space="preserve">Produtor</t>
  </si>
  <si>
    <t xml:space="preserve">Administrador</t>
  </si>
  <si>
    <t xml:space="preserve">Características principais</t>
  </si>
  <si>
    <t xml:space="preserve">Traços comportamentais</t>
  </si>
  <si>
    <t xml:space="preserve">Pontos fortes</t>
  </si>
  <si>
    <t xml:space="preserve">Pontos de melhorias</t>
  </si>
  <si>
    <t xml:space="preserve">Motivações</t>
  </si>
  <si>
    <t xml:space="preserve">Valores</t>
  </si>
  <si>
    <t xml:space="preserve">Principal</t>
  </si>
  <si>
    <t xml:space="preserve">Comportamento</t>
  </si>
  <si>
    <t xml:space="preserve">Águia</t>
  </si>
  <si>
    <t xml:space="preserve">Fazer diferente (Idealização)</t>
  </si>
  <si>
    <t xml:space="preserve">Criativo, intuitivo, foco no futuro, distraído, curioso, informal e flexível.</t>
  </si>
  <si>
    <t xml:space="preserve">Idealização, provoca mudanças, antecipa o futuro, criatividade.</t>
  </si>
  <si>
    <t xml:space="preserve">Falta de atenção no presente, impaciência e rebeldia, defender o novo pelo novo, trabalho em equipe, verbalização.</t>
  </si>
  <si>
    <t xml:space="preserve">Liberdade de expressão, ausência de controle rígido, oportunidade para delegar.</t>
  </si>
  <si>
    <t xml:space="preserve">Criatividade e liberdade (inspirar idéias)</t>
  </si>
  <si>
    <t xml:space="preserve">Gato</t>
  </si>
  <si>
    <t xml:space="preserve">Fazer junto (Comunicação)</t>
  </si>
  <si>
    <t xml:space="preserve">Sensível, relacionamentos, time, tradicional, contribuição, busca harmonia, delega autoridade.</t>
  </si>
  <si>
    <t xml:space="preserve">Comunicação, mantém a harmonia, desenvolve e mantém a cultura, comunicação aberta.</t>
  </si>
  <si>
    <t xml:space="preserve">Esconder conflitos, felicidade acima dos resultados, manipulação através de sentimentos. Abordagem mais direta, controle de tempo, controle emocional, mais foco, prazos realistas, trabalhar mais a razão.</t>
  </si>
  <si>
    <t xml:space="preserve">Segurança, aceitação social, construir o consenso, reconhecimento da equipe, supervisão compreensiva, ambiente harmônico, trabalho em grupo.</t>
  </si>
  <si>
    <t xml:space="preserve">Felicidade e igualdade (pensa nos outros)</t>
  </si>
  <si>
    <t xml:space="preserve">Lobo</t>
  </si>
  <si>
    <t xml:space="preserve">Fazer certo (Organização)</t>
  </si>
  <si>
    <t xml:space="preserve">Detalhista, organizado, estrategista, busca do conhecimento, pontual, conservador, previsivel.</t>
  </si>
  <si>
    <t xml:space="preserve">Organização, passado presente e futuro, consistência, conformidade e qualidade, lealdade e segurança, regras e responsabilidades.</t>
  </si>
  <si>
    <t xml:space="preserve">Dificuldade de se adaptar a mudanças, pode impedir o progresso, detalhista, estruturado e demasiadamente sistematizado. Melhorar o entusiasmo, flexibilidade, aceitação de outros estilos comportamentais, método de atalho.</t>
  </si>
  <si>
    <t xml:space="preserve">Certeza, compreensão exata das regras, conhecimento especifico, ausência de riscos e erros, ver o produto acabado (começo, meio e fim).</t>
  </si>
  <si>
    <t xml:space="preserve">Ordem e controle</t>
  </si>
  <si>
    <t xml:space="preserve">Tubarão</t>
  </si>
  <si>
    <t xml:space="preserve">Fazer rápido (Atitude/Ação)</t>
  </si>
  <si>
    <t xml:space="preserve">Senso de urgência, iniciativa, prático, impulsivo, vencer desafios, aqui e agora, auto suficiente, não delegar.</t>
  </si>
  <si>
    <t xml:space="preserve">Ação, fazer que aconteça, parar com a burocracia, motivação.</t>
  </si>
  <si>
    <t xml:space="preserve">Socialmente um desastre, faz da forma mais fácil, relacionamento complicado. Precisa melhorar a paciência, atenção às pessoas, humildade, consideração, trabalhar coletivamente, ouvir mais.</t>
  </si>
  <si>
    <t xml:space="preserve">Liberdade para agir individualmente, controle das proprias atividades, resolver os problemas do seu jeito, competição, variedade de atividades, não ter que repetir tarefas.</t>
  </si>
  <si>
    <t xml:space="preserve">Resultado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</si>
</sst>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General"/>
    <numFmt numFmtId="167" formatCode="dd/mm/yy;@"/>
    <numFmt numFmtId="168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4"/>
      <color rgb="FF002060"/>
      <name val="Calibri"/>
      <family val="2"/>
      <charset val="1"/>
    </font>
    <font>
      <sz val="10"/>
      <color rgb="FF000000"/>
      <name val="Calibri"/>
      <family val="2"/>
    </font>
    <font>
      <b val="true"/>
      <sz val="16"/>
      <color rgb="FF002060"/>
      <name val="Calibri"/>
      <family val="0"/>
    </font>
    <font>
      <b val="true"/>
      <u val="single"/>
      <sz val="16"/>
      <color rgb="FF002060"/>
      <name val="Calibri"/>
      <family val="0"/>
    </font>
    <font>
      <sz val="11"/>
      <color rgb="FFFFFFFF"/>
      <name val="Calibri"/>
      <family val="2"/>
      <charset val="1"/>
    </font>
    <font>
      <b val="true"/>
      <sz val="12"/>
      <color rgb="FF00206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2060"/>
        <bgColor rgb="FF0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6363"/>
      <rgbColor rgb="FF800080"/>
      <rgbColor rgb="FF2E5F99"/>
      <rgbColor rgb="FFA9BADA"/>
      <rgbColor rgb="FF878787"/>
      <rgbColor rgb="FF7094CA"/>
      <rgbColor rgb="FF993366"/>
      <rgbColor rgb="FFFFFFCC"/>
      <rgbColor rgb="FFCCFFFF"/>
      <rgbColor rgb="FF660066"/>
      <rgbColor rgb="FFFF8080"/>
      <rgbColor rgb="FF2F609D"/>
      <rgbColor rgb="FFCCCCFF"/>
      <rgbColor rgb="FF000080"/>
      <rgbColor rgb="FFFF00FF"/>
      <rgbColor rgb="FFFFFF00"/>
      <rgbColor rgb="FF00FFFF"/>
      <rgbColor rgb="FF800080"/>
      <rgbColor rgb="FF800000"/>
      <rgbColor rgb="FF3773BA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AC7"/>
      <rgbColor rgb="FF33CCCC"/>
      <rgbColor rgb="FF99CC00"/>
      <rgbColor rgb="FFFFCC00"/>
      <rgbColor rgb="FFFF9900"/>
      <rgbColor rgb="FFFF6600"/>
      <rgbColor rgb="FF56719C"/>
      <rgbColor rgb="FF8390A7"/>
      <rgbColor rgb="FF002060"/>
      <rgbColor rgb="FF339966"/>
      <rgbColor rgb="FF003300"/>
      <rgbColor rgb="FF333300"/>
      <rgbColor rgb="FF993300"/>
      <rgbColor rgb="FF993366"/>
      <rgbColor rgb="FF244A79"/>
      <rgbColor rgb="FF2A58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5757716407519"/>
          <c:y val="0.269193191751941"/>
          <c:w val="0.701926200974704"/>
          <c:h val="0.59047668020774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636363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'Pref. cerebral'!$E$8:$E$15</c:f>
              <c:strCache>
                <c:ptCount val="8"/>
                <c:pt idx="0">
                  <c:v>Anterior (O+I)</c:v>
                </c:pt>
                <c:pt idx="1">
                  <c:v/>
                </c:pt>
                <c:pt idx="2">
                  <c:v>Direito (I+C)</c:v>
                </c:pt>
                <c:pt idx="3">
                  <c:v/>
                </c:pt>
                <c:pt idx="4">
                  <c:v>Posterior (C+A)</c:v>
                </c:pt>
                <c:pt idx="5">
                  <c:v/>
                </c:pt>
                <c:pt idx="6">
                  <c:v>Esquerdo (O+A)</c:v>
                </c:pt>
                <c:pt idx="7">
                  <c:v/>
                </c:pt>
              </c:strCache>
            </c:strRef>
          </c:cat>
          <c:val>
            <c:numRef>
              <c:f>'Pref. cerebral'!$F$8:$F$15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axId val="14370165"/>
        <c:axId val="50423428"/>
      </c:radarChart>
      <c:catAx>
        <c:axId val="1437016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23428"/>
        <c:crosses val="autoZero"/>
        <c:auto val="1"/>
        <c:lblAlgn val="ctr"/>
        <c:lblOffset val="100"/>
        <c:noMultiLvlLbl val="0"/>
      </c:catAx>
      <c:valAx>
        <c:axId val="5042342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70165"/>
        <c:crossBetween val="midCat"/>
      </c:valAx>
      <c:spPr>
        <a:noFill/>
        <a:ln w="25560">
          <a:noFill/>
        </a:ln>
      </c:spPr>
    </c:plotArea>
    <c:plotVisOnly val="0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7313737497448"/>
          <c:y val="0.00323974082073434"/>
          <c:w val="0.361134925494999"/>
          <c:h val="0.78173746100312"/>
        </c:manualLayout>
      </c:layout>
      <c:pieChart>
        <c:varyColors val="1"/>
        <c:ser>
          <c:idx val="0"/>
          <c:order val="0"/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244a79"/>
                  </a:gs>
                  <a:gs pos="100000">
                    <a:srgbClr val="2f609d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a5890"/>
                  </a:gs>
                  <a:gs pos="100000">
                    <a:srgbClr val="3773ba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56719c"/>
                  </a:gs>
                  <a:gs pos="100000">
                    <a:srgbClr val="7094ca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8390a7"/>
                  </a:gs>
                  <a:gs pos="100000">
                    <a:srgbClr val="a9bada"/>
                  </a:gs>
                </a:gsLst>
                <a:lin ang="162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'Perfil comportamental'!$H$6:$H$9</c:f>
              <c:strCache>
                <c:ptCount val="4"/>
                <c:pt idx="0">
                  <c:v>Empreendedor</c:v>
                </c:pt>
                <c:pt idx="1">
                  <c:v>Integrador</c:v>
                </c:pt>
                <c:pt idx="2">
                  <c:v>Produtor</c:v>
                </c:pt>
                <c:pt idx="3">
                  <c:v>Administrador</c:v>
                </c:pt>
              </c:strCache>
            </c:strRef>
          </c:cat>
          <c:val>
            <c:numRef>
              <c:f>'Perfil comportamental'!$F$6:$F$9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jpeg"/><Relationship Id="rId3" Type="http://schemas.openxmlformats.org/officeDocument/2006/relationships/image" Target="../media/image4.jpeg"/><Relationship Id="rId4" Type="http://schemas.openxmlformats.org/officeDocument/2006/relationships/image" Target="../media/image5.png"/><Relationship Id="rId5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19080</xdr:rowOff>
    </xdr:from>
    <xdr:to>
      <xdr:col>5</xdr:col>
      <xdr:colOff>290160</xdr:colOff>
      <xdr:row>39</xdr:row>
      <xdr:rowOff>37800</xdr:rowOff>
    </xdr:to>
    <xdr:pic>
      <xdr:nvPicPr>
        <xdr:cNvPr id="0" name="Imagem 2" descr=""/>
        <xdr:cNvPicPr/>
      </xdr:nvPicPr>
      <xdr:blipFill>
        <a:blip r:embed="rId1"/>
        <a:srcRect l="0" t="0" r="0" b="33524"/>
        <a:stretch/>
      </xdr:blipFill>
      <xdr:spPr>
        <a:xfrm>
          <a:off x="0" y="809640"/>
          <a:ext cx="9222480" cy="668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385920</xdr:colOff>
      <xdr:row>22</xdr:row>
      <xdr:rowOff>15840</xdr:rowOff>
    </xdr:from>
    <xdr:to>
      <xdr:col>10</xdr:col>
      <xdr:colOff>482040</xdr:colOff>
      <xdr:row>53</xdr:row>
      <xdr:rowOff>38520</xdr:rowOff>
    </xdr:to>
    <xdr:sp>
      <xdr:nvSpPr>
        <xdr:cNvPr id="1" name="CustomShape 1"/>
        <xdr:cNvSpPr/>
      </xdr:nvSpPr>
      <xdr:spPr>
        <a:xfrm>
          <a:off x="1808280" y="3425760"/>
          <a:ext cx="7131960" cy="5928120"/>
        </a:xfrm>
        <a:prstGeom prst="ellipse">
          <a:avLst/>
        </a:prstGeom>
        <a:blipFill rotWithShape="0">
          <a:blip r:embed="rId1"/>
          <a:stretch>
            <a:fillRect l="15784" t="13826" r="15155" b="0"/>
          </a:stretch>
        </a:blipFill>
        <a:ln>
          <a:noFill/>
        </a:ln>
        <a:effectLst>
          <a:softEdge rad="112500"/>
        </a:effectLst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390600</xdr:colOff>
      <xdr:row>18</xdr:row>
      <xdr:rowOff>0</xdr:rowOff>
    </xdr:from>
    <xdr:to>
      <xdr:col>11</xdr:col>
      <xdr:colOff>247320</xdr:colOff>
      <xdr:row>54</xdr:row>
      <xdr:rowOff>142560</xdr:rowOff>
    </xdr:to>
    <xdr:graphicFrame>
      <xdr:nvGraphicFramePr>
        <xdr:cNvPr id="2" name="Gráfico 2"/>
        <xdr:cNvGraphicFramePr/>
      </xdr:nvGraphicFramePr>
      <xdr:xfrm>
        <a:off x="1812960" y="2647800"/>
        <a:ext cx="775584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609480</xdr:colOff>
      <xdr:row>20</xdr:row>
      <xdr:rowOff>114480</xdr:rowOff>
    </xdr:from>
    <xdr:to>
      <xdr:col>12</xdr:col>
      <xdr:colOff>361440</xdr:colOff>
      <xdr:row>22</xdr:row>
      <xdr:rowOff>75960</xdr:rowOff>
    </xdr:to>
    <xdr:sp>
      <xdr:nvSpPr>
        <xdr:cNvPr id="3" name="CustomShape 1"/>
        <xdr:cNvSpPr/>
      </xdr:nvSpPr>
      <xdr:spPr>
        <a:xfrm>
          <a:off x="8204040" y="3143160"/>
          <a:ext cx="2545920" cy="34272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r">
            <a:lnSpc>
              <a:spcPct val="100000"/>
            </a:lnSpc>
          </a:pPr>
          <a:r>
            <a:rPr b="1" lang="pt-BR" sz="1600" spc="-1" strike="noStrike">
              <a:solidFill>
                <a:srgbClr val="002060"/>
              </a:solidFill>
              <a:latin typeface="Calibri"/>
            </a:rPr>
            <a:t>IDEALIZADOR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257040</xdr:colOff>
      <xdr:row>20</xdr:row>
      <xdr:rowOff>123840</xdr:rowOff>
    </xdr:from>
    <xdr:to>
      <xdr:col>4</xdr:col>
      <xdr:colOff>1076040</xdr:colOff>
      <xdr:row>22</xdr:row>
      <xdr:rowOff>85320</xdr:rowOff>
    </xdr:to>
    <xdr:sp>
      <xdr:nvSpPr>
        <xdr:cNvPr id="4" name="CustomShape 1"/>
        <xdr:cNvSpPr/>
      </xdr:nvSpPr>
      <xdr:spPr>
        <a:xfrm>
          <a:off x="1679400" y="3152520"/>
          <a:ext cx="1631520" cy="34272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002060"/>
              </a:solidFill>
              <a:latin typeface="Calibri"/>
            </a:rPr>
            <a:t>ORGANIZADOR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257040</xdr:colOff>
      <xdr:row>52</xdr:row>
      <xdr:rowOff>9360</xdr:rowOff>
    </xdr:from>
    <xdr:to>
      <xdr:col>4</xdr:col>
      <xdr:colOff>1076040</xdr:colOff>
      <xdr:row>53</xdr:row>
      <xdr:rowOff>161280</xdr:rowOff>
    </xdr:to>
    <xdr:sp>
      <xdr:nvSpPr>
        <xdr:cNvPr id="5" name="CustomShape 1"/>
        <xdr:cNvSpPr/>
      </xdr:nvSpPr>
      <xdr:spPr>
        <a:xfrm>
          <a:off x="1679400" y="9134280"/>
          <a:ext cx="1631520" cy="342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002060"/>
              </a:solidFill>
              <a:latin typeface="Calibri"/>
            </a:rPr>
            <a:t>ATIVADOR/AÇÃO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609480</xdr:colOff>
      <xdr:row>52</xdr:row>
      <xdr:rowOff>0</xdr:rowOff>
    </xdr:from>
    <xdr:to>
      <xdr:col>12</xdr:col>
      <xdr:colOff>361440</xdr:colOff>
      <xdr:row>53</xdr:row>
      <xdr:rowOff>151920</xdr:rowOff>
    </xdr:to>
    <xdr:sp>
      <xdr:nvSpPr>
        <xdr:cNvPr id="6" name="CustomShape 1"/>
        <xdr:cNvSpPr/>
      </xdr:nvSpPr>
      <xdr:spPr>
        <a:xfrm>
          <a:off x="8204040" y="9124920"/>
          <a:ext cx="2545920" cy="342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r">
            <a:lnSpc>
              <a:spcPct val="100000"/>
            </a:lnSpc>
          </a:pPr>
          <a:r>
            <a:rPr b="1" lang="pt-BR" sz="1600" spc="-1" strike="noStrike">
              <a:solidFill>
                <a:srgbClr val="002060"/>
              </a:solidFill>
              <a:latin typeface="Calibri"/>
            </a:rPr>
            <a:t>COMUNICADOR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422640</xdr:colOff>
      <xdr:row>18</xdr:row>
      <xdr:rowOff>130680</xdr:rowOff>
    </xdr:from>
    <xdr:to>
      <xdr:col>8</xdr:col>
      <xdr:colOff>172800</xdr:colOff>
      <xdr:row>20</xdr:row>
      <xdr:rowOff>92160</xdr:rowOff>
    </xdr:to>
    <xdr:sp>
      <xdr:nvSpPr>
        <xdr:cNvPr id="7" name="CustomShape 1"/>
        <xdr:cNvSpPr/>
      </xdr:nvSpPr>
      <xdr:spPr>
        <a:xfrm>
          <a:off x="4562640" y="2778480"/>
          <a:ext cx="2341080" cy="342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 u="sng">
              <a:solidFill>
                <a:srgbClr val="002060"/>
              </a:solidFill>
              <a:uFillTx/>
              <a:latin typeface="Calibri"/>
            </a:rPr>
            <a:t>PENSANTE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457200</xdr:colOff>
      <xdr:row>55</xdr:row>
      <xdr:rowOff>45720</xdr:rowOff>
    </xdr:from>
    <xdr:to>
      <xdr:col>8</xdr:col>
      <xdr:colOff>207360</xdr:colOff>
      <xdr:row>57</xdr:row>
      <xdr:rowOff>7200</xdr:rowOff>
    </xdr:to>
    <xdr:sp>
      <xdr:nvSpPr>
        <xdr:cNvPr id="8" name="CustomShape 1"/>
        <xdr:cNvSpPr/>
      </xdr:nvSpPr>
      <xdr:spPr>
        <a:xfrm>
          <a:off x="4597200" y="9741960"/>
          <a:ext cx="2341080" cy="342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pt-BR" sz="1600" spc="-1" strike="noStrike" u="sng">
              <a:solidFill>
                <a:srgbClr val="002060"/>
              </a:solidFill>
              <a:uFillTx/>
              <a:latin typeface="Calibri"/>
            </a:rPr>
            <a:t>ATUANTE</a:t>
          </a:r>
          <a:endParaRPr b="0" lang="pt-BR" sz="1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466560</xdr:colOff>
      <xdr:row>4</xdr:row>
      <xdr:rowOff>295200</xdr:rowOff>
    </xdr:from>
    <xdr:to>
      <xdr:col>11</xdr:col>
      <xdr:colOff>812520</xdr:colOff>
      <xdr:row>21</xdr:row>
      <xdr:rowOff>9000</xdr:rowOff>
    </xdr:to>
    <xdr:graphicFrame>
      <xdr:nvGraphicFramePr>
        <xdr:cNvPr id="9" name="Gráfico 1"/>
        <xdr:cNvGraphicFramePr/>
      </xdr:nvGraphicFramePr>
      <xdr:xfrm>
        <a:off x="1203120" y="1276200"/>
        <a:ext cx="881784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1095480</xdr:colOff>
      <xdr:row>4</xdr:row>
      <xdr:rowOff>95400</xdr:rowOff>
    </xdr:from>
    <xdr:to>
      <xdr:col>11</xdr:col>
      <xdr:colOff>542520</xdr:colOff>
      <xdr:row>13</xdr:row>
      <xdr:rowOff>218880</xdr:rowOff>
    </xdr:to>
    <xdr:pic>
      <xdr:nvPicPr>
        <xdr:cNvPr id="10" name="Imagem 7" descr="Resultado de imagem para ideia"/>
        <xdr:cNvPicPr/>
      </xdr:nvPicPr>
      <xdr:blipFill>
        <a:blip r:embed="rId2"/>
        <a:srcRect l="0" t="7394" r="0" b="11315"/>
        <a:stretch/>
      </xdr:blipFill>
      <xdr:spPr>
        <a:xfrm>
          <a:off x="7026840" y="1076400"/>
          <a:ext cx="2724120" cy="150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209520</xdr:colOff>
      <xdr:row>5</xdr:row>
      <xdr:rowOff>24480</xdr:rowOff>
    </xdr:from>
    <xdr:to>
      <xdr:col>7</xdr:col>
      <xdr:colOff>304560</xdr:colOff>
      <xdr:row>13</xdr:row>
      <xdr:rowOff>104400</xdr:rowOff>
    </xdr:to>
    <xdr:pic>
      <xdr:nvPicPr>
        <xdr:cNvPr id="11" name="Imagem 8" descr="Resultado de imagem para regua"/>
        <xdr:cNvPicPr/>
      </xdr:nvPicPr>
      <xdr:blipFill>
        <a:blip r:embed="rId3"/>
        <a:stretch/>
      </xdr:blipFill>
      <xdr:spPr>
        <a:xfrm>
          <a:off x="514080" y="1367280"/>
          <a:ext cx="1530360" cy="109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199080</xdr:colOff>
      <xdr:row>15</xdr:row>
      <xdr:rowOff>85680</xdr:rowOff>
    </xdr:from>
    <xdr:to>
      <xdr:col>10</xdr:col>
      <xdr:colOff>580680</xdr:colOff>
      <xdr:row>19</xdr:row>
      <xdr:rowOff>142560</xdr:rowOff>
    </xdr:to>
    <xdr:pic>
      <xdr:nvPicPr>
        <xdr:cNvPr id="12" name="Imagem 10" descr="Resultado de imagem para martelo"/>
        <xdr:cNvPicPr/>
      </xdr:nvPicPr>
      <xdr:blipFill>
        <a:blip r:embed="rId4"/>
        <a:stretch/>
      </xdr:blipFill>
      <xdr:spPr>
        <a:xfrm>
          <a:off x="7782120" y="2923920"/>
          <a:ext cx="1194480" cy="10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214200</xdr:colOff>
      <xdr:row>15</xdr:row>
      <xdr:rowOff>9360</xdr:rowOff>
    </xdr:from>
    <xdr:to>
      <xdr:col>7</xdr:col>
      <xdr:colOff>675720</xdr:colOff>
      <xdr:row>19</xdr:row>
      <xdr:rowOff>142200</xdr:rowOff>
    </xdr:to>
    <xdr:pic>
      <xdr:nvPicPr>
        <xdr:cNvPr id="13" name="Imagem 12" descr="Resultado de imagem para equipe"/>
        <xdr:cNvPicPr/>
      </xdr:nvPicPr>
      <xdr:blipFill>
        <a:blip r:embed="rId5"/>
        <a:stretch/>
      </xdr:blipFill>
      <xdr:spPr>
        <a:xfrm>
          <a:off x="518760" y="2847600"/>
          <a:ext cx="1896840" cy="1085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false" showRowColHeaders="fals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57.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 t="s">
        <v>0</v>
      </c>
      <c r="B2" s="2"/>
    </row>
    <row r="3" customFormat="false" ht="15.75" hidden="false" customHeight="false" outlineLevel="0" collapsed="false">
      <c r="A3" s="1" t="s">
        <v>1</v>
      </c>
      <c r="B3" s="3"/>
    </row>
  </sheetData>
  <sheetProtection algorithmName="SHA-512" hashValue="+pWUjDaYkNgbXGjI65ki3gQq9WKIyFVGkQuDsZjec/PMQPBQC7huAUQcRliRqoNTs6ule5QmRBPRO0KuzdjXIg==" saltValue="gOHgdJ9WWiLlHFqvCZGm6g==" spinCount="100000" sheet="true" objects="true" scenarios="true"/>
  <protectedRanges>
    <protectedRange name="Intervalo1" securityDescriptor="O:WDG:WDD:(A;;CC;;;WD)" sqref="B2:B3"/>
  </protectedRange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1"/>
  <sheetViews>
    <sheetView showFormulas="false" showGridLines="false" showRowColHeaders="fals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MJ40" activeCellId="0" sqref="AMJ40"/>
    </sheetView>
  </sheetViews>
  <sheetFormatPr defaultColWidth="9.14453125" defaultRowHeight="15" zeroHeight="true" outlineLevelRow="0" outlineLevelCol="0"/>
  <cols>
    <col collapsed="false" customWidth="true" hidden="false" outlineLevel="0" max="1" min="1" style="4" width="4.14"/>
    <col collapsed="false" customWidth="true" hidden="false" outlineLevel="0" max="2" min="2" style="5" width="3.86"/>
    <col collapsed="false" customWidth="true" hidden="true" outlineLevel="0" max="3" min="3" style="5" width="3.86"/>
    <col collapsed="false" customWidth="true" hidden="true" outlineLevel="0" max="4" min="4" style="6" width="3"/>
    <col collapsed="false" customWidth="true" hidden="false" outlineLevel="0" max="5" min="5" style="6" width="2"/>
    <col collapsed="false" customWidth="true" hidden="false" outlineLevel="0" max="6" min="6" style="4" width="41.43"/>
    <col collapsed="false" customWidth="true" hidden="false" outlineLevel="0" max="7" min="7" style="4" width="4.14"/>
    <col collapsed="false" customWidth="true" hidden="true" outlineLevel="0" max="8" min="8" style="4" width="4.14"/>
    <col collapsed="false" customWidth="true" hidden="true" outlineLevel="0" max="9" min="9" style="6" width="3"/>
    <col collapsed="false" customWidth="true" hidden="false" outlineLevel="0" max="10" min="10" style="4" width="2"/>
    <col collapsed="false" customWidth="true" hidden="false" outlineLevel="0" max="11" min="11" style="4" width="50.85"/>
    <col collapsed="false" customWidth="false" hidden="true" outlineLevel="0" max="1024" min="12" style="4" width="9.14"/>
  </cols>
  <sheetData>
    <row r="1" customFormat="false" ht="15" hidden="false" customHeight="false" outlineLevel="0" collapsed="false"/>
    <row r="2" customFormat="false" ht="21" hidden="false" customHeight="false" outlineLevel="0" collapsed="false">
      <c r="A2" s="7" t="s">
        <v>2</v>
      </c>
      <c r="B2" s="7"/>
      <c r="C2" s="8"/>
      <c r="D2" s="9" t="s">
        <v>3</v>
      </c>
      <c r="E2" s="9"/>
      <c r="F2" s="9"/>
      <c r="G2" s="9"/>
      <c r="H2" s="9"/>
      <c r="I2" s="9"/>
      <c r="J2" s="9"/>
      <c r="K2" s="9"/>
    </row>
    <row r="3" customFormat="false" ht="15" hidden="false" customHeight="false" outlineLevel="0" collapsed="false">
      <c r="I3" s="4"/>
    </row>
    <row r="4" customFormat="false" ht="15" hidden="false" customHeight="false" outlineLevel="0" collapsed="false">
      <c r="A4" s="10" t="s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customFormat="false" ht="15" hidden="false" customHeight="false" outlineLevel="0" collapsed="false">
      <c r="I5" s="4"/>
    </row>
    <row r="6" customFormat="false" ht="15" hidden="false" customHeight="false" outlineLevel="0" collapsed="false">
      <c r="B6" s="5" t="s">
        <v>5</v>
      </c>
      <c r="G6" s="5" t="s">
        <v>6</v>
      </c>
      <c r="H6" s="5"/>
      <c r="J6" s="5"/>
    </row>
    <row r="7" customFormat="false" ht="15" hidden="false" customHeight="false" outlineLevel="0" collapsed="false">
      <c r="B7" s="11" t="s">
        <v>7</v>
      </c>
      <c r="C7" s="12" t="n">
        <f aca="false">COUNTA(B7)</f>
        <v>1</v>
      </c>
      <c r="D7" s="6" t="s">
        <v>8</v>
      </c>
      <c r="E7" s="6" t="s">
        <v>9</v>
      </c>
      <c r="F7" s="4" t="s">
        <v>10</v>
      </c>
      <c r="G7" s="11"/>
      <c r="H7" s="12" t="n">
        <f aca="false">COUNTA(G7)</f>
        <v>0</v>
      </c>
      <c r="I7" s="6" t="s">
        <v>8</v>
      </c>
      <c r="J7" s="6" t="s">
        <v>9</v>
      </c>
      <c r="K7" s="4" t="s">
        <v>11</v>
      </c>
    </row>
    <row r="8" customFormat="false" ht="15" hidden="false" customHeight="false" outlineLevel="0" collapsed="false">
      <c r="B8" s="11"/>
      <c r="C8" s="12" t="n">
        <f aca="false">COUNTA(B8)</f>
        <v>0</v>
      </c>
      <c r="D8" s="6" t="s">
        <v>12</v>
      </c>
      <c r="E8" s="6" t="s">
        <v>9</v>
      </c>
      <c r="F8" s="4" t="s">
        <v>13</v>
      </c>
      <c r="G8" s="11"/>
      <c r="H8" s="12" t="n">
        <f aca="false">COUNTA(G8)</f>
        <v>0</v>
      </c>
      <c r="I8" s="6" t="s">
        <v>14</v>
      </c>
      <c r="J8" s="6" t="s">
        <v>9</v>
      </c>
      <c r="K8" s="4" t="s">
        <v>15</v>
      </c>
    </row>
    <row r="9" customFormat="false" ht="15" hidden="false" customHeight="false" outlineLevel="0" collapsed="false">
      <c r="B9" s="11"/>
      <c r="C9" s="12" t="n">
        <f aca="false">COUNTA(B9)</f>
        <v>0</v>
      </c>
      <c r="D9" s="6" t="s">
        <v>14</v>
      </c>
      <c r="E9" s="6" t="s">
        <v>9</v>
      </c>
      <c r="F9" s="4" t="s">
        <v>16</v>
      </c>
      <c r="G9" s="11"/>
      <c r="H9" s="12" t="n">
        <f aca="false">COUNTA(G9)</f>
        <v>0</v>
      </c>
      <c r="I9" s="6" t="s">
        <v>17</v>
      </c>
      <c r="J9" s="6" t="s">
        <v>9</v>
      </c>
      <c r="K9" s="4" t="s">
        <v>18</v>
      </c>
    </row>
    <row r="10" customFormat="false" ht="15" hidden="false" customHeight="false" outlineLevel="0" collapsed="false">
      <c r="B10" s="11"/>
      <c r="C10" s="12" t="n">
        <f aca="false">COUNTA(B10)</f>
        <v>0</v>
      </c>
      <c r="D10" s="6" t="s">
        <v>17</v>
      </c>
      <c r="E10" s="6" t="s">
        <v>9</v>
      </c>
      <c r="F10" s="4" t="s">
        <v>19</v>
      </c>
      <c r="G10" s="11"/>
      <c r="H10" s="12" t="n">
        <f aca="false">COUNTA(G10)</f>
        <v>0</v>
      </c>
      <c r="I10" s="6" t="s">
        <v>12</v>
      </c>
      <c r="J10" s="6" t="s">
        <v>9</v>
      </c>
      <c r="K10" s="4" t="s">
        <v>20</v>
      </c>
    </row>
    <row r="11" customFormat="false" ht="15" hidden="false" customHeight="false" outlineLevel="0" collapsed="false">
      <c r="B11" s="5" t="s">
        <v>21</v>
      </c>
      <c r="G11" s="5" t="s">
        <v>22</v>
      </c>
      <c r="H11" s="5"/>
      <c r="J11" s="5"/>
    </row>
    <row r="12" customFormat="false" ht="15" hidden="false" customHeight="false" outlineLevel="0" collapsed="false">
      <c r="B12" s="11"/>
      <c r="C12" s="12" t="n">
        <f aca="false">COUNTA(B12)</f>
        <v>0</v>
      </c>
      <c r="D12" s="6" t="s">
        <v>17</v>
      </c>
      <c r="E12" s="6" t="s">
        <v>9</v>
      </c>
      <c r="F12" s="4" t="s">
        <v>23</v>
      </c>
      <c r="G12" s="11"/>
      <c r="H12" s="12" t="n">
        <f aca="false">COUNTA(G12)</f>
        <v>0</v>
      </c>
      <c r="I12" s="6" t="s">
        <v>17</v>
      </c>
      <c r="J12" s="6" t="s">
        <v>9</v>
      </c>
      <c r="K12" s="4" t="s">
        <v>24</v>
      </c>
    </row>
    <row r="13" customFormat="false" ht="15" hidden="false" customHeight="false" outlineLevel="0" collapsed="false">
      <c r="B13" s="11"/>
      <c r="C13" s="12" t="n">
        <f aca="false">COUNTA(B13)</f>
        <v>0</v>
      </c>
      <c r="D13" s="6" t="s">
        <v>12</v>
      </c>
      <c r="E13" s="6" t="s">
        <v>9</v>
      </c>
      <c r="F13" s="4" t="s">
        <v>25</v>
      </c>
      <c r="G13" s="11"/>
      <c r="H13" s="12" t="n">
        <f aca="false">COUNTA(G13)</f>
        <v>0</v>
      </c>
      <c r="I13" s="6" t="s">
        <v>12</v>
      </c>
      <c r="J13" s="6" t="s">
        <v>9</v>
      </c>
      <c r="K13" s="4" t="s">
        <v>26</v>
      </c>
    </row>
    <row r="14" customFormat="false" ht="15" hidden="false" customHeight="false" outlineLevel="0" collapsed="false">
      <c r="B14" s="11"/>
      <c r="C14" s="12" t="n">
        <f aca="false">COUNTA(B14)</f>
        <v>0</v>
      </c>
      <c r="D14" s="6" t="s">
        <v>14</v>
      </c>
      <c r="E14" s="6" t="s">
        <v>9</v>
      </c>
      <c r="F14" s="4" t="s">
        <v>27</v>
      </c>
      <c r="G14" s="11"/>
      <c r="H14" s="12" t="n">
        <f aca="false">COUNTA(G14)</f>
        <v>0</v>
      </c>
      <c r="I14" s="6" t="s">
        <v>8</v>
      </c>
      <c r="J14" s="6" t="s">
        <v>9</v>
      </c>
      <c r="K14" s="4" t="s">
        <v>28</v>
      </c>
    </row>
    <row r="15" customFormat="false" ht="15" hidden="false" customHeight="false" outlineLevel="0" collapsed="false">
      <c r="B15" s="11" t="s">
        <v>7</v>
      </c>
      <c r="C15" s="12" t="n">
        <f aca="false">COUNTA(B15)</f>
        <v>1</v>
      </c>
      <c r="D15" s="6" t="s">
        <v>8</v>
      </c>
      <c r="E15" s="6" t="s">
        <v>9</v>
      </c>
      <c r="F15" s="4" t="s">
        <v>29</v>
      </c>
      <c r="G15" s="11"/>
      <c r="H15" s="12" t="n">
        <f aca="false">COUNTA(G15)</f>
        <v>0</v>
      </c>
      <c r="I15" s="6" t="s">
        <v>14</v>
      </c>
      <c r="J15" s="6" t="s">
        <v>9</v>
      </c>
      <c r="K15" s="4" t="s">
        <v>30</v>
      </c>
    </row>
    <row r="16" customFormat="false" ht="15" hidden="false" customHeight="false" outlineLevel="0" collapsed="false">
      <c r="B16" s="5" t="s">
        <v>31</v>
      </c>
      <c r="G16" s="5" t="s">
        <v>32</v>
      </c>
      <c r="H16" s="5"/>
      <c r="J16" s="5"/>
    </row>
    <row r="17" customFormat="false" ht="15" hidden="false" customHeight="false" outlineLevel="0" collapsed="false">
      <c r="B17" s="11" t="s">
        <v>7</v>
      </c>
      <c r="C17" s="12" t="n">
        <f aca="false">COUNTA(B17)</f>
        <v>1</v>
      </c>
      <c r="D17" s="6" t="s">
        <v>8</v>
      </c>
      <c r="E17" s="6" t="s">
        <v>9</v>
      </c>
      <c r="F17" s="4" t="s">
        <v>33</v>
      </c>
      <c r="G17" s="11"/>
      <c r="H17" s="12" t="n">
        <f aca="false">COUNTA(G17)</f>
        <v>0</v>
      </c>
      <c r="I17" s="6" t="s">
        <v>17</v>
      </c>
      <c r="J17" s="6" t="s">
        <v>9</v>
      </c>
      <c r="K17" s="4" t="s">
        <v>34</v>
      </c>
    </row>
    <row r="18" customFormat="false" ht="15" hidden="false" customHeight="false" outlineLevel="0" collapsed="false">
      <c r="B18" s="11"/>
      <c r="C18" s="12" t="n">
        <f aca="false">COUNTA(B18)</f>
        <v>0</v>
      </c>
      <c r="D18" s="6" t="s">
        <v>14</v>
      </c>
      <c r="E18" s="6" t="s">
        <v>9</v>
      </c>
      <c r="F18" s="4" t="s">
        <v>35</v>
      </c>
      <c r="G18" s="11"/>
      <c r="H18" s="12" t="n">
        <f aca="false">COUNTA(G18)</f>
        <v>0</v>
      </c>
      <c r="I18" s="6" t="s">
        <v>12</v>
      </c>
      <c r="J18" s="6" t="s">
        <v>9</v>
      </c>
      <c r="K18" s="4" t="s">
        <v>36</v>
      </c>
    </row>
    <row r="19" customFormat="false" ht="15" hidden="false" customHeight="false" outlineLevel="0" collapsed="false">
      <c r="B19" s="11"/>
      <c r="C19" s="12" t="n">
        <f aca="false">COUNTA(B19)</f>
        <v>0</v>
      </c>
      <c r="D19" s="6" t="s">
        <v>17</v>
      </c>
      <c r="E19" s="6" t="s">
        <v>9</v>
      </c>
      <c r="F19" s="4" t="s">
        <v>37</v>
      </c>
      <c r="G19" s="11"/>
      <c r="H19" s="12" t="n">
        <f aca="false">COUNTA(G19)</f>
        <v>0</v>
      </c>
      <c r="I19" s="6" t="s">
        <v>8</v>
      </c>
      <c r="J19" s="6" t="s">
        <v>9</v>
      </c>
      <c r="K19" s="4" t="s">
        <v>38</v>
      </c>
    </row>
    <row r="20" customFormat="false" ht="15" hidden="false" customHeight="false" outlineLevel="0" collapsed="false">
      <c r="B20" s="11"/>
      <c r="C20" s="12" t="n">
        <f aca="false">COUNTA(B20)</f>
        <v>0</v>
      </c>
      <c r="D20" s="6" t="s">
        <v>12</v>
      </c>
      <c r="E20" s="6" t="s">
        <v>9</v>
      </c>
      <c r="F20" s="4" t="s">
        <v>39</v>
      </c>
      <c r="G20" s="11"/>
      <c r="H20" s="12" t="n">
        <f aca="false">COUNTA(G20)</f>
        <v>0</v>
      </c>
      <c r="I20" s="6" t="s">
        <v>14</v>
      </c>
      <c r="J20" s="6" t="s">
        <v>9</v>
      </c>
      <c r="K20" s="4" t="s">
        <v>40</v>
      </c>
    </row>
    <row r="21" customFormat="false" ht="15" hidden="false" customHeight="false" outlineLevel="0" collapsed="false">
      <c r="B21" s="5" t="s">
        <v>41</v>
      </c>
      <c r="G21" s="5" t="s">
        <v>42</v>
      </c>
      <c r="H21" s="5"/>
      <c r="J21" s="5"/>
    </row>
    <row r="22" customFormat="false" ht="15" hidden="false" customHeight="false" outlineLevel="0" collapsed="false">
      <c r="B22" s="11"/>
      <c r="C22" s="12" t="n">
        <f aca="false">COUNTA(B22)</f>
        <v>0</v>
      </c>
      <c r="D22" s="6" t="s">
        <v>8</v>
      </c>
      <c r="E22" s="6" t="s">
        <v>9</v>
      </c>
      <c r="F22" s="4" t="s">
        <v>43</v>
      </c>
      <c r="G22" s="11"/>
      <c r="H22" s="12" t="n">
        <f aca="false">COUNTA(G22)</f>
        <v>0</v>
      </c>
      <c r="I22" s="6" t="s">
        <v>17</v>
      </c>
      <c r="J22" s="6" t="s">
        <v>9</v>
      </c>
      <c r="K22" s="4" t="s">
        <v>44</v>
      </c>
    </row>
    <row r="23" customFormat="false" ht="15" hidden="false" customHeight="false" outlineLevel="0" collapsed="false">
      <c r="B23" s="11" t="s">
        <v>7</v>
      </c>
      <c r="C23" s="12" t="n">
        <f aca="false">COUNTA(B23)</f>
        <v>1</v>
      </c>
      <c r="D23" s="6" t="s">
        <v>14</v>
      </c>
      <c r="E23" s="6" t="s">
        <v>9</v>
      </c>
      <c r="F23" s="4" t="s">
        <v>45</v>
      </c>
      <c r="G23" s="11"/>
      <c r="H23" s="12" t="n">
        <f aca="false">COUNTA(G23)</f>
        <v>0</v>
      </c>
      <c r="I23" s="6" t="s">
        <v>12</v>
      </c>
      <c r="J23" s="6" t="s">
        <v>9</v>
      </c>
      <c r="K23" s="4" t="s">
        <v>46</v>
      </c>
    </row>
    <row r="24" customFormat="false" ht="15" hidden="false" customHeight="false" outlineLevel="0" collapsed="false">
      <c r="B24" s="11"/>
      <c r="C24" s="12" t="n">
        <f aca="false">COUNTA(B24)</f>
        <v>0</v>
      </c>
      <c r="D24" s="6" t="s">
        <v>12</v>
      </c>
      <c r="E24" s="6" t="s">
        <v>9</v>
      </c>
      <c r="F24" s="4" t="s">
        <v>47</v>
      </c>
      <c r="G24" s="11"/>
      <c r="H24" s="12" t="n">
        <f aca="false">COUNTA(G24)</f>
        <v>0</v>
      </c>
      <c r="I24" s="6" t="s">
        <v>14</v>
      </c>
      <c r="J24" s="6" t="s">
        <v>9</v>
      </c>
      <c r="K24" s="4" t="s">
        <v>48</v>
      </c>
    </row>
    <row r="25" customFormat="false" ht="15" hidden="false" customHeight="false" outlineLevel="0" collapsed="false">
      <c r="B25" s="11"/>
      <c r="C25" s="12" t="n">
        <f aca="false">COUNTA(B25)</f>
        <v>0</v>
      </c>
      <c r="D25" s="6" t="s">
        <v>17</v>
      </c>
      <c r="E25" s="6" t="s">
        <v>9</v>
      </c>
      <c r="F25" s="4" t="s">
        <v>49</v>
      </c>
      <c r="G25" s="11"/>
      <c r="H25" s="12" t="n">
        <f aca="false">COUNTA(G25)</f>
        <v>0</v>
      </c>
      <c r="I25" s="6" t="s">
        <v>8</v>
      </c>
      <c r="J25" s="6" t="s">
        <v>9</v>
      </c>
      <c r="K25" s="4" t="s">
        <v>50</v>
      </c>
    </row>
    <row r="26" customFormat="false" ht="15" hidden="false" customHeight="false" outlineLevel="0" collapsed="false">
      <c r="B26" s="5" t="s">
        <v>51</v>
      </c>
      <c r="G26" s="5" t="s">
        <v>52</v>
      </c>
      <c r="H26" s="5"/>
      <c r="J26" s="5"/>
    </row>
    <row r="27" customFormat="false" ht="15" hidden="false" customHeight="false" outlineLevel="0" collapsed="false">
      <c r="B27" s="11"/>
      <c r="C27" s="12" t="n">
        <f aca="false">COUNTA(B27)</f>
        <v>0</v>
      </c>
      <c r="D27" s="6" t="s">
        <v>17</v>
      </c>
      <c r="E27" s="6" t="s">
        <v>9</v>
      </c>
      <c r="F27" s="4" t="s">
        <v>53</v>
      </c>
      <c r="G27" s="11"/>
      <c r="H27" s="12" t="n">
        <f aca="false">COUNTA(G27)</f>
        <v>0</v>
      </c>
      <c r="I27" s="6" t="s">
        <v>8</v>
      </c>
      <c r="J27" s="6" t="s">
        <v>9</v>
      </c>
      <c r="K27" s="4" t="s">
        <v>54</v>
      </c>
    </row>
    <row r="28" customFormat="false" ht="15" hidden="false" customHeight="false" outlineLevel="0" collapsed="false">
      <c r="B28" s="11" t="s">
        <v>7</v>
      </c>
      <c r="C28" s="12" t="n">
        <f aca="false">COUNTA(B28)</f>
        <v>1</v>
      </c>
      <c r="D28" s="6" t="s">
        <v>8</v>
      </c>
      <c r="E28" s="6" t="s">
        <v>9</v>
      </c>
      <c r="F28" s="4" t="s">
        <v>55</v>
      </c>
      <c r="G28" s="11"/>
      <c r="H28" s="12" t="n">
        <f aca="false">COUNTA(G28)</f>
        <v>0</v>
      </c>
      <c r="I28" s="6" t="s">
        <v>14</v>
      </c>
      <c r="J28" s="6" t="s">
        <v>9</v>
      </c>
      <c r="K28" s="4" t="s">
        <v>56</v>
      </c>
    </row>
    <row r="29" customFormat="false" ht="15" hidden="false" customHeight="false" outlineLevel="0" collapsed="false">
      <c r="B29" s="11"/>
      <c r="C29" s="12" t="n">
        <f aca="false">COUNTA(B29)</f>
        <v>0</v>
      </c>
      <c r="D29" s="6" t="s">
        <v>12</v>
      </c>
      <c r="E29" s="6" t="s">
        <v>9</v>
      </c>
      <c r="F29" s="4" t="s">
        <v>57</v>
      </c>
      <c r="G29" s="11"/>
      <c r="H29" s="12" t="n">
        <f aca="false">COUNTA(G29)</f>
        <v>0</v>
      </c>
      <c r="I29" s="6" t="s">
        <v>12</v>
      </c>
      <c r="J29" s="6" t="s">
        <v>9</v>
      </c>
      <c r="K29" s="4" t="s">
        <v>58</v>
      </c>
    </row>
    <row r="30" customFormat="false" ht="15" hidden="false" customHeight="false" outlineLevel="0" collapsed="false">
      <c r="B30" s="11"/>
      <c r="C30" s="12" t="n">
        <f aca="false">COUNTA(B30)</f>
        <v>0</v>
      </c>
      <c r="D30" s="6" t="s">
        <v>14</v>
      </c>
      <c r="E30" s="6" t="s">
        <v>9</v>
      </c>
      <c r="F30" s="4" t="s">
        <v>59</v>
      </c>
      <c r="G30" s="11"/>
      <c r="H30" s="12" t="n">
        <f aca="false">COUNTA(G30)</f>
        <v>0</v>
      </c>
      <c r="I30" s="6" t="s">
        <v>17</v>
      </c>
      <c r="J30" s="6" t="s">
        <v>9</v>
      </c>
      <c r="K30" s="4" t="s">
        <v>60</v>
      </c>
    </row>
    <row r="31" customFormat="false" ht="15" hidden="false" customHeight="false" outlineLevel="0" collapsed="false">
      <c r="B31" s="5" t="s">
        <v>61</v>
      </c>
      <c r="G31" s="5" t="s">
        <v>62</v>
      </c>
      <c r="H31" s="5"/>
      <c r="J31" s="5"/>
    </row>
    <row r="32" customFormat="false" ht="15" hidden="false" customHeight="false" outlineLevel="0" collapsed="false">
      <c r="B32" s="11"/>
      <c r="C32" s="12" t="n">
        <f aca="false">COUNTA(B32)</f>
        <v>0</v>
      </c>
      <c r="D32" s="6" t="s">
        <v>12</v>
      </c>
      <c r="E32" s="6" t="s">
        <v>9</v>
      </c>
      <c r="F32" s="4" t="s">
        <v>63</v>
      </c>
      <c r="G32" s="11"/>
      <c r="H32" s="12" t="n">
        <f aca="false">COUNTA(G32)</f>
        <v>0</v>
      </c>
      <c r="I32" s="6" t="s">
        <v>8</v>
      </c>
      <c r="J32" s="6" t="s">
        <v>9</v>
      </c>
      <c r="K32" s="4" t="s">
        <v>64</v>
      </c>
    </row>
    <row r="33" customFormat="false" ht="15" hidden="false" customHeight="false" outlineLevel="0" collapsed="false">
      <c r="B33" s="11"/>
      <c r="C33" s="12" t="n">
        <f aca="false">COUNTA(B33)</f>
        <v>0</v>
      </c>
      <c r="D33" s="6" t="s">
        <v>17</v>
      </c>
      <c r="E33" s="6" t="s">
        <v>9</v>
      </c>
      <c r="F33" s="4" t="s">
        <v>65</v>
      </c>
      <c r="G33" s="11"/>
      <c r="H33" s="12" t="n">
        <f aca="false">COUNTA(G33)</f>
        <v>0</v>
      </c>
      <c r="I33" s="6" t="s">
        <v>14</v>
      </c>
      <c r="J33" s="6" t="s">
        <v>9</v>
      </c>
      <c r="K33" s="4" t="s">
        <v>66</v>
      </c>
    </row>
    <row r="34" customFormat="false" ht="15" hidden="false" customHeight="false" outlineLevel="0" collapsed="false">
      <c r="B34" s="11" t="s">
        <v>7</v>
      </c>
      <c r="C34" s="12" t="n">
        <f aca="false">COUNTA(B34)</f>
        <v>1</v>
      </c>
      <c r="D34" s="6" t="s">
        <v>8</v>
      </c>
      <c r="E34" s="6" t="s">
        <v>9</v>
      </c>
      <c r="F34" s="4" t="s">
        <v>67</v>
      </c>
      <c r="G34" s="11"/>
      <c r="H34" s="12" t="n">
        <f aca="false">COUNTA(G34)</f>
        <v>0</v>
      </c>
      <c r="I34" s="6" t="s">
        <v>12</v>
      </c>
      <c r="J34" s="6" t="s">
        <v>9</v>
      </c>
      <c r="K34" s="4" t="s">
        <v>68</v>
      </c>
    </row>
    <row r="35" customFormat="false" ht="15" hidden="false" customHeight="false" outlineLevel="0" collapsed="false">
      <c r="B35" s="11"/>
      <c r="C35" s="12" t="n">
        <f aca="false">COUNTA(B35)</f>
        <v>0</v>
      </c>
      <c r="D35" s="6" t="s">
        <v>14</v>
      </c>
      <c r="E35" s="6" t="s">
        <v>9</v>
      </c>
      <c r="F35" s="4" t="s">
        <v>69</v>
      </c>
      <c r="G35" s="11"/>
      <c r="H35" s="12" t="n">
        <f aca="false">COUNTA(G35)</f>
        <v>0</v>
      </c>
      <c r="I35" s="6" t="s">
        <v>17</v>
      </c>
      <c r="J35" s="6" t="s">
        <v>9</v>
      </c>
      <c r="K35" s="4" t="s">
        <v>70</v>
      </c>
    </row>
    <row r="36" customFormat="false" ht="15" hidden="false" customHeight="false" outlineLevel="0" collapsed="false">
      <c r="B36" s="5" t="s">
        <v>71</v>
      </c>
      <c r="G36" s="5" t="s">
        <v>72</v>
      </c>
      <c r="H36" s="5"/>
      <c r="J36" s="5"/>
    </row>
    <row r="37" customFormat="false" ht="15" hidden="false" customHeight="false" outlineLevel="0" collapsed="false">
      <c r="B37" s="11"/>
      <c r="C37" s="12" t="n">
        <f aca="false">COUNTA(B37)</f>
        <v>0</v>
      </c>
      <c r="D37" s="6" t="s">
        <v>8</v>
      </c>
      <c r="E37" s="6" t="s">
        <v>9</v>
      </c>
      <c r="F37" s="4" t="s">
        <v>73</v>
      </c>
      <c r="G37" s="11"/>
      <c r="H37" s="12" t="n">
        <f aca="false">COUNTA(G37)</f>
        <v>0</v>
      </c>
      <c r="I37" s="6" t="s">
        <v>17</v>
      </c>
      <c r="J37" s="6" t="s">
        <v>9</v>
      </c>
      <c r="K37" s="4" t="s">
        <v>74</v>
      </c>
    </row>
    <row r="38" customFormat="false" ht="15" hidden="false" customHeight="false" outlineLevel="0" collapsed="false">
      <c r="B38" s="11"/>
      <c r="C38" s="12" t="n">
        <f aca="false">COUNTA(B38)</f>
        <v>0</v>
      </c>
      <c r="D38" s="6" t="s">
        <v>12</v>
      </c>
      <c r="E38" s="6" t="s">
        <v>9</v>
      </c>
      <c r="F38" s="4" t="s">
        <v>75</v>
      </c>
      <c r="G38" s="11"/>
      <c r="H38" s="12" t="n">
        <f aca="false">COUNTA(G38)</f>
        <v>0</v>
      </c>
      <c r="I38" s="6" t="s">
        <v>12</v>
      </c>
      <c r="J38" s="6" t="s">
        <v>9</v>
      </c>
      <c r="K38" s="4" t="s">
        <v>76</v>
      </c>
    </row>
    <row r="39" customFormat="false" ht="15" hidden="false" customHeight="false" outlineLevel="0" collapsed="false">
      <c r="B39" s="11"/>
      <c r="C39" s="12" t="n">
        <f aca="false">COUNTA(B39)</f>
        <v>0</v>
      </c>
      <c r="D39" s="6" t="s">
        <v>14</v>
      </c>
      <c r="E39" s="6" t="s">
        <v>9</v>
      </c>
      <c r="F39" s="4" t="s">
        <v>77</v>
      </c>
      <c r="G39" s="11"/>
      <c r="H39" s="12" t="n">
        <f aca="false">COUNTA(G39)</f>
        <v>0</v>
      </c>
      <c r="I39" s="6" t="s">
        <v>14</v>
      </c>
      <c r="J39" s="6" t="s">
        <v>9</v>
      </c>
      <c r="K39" s="4" t="s">
        <v>78</v>
      </c>
    </row>
    <row r="40" customFormat="false" ht="15" hidden="false" customHeight="false" outlineLevel="0" collapsed="false">
      <c r="B40" s="11" t="s">
        <v>7</v>
      </c>
      <c r="C40" s="12" t="n">
        <f aca="false">COUNTA(B40)</f>
        <v>1</v>
      </c>
      <c r="D40" s="6" t="s">
        <v>17</v>
      </c>
      <c r="E40" s="6" t="s">
        <v>9</v>
      </c>
      <c r="F40" s="4" t="s">
        <v>79</v>
      </c>
      <c r="G40" s="11"/>
      <c r="H40" s="12" t="n">
        <f aca="false">COUNTA(G40)</f>
        <v>0</v>
      </c>
      <c r="I40" s="6" t="s">
        <v>8</v>
      </c>
      <c r="J40" s="6" t="s">
        <v>9</v>
      </c>
      <c r="K40" s="4" t="s">
        <v>80</v>
      </c>
    </row>
    <row r="41" customFormat="false" ht="15" hidden="false" customHeight="false" outlineLevel="0" collapsed="false">
      <c r="B41" s="5" t="s">
        <v>81</v>
      </c>
      <c r="G41" s="5" t="s">
        <v>82</v>
      </c>
      <c r="H41" s="5"/>
      <c r="J41" s="5"/>
    </row>
    <row r="42" customFormat="false" ht="15" hidden="false" customHeight="false" outlineLevel="0" collapsed="false">
      <c r="B42" s="11"/>
      <c r="C42" s="12" t="n">
        <f aca="false">COUNTA(B42)</f>
        <v>0</v>
      </c>
      <c r="D42" s="6" t="s">
        <v>8</v>
      </c>
      <c r="E42" s="6" t="s">
        <v>9</v>
      </c>
      <c r="F42" s="4" t="s">
        <v>83</v>
      </c>
      <c r="G42" s="11"/>
      <c r="H42" s="12" t="n">
        <f aca="false">COUNTA(G42)</f>
        <v>0</v>
      </c>
      <c r="I42" s="6" t="s">
        <v>12</v>
      </c>
      <c r="J42" s="6" t="s">
        <v>9</v>
      </c>
      <c r="K42" s="4" t="s">
        <v>84</v>
      </c>
    </row>
    <row r="43" customFormat="false" ht="15" hidden="false" customHeight="false" outlineLevel="0" collapsed="false">
      <c r="B43" s="11"/>
      <c r="C43" s="12" t="n">
        <f aca="false">COUNTA(B43)</f>
        <v>0</v>
      </c>
      <c r="D43" s="6" t="s">
        <v>14</v>
      </c>
      <c r="E43" s="6" t="s">
        <v>9</v>
      </c>
      <c r="F43" s="4" t="s">
        <v>85</v>
      </c>
      <c r="G43" s="11"/>
      <c r="H43" s="12" t="n">
        <f aca="false">COUNTA(G43)</f>
        <v>0</v>
      </c>
      <c r="I43" s="6" t="s">
        <v>14</v>
      </c>
      <c r="J43" s="6" t="s">
        <v>9</v>
      </c>
      <c r="K43" s="4" t="s">
        <v>86</v>
      </c>
    </row>
    <row r="44" customFormat="false" ht="15" hidden="false" customHeight="false" outlineLevel="0" collapsed="false">
      <c r="B44" s="11"/>
      <c r="C44" s="12" t="n">
        <f aca="false">COUNTA(B44)</f>
        <v>0</v>
      </c>
      <c r="D44" s="6" t="s">
        <v>17</v>
      </c>
      <c r="E44" s="6" t="s">
        <v>9</v>
      </c>
      <c r="F44" s="4" t="s">
        <v>87</v>
      </c>
      <c r="G44" s="11"/>
      <c r="H44" s="12" t="n">
        <f aca="false">COUNTA(G44)</f>
        <v>0</v>
      </c>
      <c r="I44" s="6" t="s">
        <v>8</v>
      </c>
      <c r="J44" s="6" t="s">
        <v>9</v>
      </c>
      <c r="K44" s="4" t="s">
        <v>88</v>
      </c>
    </row>
    <row r="45" customFormat="false" ht="15" hidden="false" customHeight="false" outlineLevel="0" collapsed="false">
      <c r="B45" s="11"/>
      <c r="C45" s="12" t="n">
        <f aca="false">COUNTA(B45)</f>
        <v>0</v>
      </c>
      <c r="D45" s="6" t="s">
        <v>12</v>
      </c>
      <c r="E45" s="6" t="s">
        <v>9</v>
      </c>
      <c r="F45" s="4" t="s">
        <v>89</v>
      </c>
      <c r="G45" s="11"/>
      <c r="H45" s="12" t="n">
        <f aca="false">COUNTA(G45)</f>
        <v>0</v>
      </c>
      <c r="I45" s="6" t="s">
        <v>17</v>
      </c>
      <c r="J45" s="6" t="s">
        <v>9</v>
      </c>
      <c r="K45" s="4" t="s">
        <v>90</v>
      </c>
    </row>
    <row r="46" customFormat="false" ht="15" hidden="false" customHeight="false" outlineLevel="0" collapsed="false">
      <c r="B46" s="5" t="s">
        <v>91</v>
      </c>
      <c r="G46" s="5" t="s">
        <v>92</v>
      </c>
      <c r="H46" s="5"/>
      <c r="J46" s="5"/>
    </row>
    <row r="47" customFormat="false" ht="15" hidden="false" customHeight="false" outlineLevel="0" collapsed="false">
      <c r="B47" s="11"/>
      <c r="C47" s="12" t="n">
        <f aca="false">COUNTA(B47)</f>
        <v>0</v>
      </c>
      <c r="D47" s="6" t="s">
        <v>17</v>
      </c>
      <c r="E47" s="6" t="s">
        <v>9</v>
      </c>
      <c r="F47" s="4" t="s">
        <v>93</v>
      </c>
      <c r="G47" s="11"/>
      <c r="H47" s="12" t="n">
        <f aca="false">COUNTA(G47)</f>
        <v>0</v>
      </c>
      <c r="I47" s="6" t="s">
        <v>17</v>
      </c>
      <c r="J47" s="6" t="s">
        <v>9</v>
      </c>
      <c r="K47" s="4" t="s">
        <v>94</v>
      </c>
    </row>
    <row r="48" customFormat="false" ht="15" hidden="false" customHeight="false" outlineLevel="0" collapsed="false">
      <c r="B48" s="11"/>
      <c r="C48" s="12" t="n">
        <f aca="false">COUNTA(B48)</f>
        <v>0</v>
      </c>
      <c r="D48" s="6" t="s">
        <v>12</v>
      </c>
      <c r="E48" s="6" t="s">
        <v>9</v>
      </c>
      <c r="F48" s="4" t="s">
        <v>95</v>
      </c>
      <c r="G48" s="11"/>
      <c r="H48" s="12" t="n">
        <f aca="false">COUNTA(G48)</f>
        <v>0</v>
      </c>
      <c r="I48" s="6" t="s">
        <v>12</v>
      </c>
      <c r="J48" s="6" t="s">
        <v>9</v>
      </c>
      <c r="K48" s="4" t="s">
        <v>96</v>
      </c>
    </row>
    <row r="49" customFormat="false" ht="15" hidden="false" customHeight="false" outlineLevel="0" collapsed="false">
      <c r="B49" s="11"/>
      <c r="C49" s="12" t="n">
        <f aca="false">COUNTA(B49)</f>
        <v>0</v>
      </c>
      <c r="D49" s="6" t="s">
        <v>14</v>
      </c>
      <c r="E49" s="6" t="s">
        <v>9</v>
      </c>
      <c r="F49" s="4" t="s">
        <v>97</v>
      </c>
      <c r="G49" s="11"/>
      <c r="H49" s="12" t="n">
        <f aca="false">COUNTA(G49)</f>
        <v>0</v>
      </c>
      <c r="I49" s="6" t="s">
        <v>14</v>
      </c>
      <c r="J49" s="6" t="s">
        <v>9</v>
      </c>
      <c r="K49" s="4" t="s">
        <v>98</v>
      </c>
    </row>
    <row r="50" customFormat="false" ht="15" hidden="false" customHeight="false" outlineLevel="0" collapsed="false">
      <c r="B50" s="11"/>
      <c r="C50" s="12" t="n">
        <f aca="false">COUNTA(B50)</f>
        <v>0</v>
      </c>
      <c r="D50" s="6" t="s">
        <v>8</v>
      </c>
      <c r="E50" s="6" t="s">
        <v>9</v>
      </c>
      <c r="F50" s="4" t="s">
        <v>99</v>
      </c>
      <c r="G50" s="11"/>
      <c r="H50" s="12" t="n">
        <f aca="false">COUNTA(G50)</f>
        <v>0</v>
      </c>
      <c r="I50" s="6" t="s">
        <v>8</v>
      </c>
      <c r="J50" s="6" t="s">
        <v>9</v>
      </c>
      <c r="K50" s="4" t="s">
        <v>100</v>
      </c>
    </row>
    <row r="51" customFormat="false" ht="15" hidden="false" customHeight="false" outlineLevel="0" collapsed="false">
      <c r="B51" s="5" t="s">
        <v>101</v>
      </c>
      <c r="G51" s="5" t="s">
        <v>102</v>
      </c>
      <c r="H51" s="5"/>
      <c r="J51" s="5"/>
    </row>
    <row r="52" customFormat="false" ht="15" hidden="false" customHeight="false" outlineLevel="0" collapsed="false">
      <c r="B52" s="11"/>
      <c r="C52" s="12" t="n">
        <f aca="false">COUNTA(B52)</f>
        <v>0</v>
      </c>
      <c r="D52" s="6" t="s">
        <v>17</v>
      </c>
      <c r="E52" s="6" t="s">
        <v>9</v>
      </c>
      <c r="F52" s="4" t="s">
        <v>103</v>
      </c>
      <c r="G52" s="11"/>
      <c r="H52" s="12" t="n">
        <f aca="false">COUNTA(G52)</f>
        <v>0</v>
      </c>
      <c r="I52" s="6" t="s">
        <v>17</v>
      </c>
      <c r="J52" s="6" t="s">
        <v>9</v>
      </c>
      <c r="K52" s="4" t="s">
        <v>104</v>
      </c>
    </row>
    <row r="53" customFormat="false" ht="15" hidden="false" customHeight="false" outlineLevel="0" collapsed="false">
      <c r="B53" s="11"/>
      <c r="C53" s="12" t="n">
        <f aca="false">COUNTA(B53)</f>
        <v>0</v>
      </c>
      <c r="D53" s="6" t="s">
        <v>12</v>
      </c>
      <c r="E53" s="6" t="s">
        <v>9</v>
      </c>
      <c r="F53" s="4" t="s">
        <v>105</v>
      </c>
      <c r="G53" s="11"/>
      <c r="H53" s="12" t="n">
        <f aca="false">COUNTA(G53)</f>
        <v>0</v>
      </c>
      <c r="I53" s="6" t="s">
        <v>14</v>
      </c>
      <c r="J53" s="6" t="s">
        <v>9</v>
      </c>
      <c r="K53" s="4" t="s">
        <v>106</v>
      </c>
    </row>
    <row r="54" customFormat="false" ht="15" hidden="false" customHeight="false" outlineLevel="0" collapsed="false">
      <c r="B54" s="11"/>
      <c r="C54" s="12" t="n">
        <f aca="false">COUNTA(B54)</f>
        <v>0</v>
      </c>
      <c r="D54" s="6" t="s">
        <v>14</v>
      </c>
      <c r="E54" s="6" t="s">
        <v>9</v>
      </c>
      <c r="F54" s="4" t="s">
        <v>107</v>
      </c>
      <c r="G54" s="11"/>
      <c r="H54" s="12" t="n">
        <f aca="false">COUNTA(G54)</f>
        <v>0</v>
      </c>
      <c r="I54" s="6" t="s">
        <v>12</v>
      </c>
      <c r="J54" s="6" t="s">
        <v>9</v>
      </c>
      <c r="K54" s="4" t="s">
        <v>108</v>
      </c>
    </row>
    <row r="55" customFormat="false" ht="15" hidden="false" customHeight="false" outlineLevel="0" collapsed="false">
      <c r="B55" s="11"/>
      <c r="C55" s="12" t="n">
        <f aca="false">COUNTA(B55)</f>
        <v>0</v>
      </c>
      <c r="D55" s="6" t="s">
        <v>8</v>
      </c>
      <c r="E55" s="6" t="s">
        <v>9</v>
      </c>
      <c r="F55" s="4" t="s">
        <v>109</v>
      </c>
      <c r="G55" s="11"/>
      <c r="H55" s="12" t="n">
        <f aca="false">COUNTA(G55)</f>
        <v>0</v>
      </c>
      <c r="I55" s="6" t="s">
        <v>8</v>
      </c>
      <c r="J55" s="6" t="s">
        <v>9</v>
      </c>
      <c r="K55" s="4" t="s">
        <v>110</v>
      </c>
    </row>
    <row r="56" customFormat="false" ht="15" hidden="false" customHeight="false" outlineLevel="0" collapsed="false">
      <c r="B56" s="5" t="s">
        <v>111</v>
      </c>
      <c r="G56" s="5" t="s">
        <v>112</v>
      </c>
      <c r="H56" s="5"/>
      <c r="J56" s="5"/>
    </row>
    <row r="57" customFormat="false" ht="15" hidden="false" customHeight="false" outlineLevel="0" collapsed="false">
      <c r="B57" s="11"/>
      <c r="C57" s="12" t="n">
        <f aca="false">COUNTA(B57)</f>
        <v>0</v>
      </c>
      <c r="D57" s="6" t="s">
        <v>17</v>
      </c>
      <c r="E57" s="6" t="s">
        <v>9</v>
      </c>
      <c r="F57" s="4" t="s">
        <v>113</v>
      </c>
      <c r="G57" s="11"/>
      <c r="H57" s="12" t="n">
        <f aca="false">COUNTA(G57)</f>
        <v>0</v>
      </c>
      <c r="I57" s="6" t="s">
        <v>14</v>
      </c>
      <c r="J57" s="6" t="s">
        <v>9</v>
      </c>
      <c r="K57" s="4" t="s">
        <v>114</v>
      </c>
    </row>
    <row r="58" customFormat="false" ht="15" hidden="false" customHeight="false" outlineLevel="0" collapsed="false">
      <c r="B58" s="11"/>
      <c r="C58" s="12" t="n">
        <f aca="false">COUNTA(B58)</f>
        <v>0</v>
      </c>
      <c r="D58" s="6" t="s">
        <v>12</v>
      </c>
      <c r="E58" s="6" t="s">
        <v>9</v>
      </c>
      <c r="F58" s="4" t="s">
        <v>115</v>
      </c>
      <c r="G58" s="11"/>
      <c r="H58" s="12" t="n">
        <f aca="false">COUNTA(G58)</f>
        <v>0</v>
      </c>
      <c r="I58" s="6" t="s">
        <v>8</v>
      </c>
      <c r="J58" s="6" t="s">
        <v>9</v>
      </c>
      <c r="K58" s="4" t="s">
        <v>116</v>
      </c>
    </row>
    <row r="59" customFormat="false" ht="15" hidden="false" customHeight="false" outlineLevel="0" collapsed="false">
      <c r="B59" s="11"/>
      <c r="C59" s="12" t="n">
        <f aca="false">COUNTA(B59)</f>
        <v>0</v>
      </c>
      <c r="D59" s="6" t="s">
        <v>14</v>
      </c>
      <c r="E59" s="6" t="s">
        <v>9</v>
      </c>
      <c r="F59" s="4" t="s">
        <v>117</v>
      </c>
      <c r="G59" s="11"/>
      <c r="H59" s="12" t="n">
        <f aca="false">COUNTA(G59)</f>
        <v>0</v>
      </c>
      <c r="I59" s="6" t="s">
        <v>17</v>
      </c>
      <c r="J59" s="6" t="s">
        <v>9</v>
      </c>
      <c r="K59" s="4" t="s">
        <v>118</v>
      </c>
    </row>
    <row r="60" customFormat="false" ht="15" hidden="false" customHeight="false" outlineLevel="0" collapsed="false">
      <c r="B60" s="11"/>
      <c r="C60" s="12" t="n">
        <f aca="false">COUNTA(B60)</f>
        <v>0</v>
      </c>
      <c r="D60" s="6" t="s">
        <v>8</v>
      </c>
      <c r="E60" s="6" t="s">
        <v>9</v>
      </c>
      <c r="F60" s="4" t="s">
        <v>119</v>
      </c>
      <c r="G60" s="11"/>
      <c r="H60" s="12" t="n">
        <f aca="false">COUNTA(G60)</f>
        <v>0</v>
      </c>
      <c r="I60" s="6" t="s">
        <v>12</v>
      </c>
      <c r="J60" s="6" t="s">
        <v>9</v>
      </c>
      <c r="K60" s="4" t="s">
        <v>120</v>
      </c>
    </row>
    <row r="61" customFormat="false" ht="15" hidden="false" customHeight="false" outlineLevel="0" collapsed="false">
      <c r="B61" s="5" t="s">
        <v>121</v>
      </c>
      <c r="G61" s="5" t="s">
        <v>122</v>
      </c>
      <c r="H61" s="5"/>
      <c r="J61" s="5"/>
    </row>
    <row r="62" customFormat="false" ht="15" hidden="false" customHeight="false" outlineLevel="0" collapsed="false">
      <c r="B62" s="11"/>
      <c r="C62" s="12" t="n">
        <f aca="false">COUNTA(B62)</f>
        <v>0</v>
      </c>
      <c r="D62" s="6" t="s">
        <v>8</v>
      </c>
      <c r="E62" s="6" t="s">
        <v>9</v>
      </c>
      <c r="F62" s="4" t="s">
        <v>123</v>
      </c>
      <c r="G62" s="11"/>
      <c r="H62" s="12" t="n">
        <f aca="false">COUNTA(G62)</f>
        <v>0</v>
      </c>
      <c r="I62" s="6" t="s">
        <v>8</v>
      </c>
      <c r="J62" s="6" t="s">
        <v>9</v>
      </c>
      <c r="K62" s="4" t="s">
        <v>124</v>
      </c>
    </row>
    <row r="63" customFormat="false" ht="15" hidden="false" customHeight="false" outlineLevel="0" collapsed="false">
      <c r="B63" s="11"/>
      <c r="C63" s="12" t="n">
        <f aca="false">COUNTA(B63)</f>
        <v>0</v>
      </c>
      <c r="D63" s="6" t="s">
        <v>12</v>
      </c>
      <c r="E63" s="6" t="s">
        <v>9</v>
      </c>
      <c r="F63" s="4" t="s">
        <v>125</v>
      </c>
      <c r="G63" s="11"/>
      <c r="H63" s="12" t="n">
        <f aca="false">COUNTA(G63)</f>
        <v>0</v>
      </c>
      <c r="I63" s="6" t="s">
        <v>14</v>
      </c>
      <c r="J63" s="6" t="s">
        <v>9</v>
      </c>
      <c r="K63" s="4" t="s">
        <v>126</v>
      </c>
    </row>
    <row r="64" customFormat="false" ht="15" hidden="false" customHeight="false" outlineLevel="0" collapsed="false">
      <c r="B64" s="11"/>
      <c r="C64" s="12" t="n">
        <f aca="false">COUNTA(B64)</f>
        <v>0</v>
      </c>
      <c r="D64" s="6" t="s">
        <v>14</v>
      </c>
      <c r="E64" s="6" t="s">
        <v>9</v>
      </c>
      <c r="F64" s="4" t="s">
        <v>127</v>
      </c>
      <c r="G64" s="11"/>
      <c r="H64" s="12" t="n">
        <f aca="false">COUNTA(G64)</f>
        <v>0</v>
      </c>
      <c r="I64" s="6" t="s">
        <v>12</v>
      </c>
      <c r="J64" s="6" t="s">
        <v>9</v>
      </c>
      <c r="K64" s="4" t="s">
        <v>128</v>
      </c>
    </row>
    <row r="65" customFormat="false" ht="15" hidden="false" customHeight="false" outlineLevel="0" collapsed="false">
      <c r="B65" s="11"/>
      <c r="C65" s="12" t="n">
        <f aca="false">COUNTA(B65)</f>
        <v>0</v>
      </c>
      <c r="D65" s="6" t="s">
        <v>17</v>
      </c>
      <c r="E65" s="6" t="s">
        <v>9</v>
      </c>
      <c r="F65" s="4" t="s">
        <v>129</v>
      </c>
      <c r="G65" s="11"/>
      <c r="H65" s="12" t="n">
        <f aca="false">COUNTA(G65)</f>
        <v>0</v>
      </c>
      <c r="I65" s="6" t="s">
        <v>17</v>
      </c>
      <c r="J65" s="6" t="s">
        <v>9</v>
      </c>
      <c r="K65" s="4" t="s">
        <v>130</v>
      </c>
    </row>
    <row r="66" customFormat="false" ht="15" hidden="false" customHeight="false" outlineLevel="0" collapsed="false">
      <c r="B66" s="5" t="s">
        <v>131</v>
      </c>
    </row>
    <row r="67" customFormat="false" ht="15" hidden="false" customHeight="false" outlineLevel="0" collapsed="false">
      <c r="B67" s="11"/>
      <c r="C67" s="12" t="n">
        <f aca="false">COUNTA(B67)</f>
        <v>0</v>
      </c>
      <c r="D67" s="6" t="s">
        <v>17</v>
      </c>
      <c r="E67" s="6" t="s">
        <v>9</v>
      </c>
      <c r="F67" s="4" t="s">
        <v>132</v>
      </c>
    </row>
    <row r="68" customFormat="false" ht="15" hidden="false" customHeight="false" outlineLevel="0" collapsed="false">
      <c r="B68" s="11"/>
      <c r="C68" s="12" t="n">
        <f aca="false">COUNTA(B68)</f>
        <v>0</v>
      </c>
      <c r="D68" s="6" t="s">
        <v>12</v>
      </c>
      <c r="E68" s="6" t="s">
        <v>9</v>
      </c>
      <c r="F68" s="4" t="s">
        <v>133</v>
      </c>
    </row>
    <row r="69" customFormat="false" ht="15" hidden="false" customHeight="false" outlineLevel="0" collapsed="false">
      <c r="B69" s="11"/>
      <c r="C69" s="12" t="n">
        <f aca="false">COUNTA(B69)</f>
        <v>0</v>
      </c>
      <c r="D69" s="6" t="s">
        <v>14</v>
      </c>
      <c r="E69" s="6" t="s">
        <v>9</v>
      </c>
      <c r="F69" s="4" t="s">
        <v>134</v>
      </c>
    </row>
    <row r="70" customFormat="false" ht="18.75" hidden="false" customHeight="false" outlineLevel="0" collapsed="false">
      <c r="B70" s="11"/>
      <c r="C70" s="12" t="n">
        <f aca="false">COUNTA(B70)</f>
        <v>0</v>
      </c>
      <c r="D70" s="6" t="s">
        <v>8</v>
      </c>
      <c r="E70" s="6" t="s">
        <v>9</v>
      </c>
      <c r="F70" s="4" t="s">
        <v>135</v>
      </c>
      <c r="K70" s="13" t="s">
        <v>136</v>
      </c>
    </row>
    <row r="71" customFormat="false" ht="18.75" hidden="false" customHeight="false" outlineLevel="0" collapsed="false">
      <c r="A71" s="14"/>
      <c r="B71" s="15"/>
      <c r="C71" s="15"/>
      <c r="D71" s="16"/>
      <c r="E71" s="16"/>
      <c r="F71" s="14"/>
      <c r="G71" s="14"/>
      <c r="H71" s="14"/>
      <c r="I71" s="16"/>
      <c r="J71" s="14"/>
      <c r="K71" s="13" t="s">
        <v>137</v>
      </c>
    </row>
  </sheetData>
  <sheetProtection algorithmName="SHA-512" hashValue="9+viL1jPwHPb7eNO1NbKWSV9+77vwlB0OMrvynazY+67rdIPImlc1qhxijxs9tLEhYg0lN7F+5l69LiUKFPmzw==" saltValue="NTnP73uBbSV5psO2H8e91Q==" spinCount="100000" sheet="true" objects="true" scenarios="true"/>
  <protectedRanges>
    <protectedRange name="Intervalo1" securityDescriptor="O:WDG:WDD:(A;;CC;;;WD)" sqref="B7:B10 G7:G10 G12:G15 G17:G20 G22:G25 G27:G30 G32:G35 B12:B15 B17:B20 B22:B25 B27:B30 B32:B35 B37:B40 G37:G40 G42:G45 G47:G50 B42:B45 B47:B50 B52:B55 B57:B60 B62:B65"/>
  </protectedRanges>
  <mergeCells count="3">
    <mergeCell ref="A2:B2"/>
    <mergeCell ref="D2:K2"/>
    <mergeCell ref="A4:K4"/>
  </mergeCells>
  <hyperlinks>
    <hyperlink ref="A2" location="Menu!A1" display="&lt;&lt;&lt;&lt;"/>
    <hyperlink ref="K70" location="'Pref. cerebral'!A1" display="Ver preferência cerebral"/>
    <hyperlink ref="K71" location="'Perfil comportamental'!A1" display="Ver perfil comportamental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8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59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90" workbookViewId="0">
      <selection pane="topLeft" activeCell="A1" activeCellId="0" sqref="A1"/>
    </sheetView>
  </sheetViews>
  <sheetFormatPr defaultColWidth="9.14453125" defaultRowHeight="15" zeroHeight="true" outlineLevelRow="0" outlineLevelCol="0"/>
  <cols>
    <col collapsed="false" customWidth="true" hidden="false" outlineLevel="0" max="1" min="1" style="17" width="3"/>
    <col collapsed="false" customWidth="false" hidden="false" outlineLevel="0" max="2" min="2" style="17" width="9.14"/>
    <col collapsed="false" customWidth="true" hidden="false" outlineLevel="0" max="3" min="3" style="17" width="3.86"/>
    <col collapsed="false" customWidth="false" hidden="false" outlineLevel="0" max="4" min="4" style="17" width="9.14"/>
    <col collapsed="false" customWidth="true" hidden="false" outlineLevel="0" max="5" min="5" style="17" width="21.43"/>
    <col collapsed="false" customWidth="true" hidden="false" outlineLevel="0" max="11" min="6" style="17" width="9.71"/>
    <col collapsed="false" customWidth="true" hidden="false" outlineLevel="0" max="12" min="12" style="17" width="12"/>
    <col collapsed="false" customWidth="true" hidden="false" outlineLevel="0" max="13" min="13" style="18" width="17.28"/>
    <col collapsed="false" customWidth="true" hidden="true" outlineLevel="0" max="15" min="14" style="17" width="9.71"/>
    <col collapsed="false" customWidth="false" hidden="true" outlineLevel="0" max="1024" min="16" style="17" width="9.14"/>
  </cols>
  <sheetData>
    <row r="1" customFormat="false" ht="15" hidden="false" customHeight="false" outlineLevel="0" collapsed="false"/>
    <row r="2" customFormat="false" ht="21" hidden="false" customHeight="false" outlineLevel="0" collapsed="false">
      <c r="B2" s="19" t="s">
        <v>138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2</v>
      </c>
      <c r="M2" s="21" t="s">
        <v>139</v>
      </c>
    </row>
    <row r="3" customFormat="false" ht="15" hidden="false" customHeight="false" outlineLevel="0" collapsed="false"/>
    <row r="4" customFormat="false" ht="15" hidden="false" customHeight="false" outlineLevel="0" collapsed="false">
      <c r="B4" s="5" t="s">
        <v>0</v>
      </c>
      <c r="C4" s="22" t="n">
        <f aca="false">Menu!B2</f>
        <v>0</v>
      </c>
      <c r="D4" s="22"/>
      <c r="E4" s="22"/>
      <c r="F4" s="22"/>
      <c r="G4" s="22"/>
      <c r="H4" s="22"/>
      <c r="I4" s="22"/>
      <c r="J4" s="22"/>
      <c r="K4" s="22"/>
      <c r="L4" s="5" t="s">
        <v>140</v>
      </c>
      <c r="M4" s="23" t="n">
        <f aca="false">Menu!B3</f>
        <v>0</v>
      </c>
    </row>
    <row r="5" customFormat="false" ht="15" hidden="false" customHeight="false" outlineLevel="0" collapsed="false"/>
    <row r="6" customFormat="false" ht="18.75" hidden="false" customHeight="false" outlineLevel="0" collapsed="false">
      <c r="B6" s="24" t="s">
        <v>141</v>
      </c>
    </row>
    <row r="7" customFormat="false" ht="18.75" hidden="false" customHeight="false" outlineLevel="0" collapsed="false">
      <c r="B7" s="24"/>
    </row>
    <row r="8" customFormat="false" ht="15" hidden="false" customHeight="false" outlineLevel="0" collapsed="false">
      <c r="E8" s="25" t="s">
        <v>142</v>
      </c>
      <c r="F8" s="4" t="n">
        <f aca="false">'Perfil comportamental'!E9+'Perfil comportamental'!E6</f>
        <v>6</v>
      </c>
      <c r="G8" s="26" t="n">
        <f aca="false">F8/F$16</f>
        <v>0.428571428571429</v>
      </c>
    </row>
    <row r="9" customFormat="false" ht="15" hidden="true" customHeight="false" outlineLevel="0" collapsed="false">
      <c r="E9" s="25"/>
      <c r="F9" s="4" t="n">
        <f aca="false">F8</f>
        <v>6</v>
      </c>
      <c r="G9" s="26" t="n">
        <f aca="false">F9/F$16</f>
        <v>0.428571428571429</v>
      </c>
    </row>
    <row r="10" customFormat="false" ht="15" hidden="false" customHeight="false" outlineLevel="0" collapsed="false">
      <c r="E10" s="25" t="s">
        <v>143</v>
      </c>
      <c r="F10" s="4" t="n">
        <f aca="false">'Perfil comportamental'!E6+'Perfil comportamental'!E7</f>
        <v>5</v>
      </c>
      <c r="G10" s="26" t="n">
        <f aca="false">F10/F$16</f>
        <v>0.357142857142857</v>
      </c>
    </row>
    <row r="11" customFormat="false" ht="15" hidden="true" customHeight="false" outlineLevel="0" collapsed="false">
      <c r="E11" s="25"/>
      <c r="F11" s="4" t="n">
        <f aca="false">F10</f>
        <v>5</v>
      </c>
      <c r="G11" s="26" t="n">
        <f aca="false">F11/F$16</f>
        <v>0.357142857142857</v>
      </c>
    </row>
    <row r="12" customFormat="false" ht="15" hidden="false" customHeight="false" outlineLevel="0" collapsed="false">
      <c r="E12" s="25" t="s">
        <v>144</v>
      </c>
      <c r="F12" s="4" t="n">
        <f aca="false">'Perfil comportamental'!E7+'Perfil comportamental'!E8</f>
        <v>1</v>
      </c>
      <c r="G12" s="26" t="n">
        <f aca="false">F12/F$16</f>
        <v>0.0714285714285714</v>
      </c>
    </row>
    <row r="13" customFormat="false" ht="15" hidden="true" customHeight="false" outlineLevel="0" collapsed="false">
      <c r="E13" s="25"/>
      <c r="F13" s="4" t="n">
        <f aca="false">F12</f>
        <v>1</v>
      </c>
      <c r="G13" s="26" t="n">
        <f aca="false">F13/F$16</f>
        <v>0.0714285714285714</v>
      </c>
    </row>
    <row r="14" customFormat="false" ht="15" hidden="false" customHeight="false" outlineLevel="0" collapsed="false">
      <c r="E14" s="25" t="s">
        <v>145</v>
      </c>
      <c r="F14" s="4" t="n">
        <f aca="false">'Perfil comportamental'!E9+'Perfil comportamental'!E8</f>
        <v>2</v>
      </c>
      <c r="G14" s="26" t="n">
        <f aca="false">F14/F$16</f>
        <v>0.142857142857143</v>
      </c>
    </row>
    <row r="15" customFormat="false" ht="15" hidden="true" customHeight="false" outlineLevel="0" collapsed="false">
      <c r="E15" s="4"/>
      <c r="F15" s="4" t="n">
        <f aca="false">F14</f>
        <v>2</v>
      </c>
      <c r="G15" s="4"/>
    </row>
    <row r="16" customFormat="false" ht="15" hidden="true" customHeight="false" outlineLevel="0" collapsed="false">
      <c r="E16" s="4"/>
      <c r="F16" s="4" t="n">
        <f aca="false">F8+F10+F12+F14</f>
        <v>14</v>
      </c>
      <c r="G16" s="4"/>
    </row>
    <row r="17" customFormat="false" ht="15" hidden="false" customHeight="false" outlineLevel="0" collapsed="false">
      <c r="E17" s="4"/>
      <c r="F17" s="4"/>
      <c r="G17" s="4"/>
    </row>
    <row r="18" customFormat="false" ht="15" hidden="false" customHeight="false" outlineLevel="0" collapsed="false">
      <c r="E18" s="4"/>
      <c r="F18" s="4"/>
      <c r="G18" s="4"/>
    </row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>
      <c r="G22" s="27" t="n">
        <f aca="false">G8</f>
        <v>0.428571428571429</v>
      </c>
      <c r="H22" s="27"/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>
      <c r="B32" s="4" t="s">
        <v>146</v>
      </c>
      <c r="M32" s="18" t="s">
        <v>147</v>
      </c>
    </row>
    <row r="33" customFormat="false" ht="15" hidden="false" customHeight="false" outlineLevel="0" collapsed="false">
      <c r="B33" s="4" t="s">
        <v>148</v>
      </c>
      <c r="M33" s="18" t="s">
        <v>149</v>
      </c>
    </row>
    <row r="34" customFormat="false" ht="15" hidden="false" customHeight="false" outlineLevel="0" collapsed="false">
      <c r="B34" s="4" t="s">
        <v>150</v>
      </c>
      <c r="M34" s="18" t="s">
        <v>151</v>
      </c>
    </row>
    <row r="35" customFormat="false" ht="15" hidden="false" customHeight="false" outlineLevel="0" collapsed="false">
      <c r="B35" s="4" t="s">
        <v>152</v>
      </c>
      <c r="M35" s="18" t="s">
        <v>153</v>
      </c>
    </row>
    <row r="36" customFormat="false" ht="15" hidden="false" customHeight="false" outlineLevel="0" collapsed="false">
      <c r="B36" s="4" t="s">
        <v>154</v>
      </c>
      <c r="M36" s="18" t="s">
        <v>155</v>
      </c>
    </row>
    <row r="37" customFormat="false" ht="15" hidden="false" customHeight="false" outlineLevel="0" collapsed="false">
      <c r="B37" s="4" t="s">
        <v>156</v>
      </c>
      <c r="M37" s="18" t="s">
        <v>157</v>
      </c>
    </row>
    <row r="38" customFormat="false" ht="15" hidden="false" customHeight="false" outlineLevel="0" collapsed="false">
      <c r="B38" s="4" t="s">
        <v>158</v>
      </c>
      <c r="M38" s="18" t="s">
        <v>159</v>
      </c>
    </row>
    <row r="39" customFormat="false" ht="15" hidden="false" customHeight="false" outlineLevel="0" collapsed="false">
      <c r="B39" s="4" t="s">
        <v>160</v>
      </c>
      <c r="D39" s="28" t="n">
        <f aca="false">G14</f>
        <v>0.142857142857143</v>
      </c>
      <c r="L39" s="28" t="n">
        <f aca="false">G10</f>
        <v>0.357142857142857</v>
      </c>
      <c r="M39" s="18" t="s">
        <v>161</v>
      </c>
    </row>
    <row r="40" customFormat="false" ht="15" hidden="false" customHeight="false" outlineLevel="0" collapsed="false">
      <c r="B40" s="4" t="s">
        <v>162</v>
      </c>
      <c r="M40" s="18" t="s">
        <v>163</v>
      </c>
    </row>
    <row r="41" customFormat="false" ht="15" hidden="false" customHeight="false" outlineLevel="0" collapsed="false">
      <c r="B41" s="4" t="s">
        <v>164</v>
      </c>
      <c r="M41" s="18" t="s">
        <v>165</v>
      </c>
    </row>
    <row r="42" customFormat="false" ht="15" hidden="false" customHeight="false" outlineLevel="0" collapsed="false">
      <c r="B42" s="4" t="s">
        <v>166</v>
      </c>
      <c r="M42" s="18" t="s">
        <v>167</v>
      </c>
    </row>
    <row r="43" customFormat="false" ht="15" hidden="false" customHeight="false" outlineLevel="0" collapsed="false">
      <c r="B43" s="4" t="s">
        <v>168</v>
      </c>
      <c r="M43" s="18" t="s">
        <v>169</v>
      </c>
    </row>
    <row r="44" customFormat="false" ht="15" hidden="false" customHeight="false" outlineLevel="0" collapsed="false">
      <c r="B44" s="4" t="s">
        <v>170</v>
      </c>
      <c r="M44" s="18" t="s">
        <v>171</v>
      </c>
    </row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>
      <c r="G54" s="27" t="n">
        <f aca="false">G12</f>
        <v>0.0714285714285714</v>
      </c>
      <c r="H54" s="27"/>
    </row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</sheetData>
  <sheetProtection algorithmName="SHA-512" hashValue="eCqDOVgMykjgaESjeLveg2dFRlIW/lSFaFJ9wzsc7l2jmndtaRULQM3na85x5zJ5sieXBkXBlxQ26hZaCgrKTw==" saltValue="HQr1FROGRIiNYQG0qABf5A==" spinCount="100000" sheet="true" objects="true" scenarios="true"/>
  <mergeCells count="4">
    <mergeCell ref="B2:K2"/>
    <mergeCell ref="C4:K4"/>
    <mergeCell ref="G22:H22"/>
    <mergeCell ref="G54:H54"/>
  </mergeCells>
  <hyperlinks>
    <hyperlink ref="L2" location="Questionário!A1" display="&lt;&lt;&lt;&lt;"/>
    <hyperlink ref="M2" location="'Perfil comportamental'!A1" display="&gt;&gt;&gt;&gt;"/>
  </hyperlink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8.75" zeroHeight="true" outlineLevelRow="0" outlineLevelCol="0"/>
  <cols>
    <col collapsed="false" customWidth="true" hidden="false" outlineLevel="0" max="1" min="1" style="4" width="3.43"/>
    <col collapsed="false" customWidth="true" hidden="true" outlineLevel="0" max="2" min="2" style="29" width="6.14"/>
    <col collapsed="false" customWidth="false" hidden="true" outlineLevel="0" max="4" min="3" style="4" width="9.14"/>
    <col collapsed="false" customWidth="true" hidden="true" outlineLevel="0" max="5" min="5" style="25" width="4.85"/>
    <col collapsed="false" customWidth="true" hidden="false" outlineLevel="0" max="6" min="6" style="4" width="4.85"/>
    <col collapsed="false" customWidth="true" hidden="false" outlineLevel="0" max="7" min="7" style="4" width="11.28"/>
    <col collapsed="false" customWidth="true" hidden="false" outlineLevel="0" max="8" min="8" style="4" width="47.14"/>
    <col collapsed="false" customWidth="true" hidden="false" outlineLevel="0" max="9" min="9" style="4" width="18.57"/>
    <col collapsed="false" customWidth="false" hidden="false" outlineLevel="0" max="12" min="10" style="4" width="9.14"/>
    <col collapsed="false" customWidth="false" hidden="true" outlineLevel="0" max="1024" min="13" style="17" width="9.14"/>
  </cols>
  <sheetData>
    <row r="1" customFormat="false" ht="18.75" hidden="false" customHeight="false" outlineLevel="0" collapsed="false"/>
    <row r="2" customFormat="false" ht="21" hidden="false" customHeight="false" outlineLevel="0" collapsed="false">
      <c r="B2" s="8"/>
      <c r="C2" s="8"/>
      <c r="D2" s="8"/>
      <c r="E2" s="8"/>
      <c r="F2" s="9" t="s">
        <v>172</v>
      </c>
      <c r="G2" s="9"/>
      <c r="H2" s="9"/>
      <c r="I2" s="9"/>
      <c r="J2" s="9"/>
      <c r="K2" s="21" t="s">
        <v>2</v>
      </c>
      <c r="L2" s="21" t="s">
        <v>139</v>
      </c>
    </row>
    <row r="3" customFormat="false" ht="18.75" hidden="false" customHeight="false" outlineLevel="0" collapsed="false"/>
    <row r="4" s="4" customFormat="true" ht="18.75" hidden="false" customHeight="false" outlineLevel="0" collapsed="false">
      <c r="B4" s="29"/>
      <c r="E4" s="25"/>
      <c r="F4" s="30" t="s">
        <v>0</v>
      </c>
      <c r="G4" s="30"/>
      <c r="H4" s="22" t="n">
        <f aca="false">Menu!B2</f>
        <v>0</v>
      </c>
      <c r="I4" s="22"/>
      <c r="J4" s="22"/>
      <c r="K4" s="5" t="s">
        <v>140</v>
      </c>
      <c r="L4" s="23" t="n">
        <f aca="false">Menu!B3</f>
        <v>0</v>
      </c>
    </row>
    <row r="5" customFormat="false" ht="28.5" hidden="false" customHeight="true" outlineLevel="0" collapsed="false">
      <c r="F5" s="31"/>
      <c r="G5" s="31"/>
      <c r="H5" s="31"/>
    </row>
    <row r="6" customFormat="false" ht="15.75" hidden="false" customHeight="false" outlineLevel="0" collapsed="false">
      <c r="B6" s="32" t="s">
        <v>8</v>
      </c>
      <c r="C6" s="4" t="n">
        <f aca="false">SUMIF(Questionário!$D:$D,'Perfil comportamental'!B6,Questionário!$C:$C)</f>
        <v>5</v>
      </c>
      <c r="D6" s="4" t="n">
        <f aca="false">SUMIF(Questionário!$I:$I,'Perfil comportamental'!B6,Questionário!$H:$H)</f>
        <v>0</v>
      </c>
      <c r="E6" s="25" t="n">
        <f aca="false">SUM(C6:D6)</f>
        <v>5</v>
      </c>
      <c r="F6" s="31" t="n">
        <f aca="false">E6*4</f>
        <v>20</v>
      </c>
      <c r="G6" s="31" t="s">
        <v>173</v>
      </c>
      <c r="H6" s="31" t="s">
        <v>174</v>
      </c>
    </row>
    <row r="7" customFormat="false" ht="15.75" hidden="false" customHeight="false" outlineLevel="0" collapsed="false">
      <c r="B7" s="32" t="s">
        <v>12</v>
      </c>
      <c r="C7" s="4" t="n">
        <f aca="false">SUMIF(Questionário!$D:$D,'Perfil comportamental'!B7,Questionário!$C:$C)</f>
        <v>0</v>
      </c>
      <c r="D7" s="4" t="n">
        <f aca="false">SUMIF(Questionário!$I:$I,'Perfil comportamental'!B7,Questionário!$H:$H)</f>
        <v>0</v>
      </c>
      <c r="E7" s="25" t="n">
        <f aca="false">SUM(C7:D7)</f>
        <v>0</v>
      </c>
      <c r="F7" s="31" t="n">
        <f aca="false">E7*4</f>
        <v>0</v>
      </c>
      <c r="G7" s="31" t="s">
        <v>173</v>
      </c>
      <c r="H7" s="31" t="s">
        <v>175</v>
      </c>
    </row>
    <row r="8" customFormat="false" ht="15.75" hidden="false" customHeight="false" outlineLevel="0" collapsed="false">
      <c r="B8" s="32" t="s">
        <v>17</v>
      </c>
      <c r="C8" s="4" t="n">
        <f aca="false">SUMIF(Questionário!$D:$D,'Perfil comportamental'!B8,Questionário!$C:$C)</f>
        <v>1</v>
      </c>
      <c r="D8" s="4" t="n">
        <f aca="false">SUMIF(Questionário!$I:$I,'Perfil comportamental'!B8,Questionário!$H:$H)</f>
        <v>0</v>
      </c>
      <c r="E8" s="25" t="n">
        <f aca="false">SUM(C8:D8)</f>
        <v>1</v>
      </c>
      <c r="F8" s="31" t="n">
        <f aca="false">E8*4</f>
        <v>4</v>
      </c>
      <c r="G8" s="31" t="s">
        <v>173</v>
      </c>
      <c r="H8" s="31" t="s">
        <v>176</v>
      </c>
    </row>
    <row r="9" customFormat="false" ht="15.75" hidden="false" customHeight="false" outlineLevel="0" collapsed="false">
      <c r="B9" s="32" t="s">
        <v>14</v>
      </c>
      <c r="C9" s="4" t="n">
        <f aca="false">SUMIF(Questionário!$D:$D,'Perfil comportamental'!B9,Questionário!$C:$C)</f>
        <v>1</v>
      </c>
      <c r="D9" s="4" t="n">
        <f aca="false">SUMIF(Questionário!$I:$I,'Perfil comportamental'!B9,Questionário!$H:$H)</f>
        <v>0</v>
      </c>
      <c r="E9" s="25" t="n">
        <f aca="false">SUM(C9:D9)</f>
        <v>1</v>
      </c>
      <c r="F9" s="31" t="n">
        <f aca="false">E9*4</f>
        <v>4</v>
      </c>
      <c r="G9" s="31" t="s">
        <v>173</v>
      </c>
      <c r="H9" s="31" t="s">
        <v>177</v>
      </c>
    </row>
    <row r="10" customFormat="false" ht="18.75" hidden="true" customHeight="false" outlineLevel="0" collapsed="false">
      <c r="C10" s="4" t="n">
        <f aca="false">SUM(C6:C9)</f>
        <v>7</v>
      </c>
      <c r="D10" s="4" t="n">
        <f aca="false">SUM(D6:D9)</f>
        <v>0</v>
      </c>
      <c r="E10" s="33" t="n">
        <f aca="false">SUM(E6:E9)</f>
        <v>7</v>
      </c>
      <c r="F10" s="5" t="n">
        <f aca="false">SUM(F6:F9)</f>
        <v>28</v>
      </c>
      <c r="G10" s="5" t="s">
        <v>173</v>
      </c>
    </row>
    <row r="11" customFormat="false" ht="17.25" hidden="false" customHeight="true" outlineLevel="0" collapsed="false"/>
    <row r="12" customFormat="false" ht="18.75" hidden="true" customHeight="false" outlineLevel="0" collapsed="false">
      <c r="I12" s="18"/>
    </row>
    <row r="14" customFormat="false" ht="18.75" hidden="false" customHeight="false" outlineLevel="0" collapsed="false"/>
    <row r="15" customFormat="false" ht="18.75" hidden="false" customHeight="false" outlineLevel="0" collapsed="false">
      <c r="G15" s="17"/>
    </row>
    <row r="16" customFormat="false" ht="18.75" hidden="false" customHeight="false" outlineLevel="0" collapsed="false">
      <c r="G16" s="17"/>
    </row>
    <row r="17" customFormat="false" ht="18.75" hidden="false" customHeight="false" outlineLevel="0" collapsed="false"/>
    <row r="18" customFormat="false" ht="18.75" hidden="false" customHeight="false" outlineLevel="0" collapsed="false"/>
    <row r="19" customFormat="false" ht="18.75" hidden="false" customHeight="false" outlineLevel="0" collapsed="false"/>
    <row r="20" customFormat="false" ht="18.75" hidden="false" customHeight="false" outlineLevel="0" collapsed="false"/>
    <row r="21" customFormat="false" ht="18.75" hidden="false" customHeight="false" outlineLevel="0" collapsed="false"/>
    <row r="22" customFormat="false" ht="18.75" hidden="false" customHeight="false" outlineLevel="0" collapsed="false">
      <c r="F22" s="5" t="s">
        <v>178</v>
      </c>
    </row>
    <row r="23" customFormat="false" ht="18.75" hidden="false" customHeight="false" outlineLevel="0" collapsed="false">
      <c r="F23" s="31" t="n">
        <f aca="false">MAX(Informações1!C:C)</f>
        <v>20</v>
      </c>
      <c r="G23" s="22" t="str">
        <f aca="false">VLOOKUP(F23,Informações1!C:J,3,0)</f>
        <v>Fazer diferente (Idealização)</v>
      </c>
      <c r="H23" s="22"/>
      <c r="I23" s="34"/>
      <c r="J23" s="34"/>
      <c r="K23" s="34"/>
      <c r="L23" s="34"/>
    </row>
    <row r="24" customFormat="false" ht="18.75" hidden="false" customHeight="false" outlineLevel="0" collapsed="false">
      <c r="F24" s="31" t="n">
        <f aca="false">LARGE(Informações1!C:C,2)</f>
        <v>4</v>
      </c>
      <c r="G24" s="22" t="str">
        <f aca="false">IF(F23=F24,(VLOOKUP(F24,Informações2!C:J,3,0)),(VLOOKUP(F24,Informações1!C:J,3,0)))</f>
        <v>Fazer certo (Organização)</v>
      </c>
      <c r="H24" s="22"/>
    </row>
    <row r="25" customFormat="false" ht="18.75" hidden="false" customHeight="false" outlineLevel="0" collapsed="false">
      <c r="F25" s="5" t="s">
        <v>179</v>
      </c>
    </row>
    <row r="26" customFormat="false" ht="18.75" hidden="false" customHeight="false" outlineLevel="0" collapsed="false">
      <c r="F26" s="35"/>
      <c r="G26" s="36" t="str">
        <f aca="false">VLOOKUP(F23,Informações1!C:J,4,0)</f>
        <v>Criativo, intuitivo, foco no futuro, distraído, curioso, informal e flexível.</v>
      </c>
      <c r="H26" s="36"/>
      <c r="I26" s="36"/>
      <c r="J26" s="36"/>
      <c r="K26" s="36"/>
      <c r="L26" s="36"/>
    </row>
    <row r="27" customFormat="false" ht="18.75" hidden="false" customHeight="false" outlineLevel="0" collapsed="false">
      <c r="F27" s="35"/>
      <c r="G27" s="36" t="str">
        <f aca="false">IF(F23=F24,(VLOOKUP(F24,Informações2!C:J,4,0)),(VLOOKUP(F24,Informações1!C:J,4,0)))</f>
        <v>Detalhista, organizado, estrategista, busca do conhecimento, pontual, conservador, previsivel.</v>
      </c>
      <c r="H27" s="36"/>
      <c r="I27" s="36"/>
      <c r="J27" s="36"/>
      <c r="K27" s="36"/>
      <c r="L27" s="36"/>
    </row>
    <row r="28" customFormat="false" ht="18.75" hidden="false" customHeight="false" outlineLevel="0" collapsed="false">
      <c r="F28" s="5" t="s">
        <v>180</v>
      </c>
    </row>
    <row r="29" customFormat="false" ht="26.25" hidden="false" customHeight="true" outlineLevel="0" collapsed="false">
      <c r="F29" s="37"/>
      <c r="G29" s="38" t="str">
        <f aca="false">VLOOKUP(F23,Informações1!C:J,5,0)</f>
        <v>Idealização, provoca mudanças, antecipa o futuro, criatividade.</v>
      </c>
      <c r="H29" s="38"/>
      <c r="I29" s="38"/>
      <c r="J29" s="38"/>
      <c r="K29" s="38"/>
      <c r="L29" s="38"/>
    </row>
    <row r="30" customFormat="false" ht="42" hidden="false" customHeight="true" outlineLevel="0" collapsed="false">
      <c r="F30" s="37"/>
      <c r="G30" s="38" t="str">
        <f aca="false">IF(F23=F24,(VLOOKUP(F24,Informações2!C:J,5,0)),(VLOOKUP(F24,Informações1!C:J,5,0)))</f>
        <v>Organização, passado presente e futuro, consistência, conformidade e qualidade, lealdade e segurança, regras e responsabilidades.</v>
      </c>
      <c r="H30" s="38"/>
      <c r="I30" s="38"/>
      <c r="J30" s="38"/>
      <c r="K30" s="38"/>
      <c r="L30" s="38"/>
    </row>
    <row r="31" customFormat="false" ht="18.75" hidden="false" customHeight="false" outlineLevel="0" collapsed="false">
      <c r="F31" s="5" t="s">
        <v>181</v>
      </c>
    </row>
    <row r="32" customFormat="false" ht="47.25" hidden="false" customHeight="true" outlineLevel="0" collapsed="false">
      <c r="F32" s="39"/>
      <c r="G32" s="36" t="str">
        <f aca="false">VLOOKUP(F23,Informações1!C:J,6,0)</f>
        <v>Falta de atenção no presente, impaciência e rebeldia, defender o novo pelo novo, trabalho em equipe, verbalização.</v>
      </c>
      <c r="H32" s="36"/>
      <c r="I32" s="36"/>
      <c r="J32" s="36"/>
      <c r="K32" s="36"/>
      <c r="L32" s="36"/>
    </row>
    <row r="33" customFormat="false" ht="51.75" hidden="false" customHeight="true" outlineLevel="0" collapsed="false">
      <c r="F33" s="39"/>
      <c r="G33" s="36" t="str">
        <f aca="false">IF(F23=F24,(VLOOKUP(F24,Informações2!C:J,6,0)),(VLOOKUP(F24,Informações1!C:J,6,0)))</f>
        <v>Dificuldade de se adaptar a mudanças, pode impedir o progresso, detalhista, estruturado e demasiadamente sistematizado. Melhorar o entusiasmo, flexibilidade, aceitação de outros estilos comportamentais, método de atalho.</v>
      </c>
      <c r="H33" s="36"/>
      <c r="I33" s="36"/>
      <c r="J33" s="36"/>
      <c r="K33" s="36"/>
      <c r="L33" s="36"/>
    </row>
    <row r="34" customFormat="false" ht="18.75" hidden="false" customHeight="false" outlineLevel="0" collapsed="false">
      <c r="F34" s="5" t="s">
        <v>182</v>
      </c>
    </row>
    <row r="35" customFormat="false" ht="37.5" hidden="false" customHeight="true" outlineLevel="0" collapsed="false">
      <c r="F35" s="39"/>
      <c r="G35" s="38" t="str">
        <f aca="false">VLOOKUP(F23,Informações1!C:J,7,0)</f>
        <v>Liberdade de expressão, ausência de controle rígido, oportunidade para delegar.</v>
      </c>
      <c r="H35" s="38"/>
      <c r="I35" s="38"/>
      <c r="J35" s="38"/>
      <c r="K35" s="38"/>
      <c r="L35" s="38"/>
    </row>
    <row r="36" customFormat="false" ht="48.75" hidden="false" customHeight="true" outlineLevel="0" collapsed="false">
      <c r="F36" s="39"/>
      <c r="G36" s="36" t="str">
        <f aca="false">IF(F23=F24,(VLOOKUP(F24,Informações2!C:J,7,0)),(VLOOKUP(F24,Informações1!C:J,7,0)))</f>
        <v>Certeza, compreensão exata das regras, conhecimento especifico, ausência de riscos e erros, ver o produto acabado (começo, meio e fim).</v>
      </c>
      <c r="H36" s="36"/>
      <c r="I36" s="36"/>
      <c r="J36" s="36"/>
      <c r="K36" s="36"/>
      <c r="L36" s="36"/>
    </row>
    <row r="37" customFormat="false" ht="18.75" hidden="false" customHeight="false" outlineLevel="0" collapsed="false">
      <c r="F37" s="5" t="s">
        <v>183</v>
      </c>
    </row>
    <row r="38" customFormat="false" ht="18.75" hidden="false" customHeight="false" outlineLevel="0" collapsed="false">
      <c r="G38" s="22" t="str">
        <f aca="false">VLOOKUP(F23,Informações1!C:J,8,0)</f>
        <v>Criatividade e liberdade (inspirar idéias)</v>
      </c>
      <c r="H38" s="22"/>
      <c r="I38" s="22"/>
      <c r="J38" s="22"/>
      <c r="K38" s="22"/>
      <c r="L38" s="22"/>
    </row>
    <row r="39" customFormat="false" ht="18.75" hidden="false" customHeight="false" outlineLevel="0" collapsed="false">
      <c r="G39" s="22" t="str">
        <f aca="false">IF(F23=F24,(VLOOKUP(F24,Informações2!C:J,8,0)),(VLOOKUP(F24,Informações1!C:J,8,0)))</f>
        <v>Ordem e controle</v>
      </c>
      <c r="H39" s="22"/>
      <c r="I39" s="22"/>
      <c r="J39" s="22"/>
      <c r="K39" s="22"/>
      <c r="L39" s="22"/>
    </row>
    <row r="40" s="43" customFormat="true" ht="18.75" hidden="false" customHeight="false" outlineLevel="0" collapsed="false">
      <c r="A40" s="14"/>
      <c r="B40" s="40"/>
      <c r="C40" s="14"/>
      <c r="D40" s="14"/>
      <c r="E40" s="41"/>
      <c r="F40" s="14"/>
      <c r="G40" s="42"/>
      <c r="H40" s="42"/>
      <c r="I40" s="42"/>
      <c r="J40" s="42"/>
      <c r="K40" s="42"/>
      <c r="L40" s="42"/>
    </row>
  </sheetData>
  <sheetProtection algorithmName="SHA-512" hashValue="2gw4uUXvtNUqOSZDWKsYDg2am0opzutDX/26zwPhCQwqJUeF9iG9F7UYEThs24ZXt4i9tp8+StyLjG8lkmIAUA==" saltValue="b7DtBr5xPPYIOroX/JthfQ==" spinCount="100000" sheet="true" objects="true" scenarios="true"/>
  <mergeCells count="15">
    <mergeCell ref="F2:J2"/>
    <mergeCell ref="F4:G4"/>
    <mergeCell ref="H4:J4"/>
    <mergeCell ref="G23:H23"/>
    <mergeCell ref="G24:H24"/>
    <mergeCell ref="G26:L26"/>
    <mergeCell ref="G27:L27"/>
    <mergeCell ref="G29:L29"/>
    <mergeCell ref="G30:L30"/>
    <mergeCell ref="G32:L32"/>
    <mergeCell ref="G33:L33"/>
    <mergeCell ref="G35:L35"/>
    <mergeCell ref="G36:L36"/>
    <mergeCell ref="G38:L38"/>
    <mergeCell ref="G39:L39"/>
  </mergeCells>
  <hyperlinks>
    <hyperlink ref="K2" location="'Pref. cerebral'!A1" display="&lt;&lt;&lt;&lt;"/>
    <hyperlink ref="L2" location="Menu!A1" display="&gt;&gt;&gt;&gt;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7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14453125" defaultRowHeight="15" zeroHeight="false" outlineLevelRow="0" outlineLevelCol="0"/>
  <cols>
    <col collapsed="false" customWidth="false" hidden="false" outlineLevel="0" max="1" min="1" style="44" width="9.14"/>
    <col collapsed="false" customWidth="true" hidden="false" outlineLevel="0" max="2" min="2" style="44" width="2.43"/>
    <col collapsed="false" customWidth="true" hidden="false" outlineLevel="0" max="3" min="3" style="44" width="7.57"/>
    <col collapsed="false" customWidth="true" hidden="false" outlineLevel="0" max="4" min="4" style="44" width="8.14"/>
    <col collapsed="false" customWidth="true" hidden="false" outlineLevel="0" max="5" min="5" style="44" width="14.71"/>
    <col collapsed="false" customWidth="true" hidden="false" outlineLevel="0" max="6" min="6" style="44" width="31.14"/>
    <col collapsed="false" customWidth="true" hidden="false" outlineLevel="0" max="7" min="7" style="44" width="31.71"/>
    <col collapsed="false" customWidth="true" hidden="false" outlineLevel="0" max="8" min="8" style="44" width="39.71"/>
    <col collapsed="false" customWidth="true" hidden="false" outlineLevel="0" max="9" min="9" style="44" width="35.57"/>
    <col collapsed="false" customWidth="true" hidden="false" outlineLevel="0" max="10" min="10" style="44" width="24.57"/>
    <col collapsed="false" customWidth="false" hidden="false" outlineLevel="0" max="1024" min="11" style="44" width="9.14"/>
  </cols>
  <sheetData>
    <row r="2" customFormat="false" ht="15" hidden="false" customHeight="false" outlineLevel="0" collapsed="false">
      <c r="B2" s="45"/>
      <c r="C2" s="45"/>
      <c r="D2" s="46"/>
      <c r="E2" s="45" t="s">
        <v>184</v>
      </c>
      <c r="F2" s="45" t="s">
        <v>185</v>
      </c>
      <c r="G2" s="45" t="s">
        <v>180</v>
      </c>
      <c r="H2" s="45" t="s">
        <v>181</v>
      </c>
      <c r="I2" s="45" t="s">
        <v>182</v>
      </c>
      <c r="J2" s="45" t="s">
        <v>183</v>
      </c>
    </row>
    <row r="3" customFormat="false" ht="45" hidden="false" customHeight="false" outlineLevel="0" collapsed="false">
      <c r="B3" s="47" t="s">
        <v>8</v>
      </c>
      <c r="C3" s="47" t="n">
        <f aca="false">'Perfil comportamental'!F6</f>
        <v>20</v>
      </c>
      <c r="D3" s="48" t="s">
        <v>186</v>
      </c>
      <c r="E3" s="49" t="s">
        <v>187</v>
      </c>
      <c r="F3" s="49" t="s">
        <v>188</v>
      </c>
      <c r="G3" s="49" t="s">
        <v>189</v>
      </c>
      <c r="H3" s="49" t="s">
        <v>190</v>
      </c>
      <c r="I3" s="49" t="s">
        <v>191</v>
      </c>
      <c r="J3" s="49" t="s">
        <v>192</v>
      </c>
    </row>
    <row r="4" customFormat="false" ht="90" hidden="false" customHeight="false" outlineLevel="0" collapsed="false">
      <c r="B4" s="47" t="s">
        <v>12</v>
      </c>
      <c r="C4" s="47" t="n">
        <f aca="false">'Perfil comportamental'!F7</f>
        <v>0</v>
      </c>
      <c r="D4" s="48" t="s">
        <v>193</v>
      </c>
      <c r="E4" s="49" t="s">
        <v>194</v>
      </c>
      <c r="F4" s="49" t="s">
        <v>195</v>
      </c>
      <c r="G4" s="49" t="s">
        <v>196</v>
      </c>
      <c r="H4" s="49" t="s">
        <v>197</v>
      </c>
      <c r="I4" s="49" t="s">
        <v>198</v>
      </c>
      <c r="J4" s="49" t="s">
        <v>199</v>
      </c>
    </row>
    <row r="5" customFormat="false" ht="90" hidden="false" customHeight="false" outlineLevel="0" collapsed="false">
      <c r="B5" s="47" t="s">
        <v>14</v>
      </c>
      <c r="C5" s="47" t="n">
        <f aca="false">'Perfil comportamental'!F9</f>
        <v>4</v>
      </c>
      <c r="D5" s="48" t="s">
        <v>200</v>
      </c>
      <c r="E5" s="49" t="s">
        <v>201</v>
      </c>
      <c r="F5" s="49" t="s">
        <v>202</v>
      </c>
      <c r="G5" s="49" t="s">
        <v>203</v>
      </c>
      <c r="H5" s="49" t="s">
        <v>204</v>
      </c>
      <c r="I5" s="49" t="s">
        <v>205</v>
      </c>
      <c r="J5" s="49" t="s">
        <v>206</v>
      </c>
    </row>
    <row r="6" customFormat="false" ht="75" hidden="false" customHeight="false" outlineLevel="0" collapsed="false">
      <c r="B6" s="47" t="s">
        <v>17</v>
      </c>
      <c r="C6" s="47" t="n">
        <f aca="false">'Perfil comportamental'!F8</f>
        <v>4</v>
      </c>
      <c r="D6" s="48" t="s">
        <v>207</v>
      </c>
      <c r="E6" s="49" t="s">
        <v>208</v>
      </c>
      <c r="F6" s="49" t="s">
        <v>209</v>
      </c>
      <c r="G6" s="49" t="s">
        <v>210</v>
      </c>
      <c r="H6" s="49" t="s">
        <v>211</v>
      </c>
      <c r="I6" s="49" t="s">
        <v>212</v>
      </c>
      <c r="J6" s="49" t="s">
        <v>213</v>
      </c>
    </row>
    <row r="7" customFormat="false" ht="15" hidden="false" customHeight="false" outlineLevel="0" collapsed="false">
      <c r="B7" s="50"/>
      <c r="C7" s="50"/>
      <c r="D7" s="50"/>
      <c r="E7" s="50"/>
      <c r="F7" s="50"/>
      <c r="G7" s="50"/>
      <c r="H7" s="50"/>
      <c r="I7" s="50"/>
      <c r="J7" s="50"/>
    </row>
  </sheetData>
  <sheetProtection algorithmName="SHA-512" hashValue="1niTbLF9hngQXtBB1MO2wDNkHMlNuCsDfLvgd6mN0ckrx13RCuNP+Pp4O8b3da3kLHkYvPCIJna4BKxVyHpaMg==" saltValue="MafTy6oAEs5gL/kC+Jmp5w==" spinCount="100000" sheet="true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7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9.14453125" defaultRowHeight="15" zeroHeight="false" outlineLevelRow="0" outlineLevelCol="0"/>
  <cols>
    <col collapsed="false" customWidth="false" hidden="false" outlineLevel="0" max="1" min="1" style="44" width="9.14"/>
    <col collapsed="false" customWidth="true" hidden="false" outlineLevel="0" max="2" min="2" style="44" width="2.43"/>
    <col collapsed="false" customWidth="true" hidden="false" outlineLevel="0" max="3" min="3" style="44" width="7.57"/>
    <col collapsed="false" customWidth="true" hidden="false" outlineLevel="0" max="4" min="4" style="44" width="8.14"/>
    <col collapsed="false" customWidth="true" hidden="false" outlineLevel="0" max="5" min="5" style="44" width="14.71"/>
    <col collapsed="false" customWidth="true" hidden="false" outlineLevel="0" max="6" min="6" style="44" width="31.14"/>
    <col collapsed="false" customWidth="true" hidden="false" outlineLevel="0" max="7" min="7" style="44" width="31.71"/>
    <col collapsed="false" customWidth="true" hidden="false" outlineLevel="0" max="8" min="8" style="44" width="39.71"/>
    <col collapsed="false" customWidth="true" hidden="false" outlineLevel="0" max="9" min="9" style="44" width="35.57"/>
    <col collapsed="false" customWidth="true" hidden="false" outlineLevel="0" max="10" min="10" style="44" width="24.57"/>
    <col collapsed="false" customWidth="false" hidden="false" outlineLevel="0" max="1024" min="11" style="44" width="9.14"/>
  </cols>
  <sheetData>
    <row r="2" customFormat="false" ht="15" hidden="false" customHeight="false" outlineLevel="0" collapsed="false">
      <c r="B2" s="45"/>
      <c r="C2" s="45"/>
      <c r="D2" s="46"/>
      <c r="E2" s="45" t="s">
        <v>184</v>
      </c>
      <c r="F2" s="45" t="s">
        <v>185</v>
      </c>
      <c r="G2" s="45" t="s">
        <v>180</v>
      </c>
      <c r="H2" s="45" t="s">
        <v>181</v>
      </c>
      <c r="I2" s="45" t="s">
        <v>182</v>
      </c>
      <c r="J2" s="45" t="s">
        <v>183</v>
      </c>
    </row>
    <row r="3" customFormat="false" ht="75" hidden="false" customHeight="false" outlineLevel="0" collapsed="false">
      <c r="B3" s="47" t="str">
        <f aca="false">Informações1!B6</f>
        <v>P</v>
      </c>
      <c r="C3" s="47" t="n">
        <f aca="false">Informações1!C6</f>
        <v>4</v>
      </c>
      <c r="D3" s="47" t="str">
        <f aca="false">Informações1!D6</f>
        <v>Tubarão</v>
      </c>
      <c r="E3" s="47" t="str">
        <f aca="false">Informações1!E6</f>
        <v>Fazer rápido (Atitude/Ação)</v>
      </c>
      <c r="F3" s="47" t="str">
        <f aca="false">Informações1!F6</f>
        <v>Senso de urgência, iniciativa, prático, impulsivo, vencer desafios, aqui e agora, auto suficiente, não delegar.</v>
      </c>
      <c r="G3" s="47" t="str">
        <f aca="false">Informações1!G6</f>
        <v>Ação, fazer que aconteça, parar com a burocracia, motivação.</v>
      </c>
      <c r="H3" s="47" t="str">
        <f aca="false">Informações1!H6</f>
        <v>Socialmente um desastre, faz da forma mais fácil, relacionamento complicado. Precisa melhorar a paciência, atenção às pessoas, humildade, consideração, trabalhar coletivamente, ouvir mais.</v>
      </c>
      <c r="I3" s="47" t="str">
        <f aca="false">Informações1!I6</f>
        <v>Liberdade para agir individualmente, controle das proprias atividades, resolver os problemas do seu jeito, competição, variedade de atividades, não ter que repetir tarefas.</v>
      </c>
      <c r="J3" s="47" t="str">
        <f aca="false">Informações1!J6</f>
        <v>Resultado</v>
      </c>
    </row>
    <row r="4" customFormat="false" ht="90" hidden="false" customHeight="false" outlineLevel="0" collapsed="false">
      <c r="B4" s="47" t="str">
        <f aca="false">Informações1!B5</f>
        <v>A</v>
      </c>
      <c r="C4" s="47" t="n">
        <f aca="false">Informações1!C5</f>
        <v>4</v>
      </c>
      <c r="D4" s="47" t="str">
        <f aca="false">Informações1!D5</f>
        <v>Lobo</v>
      </c>
      <c r="E4" s="47" t="str">
        <f aca="false">Informações1!E5</f>
        <v>Fazer certo (Organização)</v>
      </c>
      <c r="F4" s="47" t="str">
        <f aca="false">Informações1!F5</f>
        <v>Detalhista, organizado, estrategista, busca do conhecimento, pontual, conservador, previsivel.</v>
      </c>
      <c r="G4" s="47" t="str">
        <f aca="false">Informações1!G5</f>
        <v>Organização, passado presente e futuro, consistência, conformidade e qualidade, lealdade e segurança, regras e responsabilidades.</v>
      </c>
      <c r="H4" s="47" t="str">
        <f aca="false">Informações1!H5</f>
        <v>Dificuldade de se adaptar a mudanças, pode impedir o progresso, detalhista, estruturado e demasiadamente sistematizado. Melhorar o entusiasmo, flexibilidade, aceitação de outros estilos comportamentais, método de atalho.</v>
      </c>
      <c r="I4" s="47" t="str">
        <f aca="false">Informações1!I5</f>
        <v>Certeza, compreensão exata das regras, conhecimento especifico, ausência de riscos e erros, ver o produto acabado (começo, meio e fim).</v>
      </c>
      <c r="J4" s="47" t="str">
        <f aca="false">Informações1!J5</f>
        <v>Ordem e controle</v>
      </c>
    </row>
    <row r="5" customFormat="false" ht="90" hidden="false" customHeight="false" outlineLevel="0" collapsed="false">
      <c r="B5" s="47" t="str">
        <f aca="false">Informações1!B4</f>
        <v>I</v>
      </c>
      <c r="C5" s="47" t="n">
        <f aca="false">Informações1!C4</f>
        <v>0</v>
      </c>
      <c r="D5" s="47" t="str">
        <f aca="false">Informações1!D4</f>
        <v>Gato</v>
      </c>
      <c r="E5" s="47" t="str">
        <f aca="false">Informações1!E4</f>
        <v>Fazer junto (Comunicação)</v>
      </c>
      <c r="F5" s="47" t="str">
        <f aca="false">Informações1!F4</f>
        <v>Sensível, relacionamentos, time, tradicional, contribuição, busca harmonia, delega autoridade.</v>
      </c>
      <c r="G5" s="47" t="str">
        <f aca="false">Informações1!G4</f>
        <v>Comunicação, mantém a harmonia, desenvolve e mantém a cultura, comunicação aberta.</v>
      </c>
      <c r="H5" s="47" t="str">
        <f aca="false">Informações1!H4</f>
        <v>Esconder conflitos, felicidade acima dos resultados, manipulação através de sentimentos. Abordagem mais direta, controle de tempo, controle emocional, mais foco, prazos realistas, trabalhar mais a razão.</v>
      </c>
      <c r="I5" s="47" t="str">
        <f aca="false">Informações1!I4</f>
        <v>Segurança, aceitação social, construir o consenso, reconhecimento da equipe, supervisão compreensiva, ambiente harmônico, trabalho em grupo.</v>
      </c>
      <c r="J5" s="47" t="str">
        <f aca="false">Informações1!J4</f>
        <v>Felicidade e igualdade (pensa nos outros)</v>
      </c>
    </row>
    <row r="6" customFormat="false" ht="45" hidden="false" customHeight="false" outlineLevel="0" collapsed="false">
      <c r="B6" s="47" t="str">
        <f aca="false">Informações1!B3</f>
        <v>E</v>
      </c>
      <c r="C6" s="47" t="n">
        <f aca="false">Informações1!C3</f>
        <v>20</v>
      </c>
      <c r="D6" s="47" t="str">
        <f aca="false">Informações1!D3</f>
        <v>Águia</v>
      </c>
      <c r="E6" s="47" t="str">
        <f aca="false">Informações1!E3</f>
        <v>Fazer diferente (Idealização)</v>
      </c>
      <c r="F6" s="47" t="str">
        <f aca="false">Informações1!F3</f>
        <v>Criativo, intuitivo, foco no futuro, distraído, curioso, informal e flexível.</v>
      </c>
      <c r="G6" s="47" t="str">
        <f aca="false">Informações1!G3</f>
        <v>Idealização, provoca mudanças, antecipa o futuro, criatividade.</v>
      </c>
      <c r="H6" s="47" t="str">
        <f aca="false">Informações1!H3</f>
        <v>Falta de atenção no presente, impaciência e rebeldia, defender o novo pelo novo, trabalho em equipe, verbalização.</v>
      </c>
      <c r="I6" s="47" t="str">
        <f aca="false">Informações1!I3</f>
        <v>Liberdade de expressão, ausência de controle rígido, oportunidade para delegar.</v>
      </c>
      <c r="J6" s="47" t="str">
        <f aca="false">Informações1!J3</f>
        <v>Criatividade e liberdade (inspirar idéias)</v>
      </c>
    </row>
    <row r="7" customFormat="false" ht="15" hidden="false" customHeight="false" outlineLevel="0" collapsed="false">
      <c r="B7" s="50"/>
      <c r="C7" s="50"/>
      <c r="D7" s="50"/>
      <c r="E7" s="50"/>
      <c r="F7" s="50"/>
      <c r="G7" s="50"/>
      <c r="H7" s="50"/>
      <c r="I7" s="50"/>
      <c r="J7" s="50"/>
    </row>
  </sheetData>
  <sheetProtection algorithmName="SHA-512" hashValue="DERjDPUeyKBoVFfKclGWwiUGB9lxbsoMcA/ayldULKvno0485/EXSchqZKLbtJ2wy9FHN7Vp14gN9twGM/os2g==" saltValue="iBxNdEnMywpMNJLvhNm9RA==" spinCount="100000" sheet="true" objects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2011-11-14T11:21:06Z</dcterms:created>
  <dc:creator>Ludmillacosta</dc:creator>
  <dc:description/>
  <dc:language>pt-BR</dc:language>
  <cp:lastModifiedBy/>
  <cp:lastPrinted>2011-11-18T19:28:55Z</cp:lastPrinted>
  <dcterms:modified xsi:type="dcterms:W3CDTF">2020-10-14T18:27:00Z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