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quintero\proyectos\automation-booking\playwright\"/>
    </mc:Choice>
  </mc:AlternateContent>
  <xr:revisionPtr revIDLastSave="0" documentId="13_ncr:1_{846CC8D9-184A-437A-B1DD-90BC63989C07}" xr6:coauthVersionLast="47" xr6:coauthVersionMax="47" xr10:uidLastSave="{00000000-0000-0000-0000-000000000000}"/>
  <bookViews>
    <workbookView xWindow="-120" yWindow="-120" windowWidth="30960" windowHeight="16920" xr2:uid="{A75A5039-BE99-42B9-9564-A3A62C427F9E}"/>
  </bookViews>
  <sheets>
    <sheet name="Server" sheetId="2" r:id="rId1"/>
    <sheet name="AV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F4" i="1"/>
  <c r="E2" i="1"/>
  <c r="E3" i="1"/>
  <c r="E6" i="1"/>
  <c r="E5" i="1"/>
  <c r="F2" i="1"/>
  <c r="E8" i="1" l="1"/>
  <c r="E7" i="1" l="1"/>
</calcChain>
</file>

<file path=xl/sharedStrings.xml><?xml version="1.0" encoding="utf-8"?>
<sst xmlns="http://schemas.openxmlformats.org/spreadsheetml/2006/main" count="149" uniqueCount="89">
  <si>
    <t>TestName</t>
  </si>
  <si>
    <t>language</t>
  </si>
  <si>
    <t>nbAdults</t>
  </si>
  <si>
    <t>nbChildren</t>
  </si>
  <si>
    <t>nbInfants</t>
  </si>
  <si>
    <t>pointOfSale</t>
  </si>
  <si>
    <t>from</t>
  </si>
  <si>
    <t>to</t>
  </si>
  <si>
    <t>trace</t>
  </si>
  <si>
    <t>tripType</t>
  </si>
  <si>
    <t>BOG</t>
  </si>
  <si>
    <t>MDE</t>
  </si>
  <si>
    <t>all</t>
  </si>
  <si>
    <t>EU</t>
  </si>
  <si>
    <t>round-trip</t>
  </si>
  <si>
    <t>https://uat.digital.airline.amadeus.com/av/booking/avail</t>
  </si>
  <si>
    <t>Sprint_UAT</t>
  </si>
  <si>
    <t>Release_UAT</t>
  </si>
  <si>
    <t>https://uat.digital.airline.amadeus.com/av/release-booking/avail</t>
  </si>
  <si>
    <r>
      <t>https:</t>
    </r>
    <r>
      <rPr>
        <sz val="11"/>
        <color theme="1"/>
        <rFont val="Arial"/>
        <family val="2"/>
      </rPr>
      <t>//booking.avianca.com/av/booking/avail</t>
    </r>
  </si>
  <si>
    <t>env</t>
  </si>
  <si>
    <t>Production</t>
  </si>
  <si>
    <t>departureDate</t>
  </si>
  <si>
    <t>returnDate</t>
  </si>
  <si>
    <t>EN</t>
  </si>
  <si>
    <t>creditCardType</t>
  </si>
  <si>
    <t>City</t>
  </si>
  <si>
    <t>ZipCode</t>
  </si>
  <si>
    <t>Address</t>
  </si>
  <si>
    <t>cardInfo</t>
  </si>
  <si>
    <t>one-way</t>
  </si>
  <si>
    <t>Amex</t>
  </si>
  <si>
    <t>377813402429063,03/25,3551</t>
  </si>
  <si>
    <t>VC_Test_01_availability_screen</t>
  </si>
  <si>
    <t>VC_Test_01_passenger_screen</t>
  </si>
  <si>
    <t>Demo</t>
  </si>
  <si>
    <t>https://uat.digital.airline.amadeus.com/av/demo-booking/avail</t>
  </si>
  <si>
    <t>PT</t>
  </si>
  <si>
    <t>fareInBound</t>
  </si>
  <si>
    <t>fareOutBound</t>
  </si>
  <si>
    <t>Carry-on</t>
  </si>
  <si>
    <t>X</t>
  </si>
  <si>
    <t>LifeMiles</t>
  </si>
  <si>
    <t>methodPayment</t>
  </si>
  <si>
    <t>Credit Card</t>
  </si>
  <si>
    <t>SpecialAssistance</t>
  </si>
  <si>
    <t>SP</t>
  </si>
  <si>
    <t>PTY</t>
  </si>
  <si>
    <t>LIM</t>
  </si>
  <si>
    <t>CO</t>
  </si>
  <si>
    <t>M</t>
  </si>
  <si>
    <t>SportEquipment</t>
  </si>
  <si>
    <t>Insurance</t>
  </si>
  <si>
    <t>PSE</t>
  </si>
  <si>
    <t xml:space="preserve">BuyExtraBaggage </t>
  </si>
  <si>
    <t>S</t>
  </si>
  <si>
    <t>OnSite</t>
  </si>
  <si>
    <t>AuthorizationID</t>
  </si>
  <si>
    <t>MIA</t>
  </si>
  <si>
    <t>US</t>
  </si>
  <si>
    <t>AditionalData</t>
  </si>
  <si>
    <t>Yes</t>
  </si>
  <si>
    <t>cardHolderName</t>
  </si>
  <si>
    <t>cardHolderSurname</t>
  </si>
  <si>
    <t>cardHolderIdNumber</t>
  </si>
  <si>
    <t>cardHolderEmail</t>
  </si>
  <si>
    <t>cardHolderPhoneNumber</t>
  </si>
  <si>
    <t>Approved</t>
  </si>
  <si>
    <t>accept@accept.com</t>
  </si>
  <si>
    <t>Alabama</t>
  </si>
  <si>
    <t>Street 85 #25-30$</t>
  </si>
  <si>
    <t>Test_05_PT_BR_OW_BookingPNR</t>
  </si>
  <si>
    <t>Test_01_PT_EU_RT_BookingPNR</t>
  </si>
  <si>
    <t>Test_02_EN_US_RT_BookingPNR</t>
  </si>
  <si>
    <t>Test_03_SP_CO_RT_BookingPNR</t>
  </si>
  <si>
    <t>Test_04_SP_CO_OW_BookingPNR</t>
  </si>
  <si>
    <t>BR</t>
  </si>
  <si>
    <t>Seat</t>
  </si>
  <si>
    <t>Covid</t>
  </si>
  <si>
    <t>useHPP</t>
  </si>
  <si>
    <t>DFW</t>
  </si>
  <si>
    <t>PR</t>
  </si>
  <si>
    <t>platform</t>
  </si>
  <si>
    <t>WEBB2C</t>
  </si>
  <si>
    <t>L</t>
  </si>
  <si>
    <t>https://dev.digital.airline.amadeus.com/av/booking-15-6-8-pr-724/avail</t>
  </si>
  <si>
    <t>PSO</t>
  </si>
  <si>
    <t>https://dev.digital.airline.amadeus.com/av/booking-16-6/avail?departureDate=2022-09-19&amp;from=BOG&amp;language=ES&amp;nbAdults=1&amp;nbAnimals=0&amp;nbChildren=0&amp;nbInfants=0&amp;platform=WEBB2C&amp;pointOfSale=EU&amp;returnDate=2022-09-26&amp;to=MDE&amp;tripType=round-trip</t>
  </si>
  <si>
    <t>https://dev.digital.airline.amadeus.com/av/booking-16-6/avail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</si>
</sst>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b/>
      <sz val="12"/>
      <color indexed="8"/>
      <name val="Calibri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charset val="134"/>
      <scheme val="minor"/>
    </font>
    <font>
      <sz val="11"/>
      <color theme="1"/>
      <name val="Calibri"/>
      <family val="2"/>
    </font>
    <font>
      <sz val="8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0" borderId="0" xfId="1"/>
    <xf numFmtId="0" fontId="0" fillId="0" borderId="0" xfId="0" applyFont="1"/>
    <xf numFmtId="0" fontId="4" fillId="0" borderId="0" xfId="0" applyFont="1" applyAlignment="1">
      <alignment horizontal="left"/>
    </xf>
    <xf numFmtId="1" fontId="0" fillId="0" borderId="0" xfId="0" applyNumberFormat="1"/>
    <xf numFmtId="1" fontId="1" fillId="2" borderId="1" xfId="0" applyNumberFormat="1" applyFont="1" applyFill="1" applyBorder="1" applyAlignment="1">
      <alignment horizontal="left" vertical="center"/>
    </xf>
    <xf numFmtId="1" fontId="4" fillId="0" borderId="0" xfId="0" applyNumberFormat="1" applyFont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0" fillId="3" borderId="0" xfId="0" applyFill="1"/>
    <xf numFmtId="0" fontId="4" fillId="3" borderId="0" xfId="0" applyFont="1" applyFill="1" applyAlignment="1">
      <alignment horizontal="left"/>
    </xf>
    <xf numFmtId="1" fontId="0" fillId="3" borderId="0" xfId="0" applyNumberFormat="1" applyFill="1"/>
    <xf numFmtId="0" fontId="3" fillId="3" borderId="0" xfId="1" applyFill="1"/>
    <xf numFmtId="0" fontId="0" fillId="0" borderId="0" xfId="0" applyFill="1"/>
    <xf numFmtId="0" fontId="3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digital.airline.amadeus.com/av/booking-16-6/avail" TargetMode="External"/><Relationship Id="rId2" Type="http://schemas.openxmlformats.org/officeDocument/2006/relationships/hyperlink" Target="https://dev.digital.airline.amadeus.com/av/booking-16-6/avail?departureDate=2022-09-19&amp;from=BOG&amp;language=ES&amp;nbAdults=1&amp;nbAnimals=0&amp;nbChildren=0&amp;nbInfants=0&amp;platform=WEBB2C&amp;pointOfSale=EU&amp;returnDate=2022-09-26&amp;to=MDE&amp;tripType=round-trip" TargetMode="External"/><Relationship Id="rId1" Type="http://schemas.openxmlformats.org/officeDocument/2006/relationships/hyperlink" Target="https://dev.digital.airline.amadeus.com/av/booking-15-6-8-pr-724/avai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ept@accept.com" TargetMode="External"/><Relationship Id="rId1" Type="http://schemas.openxmlformats.org/officeDocument/2006/relationships/hyperlink" Target="mailto:accept@acce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35F5-B287-439B-BA60-715477EC9E77}">
  <dimension ref="A1:B15"/>
  <sheetViews>
    <sheetView tabSelected="1" workbookViewId="0">
      <selection activeCell="B4" sqref="B4"/>
    </sheetView>
  </sheetViews>
  <sheetFormatPr defaultRowHeight="15"/>
  <cols>
    <col min="1" max="1" width="13.42578125" bestFit="1" customWidth="1"/>
    <col min="2" max="2" width="71.5703125" bestFit="1" customWidth="1"/>
  </cols>
  <sheetData>
    <row r="1" spans="1:2">
      <c r="A1" t="s">
        <v>35</v>
      </c>
      <c r="B1" s="13" t="s">
        <v>36</v>
      </c>
    </row>
    <row r="2" spans="1:2">
      <c r="A2" t="s">
        <v>16</v>
      </c>
      <c r="B2" s="13" t="s">
        <v>15</v>
      </c>
    </row>
    <row r="3" spans="1:2">
      <c r="A3" t="s">
        <v>17</v>
      </c>
      <c r="B3" s="2" t="s">
        <v>88</v>
      </c>
    </row>
    <row r="4" spans="1:2">
      <c r="A4" t="s">
        <v>21</v>
      </c>
      <c r="B4" s="3" t="s">
        <v>19</v>
      </c>
    </row>
    <row r="5" spans="1:2">
      <c r="A5" t="s">
        <v>81</v>
      </c>
      <c r="B5" s="14" t="s">
        <v>85</v>
      </c>
    </row>
    <row r="6" spans="1:2">
      <c r="B6" s="13" t="s">
        <v>18</v>
      </c>
    </row>
    <row r="7" spans="1:2">
      <c r="B7" s="2" t="s">
        <v>87</v>
      </c>
    </row>
    <row r="9" spans="1:2">
      <c r="B9" s="2"/>
    </row>
    <row r="10" spans="1:2">
      <c r="B10" s="2"/>
    </row>
    <row r="11" spans="1:2">
      <c r="B11" s="14"/>
    </row>
    <row r="12" spans="1:2">
      <c r="B12" s="2"/>
    </row>
    <row r="13" spans="1:2">
      <c r="B13" s="14"/>
    </row>
    <row r="15" spans="1:2">
      <c r="B15" s="2"/>
    </row>
  </sheetData>
  <hyperlinks>
    <hyperlink ref="B5" r:id="rId1" xr:uid="{A6E0811F-BDF1-4E7D-B7A8-CFF0EF799DC3}"/>
    <hyperlink ref="B7" r:id="rId2" xr:uid="{7CD84B30-BF5F-4607-A5AC-2B64EC67B102}"/>
    <hyperlink ref="B3" r:id="rId3" xr:uid="{8CD33CA3-B113-433E-AF0A-144133F18906}"/>
  </hyperlinks>
  <pageMargins left="0.7" right="0.7" top="0.75" bottom="0.75" header="0.3" footer="0.3"/>
  <pageSetup orientation="portrait" horizontalDpi="90" verticalDpi="90" r:id="rId4"/>
  <headerFooter>
    <oddHeader>&amp;R&amp;"Calibri"&amp;12&amp;KFF8C00CONFIDENTIAL &amp;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99D3-EDEC-4FE9-AF92-0244EBD3F8CC}">
  <dimension ref="A1:AL8"/>
  <sheetViews>
    <sheetView workbookViewId="0">
      <selection activeCell="P5" sqref="P5"/>
    </sheetView>
  </sheetViews>
  <sheetFormatPr defaultRowHeight="15"/>
  <cols>
    <col min="1" max="1" width="31.28515625" bestFit="1" customWidth="1"/>
    <col min="2" max="2" width="9.85546875" bestFit="1" customWidth="1"/>
    <col min="3" max="3" width="5.7109375" bestFit="1" customWidth="1"/>
    <col min="4" max="4" width="5.28515625" bestFit="1" customWidth="1"/>
    <col min="5" max="5" width="15.5703125" style="5" bestFit="1" customWidth="1"/>
    <col min="6" max="6" width="14.5703125" style="5" bestFit="1" customWidth="1"/>
    <col min="7" max="7" width="9.85546875" bestFit="1" customWidth="1"/>
    <col min="8" max="8" width="11.7109375" bestFit="1" customWidth="1"/>
    <col min="9" max="9" width="10.28515625" bestFit="1" customWidth="1"/>
    <col min="10" max="10" width="14.7109375" bestFit="1" customWidth="1"/>
    <col min="11" max="11" width="12.5703125" bestFit="1" customWidth="1"/>
    <col min="12" max="12" width="12.5703125" customWidth="1"/>
    <col min="13" max="13" width="6" bestFit="1" customWidth="1"/>
    <col min="14" max="14" width="10.140625" bestFit="1" customWidth="1"/>
    <col min="15" max="15" width="15.140625" bestFit="1" customWidth="1"/>
    <col min="16" max="16" width="13.28515625" bestFit="1" customWidth="1"/>
    <col min="17" max="17" width="9.42578125" bestFit="1" customWidth="1"/>
    <col min="18" max="18" width="18.7109375" bestFit="1" customWidth="1"/>
    <col min="19" max="19" width="9.5703125" bestFit="1" customWidth="1"/>
    <col min="20" max="20" width="18.140625" customWidth="1"/>
    <col min="21" max="21" width="17.42578125" bestFit="1" customWidth="1"/>
    <col min="22" max="22" width="10.42578125" bestFit="1" customWidth="1"/>
    <col min="23" max="23" width="5.28515625" bestFit="1" customWidth="1"/>
    <col min="24" max="24" width="6.42578125" bestFit="1" customWidth="1"/>
    <col min="25" max="25" width="12.5703125" bestFit="1" customWidth="1"/>
    <col min="26" max="26" width="17.7109375" bestFit="1" customWidth="1"/>
    <col min="27" max="27" width="16" bestFit="1" customWidth="1"/>
    <col min="28" max="28" width="26.85546875" bestFit="1" customWidth="1"/>
    <col min="29" max="29" width="16.7109375" bestFit="1" customWidth="1"/>
    <col min="30" max="30" width="17.85546875" bestFit="1" customWidth="1"/>
    <col min="31" max="31" width="20.85546875" bestFit="1" customWidth="1"/>
    <col min="32" max="32" width="22.140625" bestFit="1" customWidth="1"/>
    <col min="33" max="33" width="18.85546875" bestFit="1" customWidth="1"/>
    <col min="34" max="34" width="26.7109375" bestFit="1" customWidth="1"/>
    <col min="35" max="35" width="8.7109375" bestFit="1" customWidth="1"/>
    <col min="36" max="36" width="9" bestFit="1" customWidth="1"/>
    <col min="37" max="37" width="16.140625" bestFit="1" customWidth="1"/>
  </cols>
  <sheetData>
    <row r="1" spans="1:38" ht="15.75">
      <c r="A1" s="1" t="s">
        <v>0</v>
      </c>
      <c r="B1" s="1" t="s">
        <v>1</v>
      </c>
      <c r="C1" s="1" t="s">
        <v>6</v>
      </c>
      <c r="D1" s="1" t="s">
        <v>7</v>
      </c>
      <c r="E1" s="6" t="s">
        <v>22</v>
      </c>
      <c r="F1" s="6" t="s">
        <v>23</v>
      </c>
      <c r="G1" s="1" t="s">
        <v>2</v>
      </c>
      <c r="H1" s="1" t="s">
        <v>3</v>
      </c>
      <c r="I1" s="1" t="s">
        <v>4</v>
      </c>
      <c r="J1" s="1" t="s">
        <v>60</v>
      </c>
      <c r="K1" s="1" t="s">
        <v>5</v>
      </c>
      <c r="L1" s="1" t="s">
        <v>79</v>
      </c>
      <c r="M1" s="1" t="s">
        <v>8</v>
      </c>
      <c r="N1" s="1" t="s">
        <v>9</v>
      </c>
      <c r="O1" s="1" t="s">
        <v>39</v>
      </c>
      <c r="P1" s="1" t="s">
        <v>38</v>
      </c>
      <c r="Q1" s="1" t="s">
        <v>40</v>
      </c>
      <c r="R1" s="1" t="s">
        <v>54</v>
      </c>
      <c r="S1" s="1" t="s">
        <v>42</v>
      </c>
      <c r="T1" s="1" t="s">
        <v>45</v>
      </c>
      <c r="U1" s="1" t="s">
        <v>51</v>
      </c>
      <c r="V1" s="1" t="s">
        <v>52</v>
      </c>
      <c r="W1" s="1" t="s">
        <v>77</v>
      </c>
      <c r="X1" s="1" t="s">
        <v>78</v>
      </c>
      <c r="Y1" s="1" t="s">
        <v>20</v>
      </c>
      <c r="Z1" s="1" t="s">
        <v>43</v>
      </c>
      <c r="AA1" s="1" t="s">
        <v>25</v>
      </c>
      <c r="AB1" s="1" t="s">
        <v>29</v>
      </c>
      <c r="AC1" s="8" t="s">
        <v>57</v>
      </c>
      <c r="AD1" s="8" t="s">
        <v>62</v>
      </c>
      <c r="AE1" s="8" t="s">
        <v>63</v>
      </c>
      <c r="AF1" s="8" t="s">
        <v>64</v>
      </c>
      <c r="AG1" s="8" t="s">
        <v>65</v>
      </c>
      <c r="AH1" s="8" t="s">
        <v>66</v>
      </c>
      <c r="AI1" s="8" t="s">
        <v>26</v>
      </c>
      <c r="AJ1" s="8" t="s">
        <v>27</v>
      </c>
      <c r="AK1" s="8" t="s">
        <v>28</v>
      </c>
      <c r="AL1" s="8" t="s">
        <v>82</v>
      </c>
    </row>
    <row r="2" spans="1:38" s="9" customFormat="1">
      <c r="A2" s="10" t="s">
        <v>72</v>
      </c>
      <c r="B2" s="10" t="s">
        <v>37</v>
      </c>
      <c r="C2" s="10" t="s">
        <v>10</v>
      </c>
      <c r="D2" s="10" t="s">
        <v>11</v>
      </c>
      <c r="E2" s="11">
        <f ca="1">+(((TODAY()+51)-DATE(1970,1,1))*86400000)+86400000</f>
        <v>1667433600000</v>
      </c>
      <c r="F2" s="11">
        <f ca="1">+(((TODAY()+55)-DATE(1970,1,1))*86400000)+86400000</f>
        <v>1667779200000</v>
      </c>
      <c r="G2" s="10">
        <v>1</v>
      </c>
      <c r="H2" s="10">
        <v>0</v>
      </c>
      <c r="I2" s="10">
        <v>0</v>
      </c>
      <c r="J2" s="10"/>
      <c r="K2" s="10" t="s">
        <v>13</v>
      </c>
      <c r="L2" s="10" t="b">
        <v>0</v>
      </c>
      <c r="M2" s="10" t="s">
        <v>12</v>
      </c>
      <c r="N2" s="10" t="s">
        <v>14</v>
      </c>
      <c r="O2" s="10" t="s">
        <v>55</v>
      </c>
      <c r="P2" s="10" t="s">
        <v>84</v>
      </c>
      <c r="Q2" s="10" t="s">
        <v>41</v>
      </c>
      <c r="R2" s="10" t="s">
        <v>41</v>
      </c>
      <c r="S2" s="10" t="s">
        <v>41</v>
      </c>
      <c r="T2" s="10" t="s">
        <v>41</v>
      </c>
      <c r="U2" s="10"/>
      <c r="V2" s="10"/>
      <c r="W2" s="10"/>
      <c r="X2" s="10"/>
      <c r="Y2" s="10" t="s">
        <v>17</v>
      </c>
      <c r="Z2" s="10" t="s">
        <v>44</v>
      </c>
      <c r="AB2" s="10" t="s">
        <v>32</v>
      </c>
      <c r="AD2" s="9" t="s">
        <v>67</v>
      </c>
      <c r="AE2" s="9" t="s">
        <v>67</v>
      </c>
      <c r="AG2" s="12"/>
      <c r="AL2" s="9" t="s">
        <v>83</v>
      </c>
    </row>
    <row r="3" spans="1:38" s="9" customFormat="1">
      <c r="A3" s="10" t="s">
        <v>73</v>
      </c>
      <c r="B3" s="10" t="s">
        <v>24</v>
      </c>
      <c r="C3" s="10" t="s">
        <v>10</v>
      </c>
      <c r="D3" s="10" t="s">
        <v>58</v>
      </c>
      <c r="E3" s="11">
        <f ca="1">+(((TODAY()+68)-DATE(1970,1,1))*86400000)+86400000</f>
        <v>1668902400000</v>
      </c>
      <c r="F3" s="11"/>
      <c r="G3" s="10">
        <v>2</v>
      </c>
      <c r="H3" s="10">
        <v>0</v>
      </c>
      <c r="I3" s="10">
        <v>0</v>
      </c>
      <c r="J3" s="10" t="s">
        <v>61</v>
      </c>
      <c r="K3" s="10" t="s">
        <v>59</v>
      </c>
      <c r="L3" s="10" t="b">
        <v>0</v>
      </c>
      <c r="M3" s="10" t="s">
        <v>12</v>
      </c>
      <c r="N3" s="10" t="s">
        <v>30</v>
      </c>
      <c r="O3" s="10" t="s">
        <v>84</v>
      </c>
      <c r="P3" s="10" t="s">
        <v>84</v>
      </c>
      <c r="Q3" s="10"/>
      <c r="R3" s="10"/>
      <c r="S3" s="10"/>
      <c r="T3" s="10"/>
      <c r="U3" s="10"/>
      <c r="V3" s="10"/>
      <c r="W3" s="10"/>
      <c r="X3" s="10"/>
      <c r="Y3" s="10" t="s">
        <v>17</v>
      </c>
      <c r="Z3" s="10" t="s">
        <v>44</v>
      </c>
      <c r="AA3" s="10" t="s">
        <v>31</v>
      </c>
      <c r="AB3" s="10" t="s">
        <v>32</v>
      </c>
      <c r="AD3" s="9" t="s">
        <v>67</v>
      </c>
      <c r="AE3" s="9" t="s">
        <v>67</v>
      </c>
      <c r="AF3" s="9">
        <v>123456</v>
      </c>
      <c r="AG3" s="12" t="s">
        <v>68</v>
      </c>
      <c r="AH3" s="9">
        <v>987654321</v>
      </c>
      <c r="AI3" s="9" t="s">
        <v>69</v>
      </c>
      <c r="AJ3" s="9">
        <v>35801</v>
      </c>
      <c r="AK3" s="9" t="s">
        <v>70</v>
      </c>
      <c r="AL3" s="9" t="s">
        <v>83</v>
      </c>
    </row>
    <row r="4" spans="1:38" s="9" customFormat="1">
      <c r="A4" s="9" t="s">
        <v>74</v>
      </c>
      <c r="B4" s="10" t="s">
        <v>46</v>
      </c>
      <c r="C4" s="10" t="s">
        <v>10</v>
      </c>
      <c r="D4" s="10" t="s">
        <v>86</v>
      </c>
      <c r="E4" s="11">
        <f ca="1">+(((TODAY()+17)-DATE(1970,1,1))*86400000)+86400000</f>
        <v>1664496000000</v>
      </c>
      <c r="F4" s="11">
        <f ca="1">+(((TODAY()+28)-DATE(1970,1,1))*86400000)+86400000</f>
        <v>1665446400000</v>
      </c>
      <c r="G4" s="10">
        <v>2</v>
      </c>
      <c r="H4" s="10">
        <v>1</v>
      </c>
      <c r="I4" s="10">
        <v>0</v>
      </c>
      <c r="J4" s="10"/>
      <c r="K4" s="10" t="s">
        <v>49</v>
      </c>
      <c r="L4" s="10" t="b">
        <v>0</v>
      </c>
      <c r="M4" s="10" t="s">
        <v>12</v>
      </c>
      <c r="N4" s="10" t="s">
        <v>14</v>
      </c>
      <c r="O4" s="10" t="s">
        <v>55</v>
      </c>
      <c r="P4" s="10" t="s">
        <v>84</v>
      </c>
      <c r="Q4" s="10"/>
      <c r="R4" s="10"/>
      <c r="S4" s="10"/>
      <c r="T4" s="10"/>
      <c r="U4" s="10"/>
      <c r="V4" s="10"/>
      <c r="W4" s="10"/>
      <c r="X4" s="10"/>
      <c r="Y4" s="10" t="s">
        <v>17</v>
      </c>
      <c r="Z4" s="10" t="s">
        <v>56</v>
      </c>
      <c r="AL4" s="9" t="s">
        <v>83</v>
      </c>
    </row>
    <row r="5" spans="1:38" s="9" customFormat="1">
      <c r="A5" s="9" t="s">
        <v>75</v>
      </c>
      <c r="B5" s="10" t="s">
        <v>46</v>
      </c>
      <c r="C5" s="10" t="s">
        <v>47</v>
      </c>
      <c r="D5" s="10" t="s">
        <v>48</v>
      </c>
      <c r="E5" s="11">
        <f ca="1">+(((TODAY()+7)-DATE(1970,1,1))*86400000)+86400000</f>
        <v>1663632000000</v>
      </c>
      <c r="F5" s="11"/>
      <c r="G5" s="10">
        <v>1</v>
      </c>
      <c r="H5" s="10">
        <v>0</v>
      </c>
      <c r="I5" s="10">
        <v>1</v>
      </c>
      <c r="J5" s="10"/>
      <c r="K5" s="10" t="s">
        <v>49</v>
      </c>
      <c r="L5" s="10" t="b">
        <v>0</v>
      </c>
      <c r="M5" s="10" t="s">
        <v>12</v>
      </c>
      <c r="N5" s="10" t="s">
        <v>30</v>
      </c>
      <c r="O5" s="10" t="s">
        <v>50</v>
      </c>
      <c r="P5" s="10" t="s">
        <v>50</v>
      </c>
      <c r="Q5" s="10"/>
      <c r="R5" s="10"/>
      <c r="S5" s="10"/>
      <c r="T5" s="10"/>
      <c r="U5" s="10" t="s">
        <v>41</v>
      </c>
      <c r="V5" s="10" t="s">
        <v>41</v>
      </c>
      <c r="W5" s="10"/>
      <c r="X5" s="10"/>
      <c r="Y5" s="10" t="s">
        <v>17</v>
      </c>
      <c r="Z5" s="10" t="s">
        <v>53</v>
      </c>
      <c r="AC5" s="9">
        <v>321321</v>
      </c>
      <c r="AL5" s="9" t="s">
        <v>83</v>
      </c>
    </row>
    <row r="6" spans="1:38">
      <c r="A6" s="9" t="s">
        <v>71</v>
      </c>
      <c r="B6" s="10" t="s">
        <v>37</v>
      </c>
      <c r="C6" s="10" t="s">
        <v>10</v>
      </c>
      <c r="D6" s="10" t="s">
        <v>80</v>
      </c>
      <c r="E6" s="11">
        <f ca="1">+(((TODAY()+7)-DATE(1970,1,1))*86400000)+86400000</f>
        <v>1663632000000</v>
      </c>
      <c r="F6" s="11"/>
      <c r="G6" s="10">
        <v>1</v>
      </c>
      <c r="H6" s="10">
        <v>1</v>
      </c>
      <c r="I6" s="10">
        <v>1</v>
      </c>
      <c r="J6" s="10" t="s">
        <v>61</v>
      </c>
      <c r="K6" s="10" t="s">
        <v>76</v>
      </c>
      <c r="L6" s="10" t="b">
        <v>1</v>
      </c>
      <c r="M6" s="10" t="s">
        <v>12</v>
      </c>
      <c r="N6" s="10" t="s">
        <v>30</v>
      </c>
      <c r="O6" s="10" t="s">
        <v>50</v>
      </c>
      <c r="P6" s="10" t="s">
        <v>50</v>
      </c>
      <c r="Q6" s="10"/>
      <c r="R6" s="10"/>
      <c r="S6" s="10"/>
      <c r="T6" s="10"/>
      <c r="U6" s="10"/>
      <c r="V6" s="10"/>
      <c r="W6" s="10"/>
      <c r="X6" s="10"/>
      <c r="Y6" s="10" t="s">
        <v>17</v>
      </c>
      <c r="Z6" s="10" t="s">
        <v>44</v>
      </c>
      <c r="AA6" s="9"/>
      <c r="AB6" s="9"/>
      <c r="AC6" s="9"/>
      <c r="AD6" s="9" t="s">
        <v>67</v>
      </c>
      <c r="AE6" s="9" t="s">
        <v>67</v>
      </c>
      <c r="AF6" s="9">
        <v>123456</v>
      </c>
      <c r="AG6" s="12" t="s">
        <v>68</v>
      </c>
      <c r="AH6" s="9">
        <v>987654321</v>
      </c>
      <c r="AI6" s="9" t="s">
        <v>69</v>
      </c>
      <c r="AJ6" s="9">
        <v>35801</v>
      </c>
      <c r="AK6" s="9" t="s">
        <v>70</v>
      </c>
      <c r="AL6" s="9" t="s">
        <v>83</v>
      </c>
    </row>
    <row r="7" spans="1:38">
      <c r="A7" s="4" t="s">
        <v>33</v>
      </c>
      <c r="B7" s="4" t="s">
        <v>24</v>
      </c>
      <c r="C7" s="4" t="s">
        <v>10</v>
      </c>
      <c r="D7" s="4" t="s">
        <v>11</v>
      </c>
      <c r="E7" s="5">
        <f ca="1">+(((TODAY()+5)-DATE(1970,1,1))*86400000)+86400000</f>
        <v>1663459200000</v>
      </c>
      <c r="F7" s="7"/>
      <c r="G7" s="4">
        <v>1</v>
      </c>
      <c r="H7" s="4">
        <v>0</v>
      </c>
      <c r="I7" s="4">
        <v>0</v>
      </c>
      <c r="J7" s="4"/>
      <c r="K7" s="4" t="s">
        <v>13</v>
      </c>
      <c r="L7" s="4"/>
      <c r="M7" s="4" t="s">
        <v>12</v>
      </c>
      <c r="N7" s="4" t="s">
        <v>30</v>
      </c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21</v>
      </c>
      <c r="Z7" s="4"/>
    </row>
    <row r="8" spans="1:38">
      <c r="A8" s="4" t="s">
        <v>34</v>
      </c>
      <c r="B8" s="4" t="s">
        <v>24</v>
      </c>
      <c r="C8" s="4" t="s">
        <v>10</v>
      </c>
      <c r="D8" s="4" t="s">
        <v>11</v>
      </c>
      <c r="E8" s="5">
        <f ca="1">+(((TODAY()+5)-DATE(1970,1,1))*86400000)+86400000</f>
        <v>1663459200000</v>
      </c>
      <c r="F8" s="7"/>
      <c r="G8" s="4">
        <v>1</v>
      </c>
      <c r="H8" s="4">
        <v>0</v>
      </c>
      <c r="I8" s="4">
        <v>0</v>
      </c>
      <c r="J8" s="4"/>
      <c r="K8" s="4" t="s">
        <v>13</v>
      </c>
      <c r="L8" s="4"/>
      <c r="M8" s="4" t="s">
        <v>12</v>
      </c>
      <c r="N8" s="4" t="s">
        <v>30</v>
      </c>
      <c r="O8" s="4"/>
      <c r="P8" s="4"/>
      <c r="Q8" s="4"/>
      <c r="R8" s="4"/>
      <c r="S8" s="4"/>
      <c r="T8" s="4"/>
      <c r="U8" s="4"/>
      <c r="V8" s="4"/>
      <c r="W8" s="4"/>
      <c r="X8" s="4"/>
      <c r="Y8" s="4" t="s">
        <v>21</v>
      </c>
      <c r="Z8" s="4"/>
    </row>
  </sheetData>
  <phoneticPr fontId="5" type="noConversion"/>
  <hyperlinks>
    <hyperlink ref="AG3" r:id="rId1" xr:uid="{ADE3AF93-4FF1-43B6-982A-173B164DAE84}"/>
    <hyperlink ref="AG6" r:id="rId2" xr:uid="{D90988AC-DD61-4558-9FFF-0715659DF942}"/>
  </hyperlinks>
  <pageMargins left="0.7" right="0.7" top="0.75" bottom="0.75" header="0.3" footer="0.3"/>
  <pageSetup orientation="portrait" horizontalDpi="90" verticalDpi="90" r:id="rId3"/>
  <headerFooter>
    <oddHeader>&amp;R&amp;"Calibri"&amp;12&amp;KFF8C00CONFIDENTIAL &amp; RESTRICTED&amp;1#</oddHeader>
  </headerFooter>
  <ignoredErrors>
    <ignoredError sqref="E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</vt:lpstr>
      <vt:lpstr>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Yuxuan YANG</dc:creator>
  <cp:lastModifiedBy>Gissell QUINTERO</cp:lastModifiedBy>
  <dcterms:created xsi:type="dcterms:W3CDTF">2020-06-30T21:54:20Z</dcterms:created>
  <dcterms:modified xsi:type="dcterms:W3CDTF">2022-09-12T19:18:42Z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2022-09-12T19:18:42Z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9b316b66-2ee3-42a7-8d9a-06422720036a</vt:lpwstr>
  </property>
  <property fmtid="{D5CDD505-2E9C-101B-9397-08002B2CF9AE}" pid="8" name="MSIP_Label_d2db9220-a04a-4f06-aab9-80cbe5287fb3_ContentBits">
    <vt:lpwstr>1</vt:lpwstr>
  </property>
</Properties>
</file>