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/>
  <xr:revisionPtr revIDLastSave="0" documentId="13_ncr:1_{1FD5490E-2ED4-46C3-ABD2-C79E1651491A}" xr6:coauthVersionLast="46" xr6:coauthVersionMax="46" xr10:uidLastSave="{00000000-0000-0000-0000-000000000000}"/>
  <bookViews>
    <workbookView showSheetTabs="0" xWindow="-120" yWindow="-120" windowWidth="29040" windowHeight="15840" xr2:uid="{00000000-000D-0000-FFFF-FFFF00000000}"/>
  </bookViews>
  <sheets>
    <sheet name="雜貨清單" sheetId="3" r:id="rId1"/>
    <sheet name="工作表1" sheetId="4" r:id="rId2"/>
  </sheets>
  <definedNames>
    <definedName name="_xlnm._FilterDatabase" localSheetId="1" hidden="1">工作表1!$A$1:$B$3</definedName>
    <definedName name="_xlnm._FilterDatabase" localSheetId="0" hidden="1">雜貨清單!$A$1:$J$14</definedName>
    <definedName name="GroceryTotal">#REF!</definedName>
    <definedName name="_xlnm.Print_Titles" localSheetId="0">雜貨清單!$1:$1</definedName>
    <definedName name="TableAnchor" localSheetId="0">雜貨清單!#REF!</definedName>
    <definedName name="TableAnchor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I19" i="3"/>
  <c r="J18" i="3"/>
  <c r="J17" i="3"/>
  <c r="J16" i="3"/>
  <c r="J15" i="3"/>
  <c r="J12" i="3" l="1"/>
  <c r="J4" i="3"/>
  <c r="J5" i="3"/>
  <c r="J6" i="3"/>
  <c r="J7" i="3"/>
  <c r="J8" i="3"/>
  <c r="J9" i="3"/>
  <c r="J10" i="3"/>
  <c r="J3" i="3"/>
  <c r="J11" i="3"/>
  <c r="J13" i="3"/>
  <c r="J14" i="3"/>
  <c r="J2" i="3"/>
  <c r="J19" i="3" l="1"/>
</calcChain>
</file>

<file path=xl/sharedStrings.xml><?xml version="1.0" encoding="utf-8"?>
<sst xmlns="http://schemas.openxmlformats.org/spreadsheetml/2006/main" count="118" uniqueCount="75">
  <si>
    <t>項目</t>
  </si>
  <si>
    <t>商店</t>
  </si>
  <si>
    <t>類別</t>
  </si>
  <si>
    <t>數量</t>
  </si>
  <si>
    <t>單位</t>
  </si>
  <si>
    <t>單價</t>
  </si>
  <si>
    <t>合計</t>
  </si>
  <si>
    <t>柳橙</t>
  </si>
  <si>
    <t>雜貨</t>
  </si>
  <si>
    <t>農產品</t>
  </si>
  <si>
    <t>公斤</t>
  </si>
  <si>
    <t>蘋果</t>
  </si>
  <si>
    <t>香蕉</t>
  </si>
  <si>
    <t>串</t>
  </si>
  <si>
    <t>市場</t>
  </si>
  <si>
    <t>南瓜</t>
  </si>
  <si>
    <t>個</t>
  </si>
  <si>
    <t>香菇</t>
  </si>
  <si>
    <t>宅配</t>
  </si>
  <si>
    <t>起司</t>
  </si>
  <si>
    <t>雞蛋</t>
  </si>
  <si>
    <t>打</t>
  </si>
  <si>
    <t>乾酪</t>
  </si>
  <si>
    <t>酸奶油</t>
  </si>
  <si>
    <t>優格</t>
  </si>
  <si>
    <t>公斤</t>
    <phoneticPr fontId="8" type="noConversion"/>
  </si>
  <si>
    <t>公克</t>
    <phoneticPr fontId="8" type="noConversion"/>
  </si>
  <si>
    <t>A0001</t>
    <phoneticPr fontId="8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</si>
  <si>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</si>
  <si>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</si>
  <si>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</si>
  <si>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</si>
  <si>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</si>
  <si>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</si>
  <si>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</si>
  <si>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</si>
  <si>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</si>
  <si>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</si>
  <si>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</si>
  <si>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</si>
  <si>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業務員</t>
    <phoneticPr fontId="8" type="noConversion"/>
  </si>
  <si>
    <t>張民安</t>
  </si>
  <si>
    <t>吳杰宏</t>
  </si>
  <si>
    <t>朱明樺</t>
  </si>
  <si>
    <t>黃國明</t>
  </si>
  <si>
    <t>李明</t>
  </si>
  <si>
    <t>張天志</t>
  </si>
  <si>
    <t>林小玉</t>
  </si>
  <si>
    <t>李淑惠</t>
  </si>
  <si>
    <t>肉類</t>
    <phoneticPr fontId="8" type="noConversion"/>
  </si>
  <si>
    <t>豬肉</t>
    <phoneticPr fontId="8" type="noConversion"/>
  </si>
  <si>
    <t>肉類</t>
    <phoneticPr fontId="8" type="noConversion"/>
  </si>
  <si>
    <t>雞肉</t>
    <phoneticPr fontId="8" type="noConversion"/>
  </si>
  <si>
    <t>姓名</t>
    <phoneticPr fontId="8" type="noConversion"/>
  </si>
  <si>
    <t>靜香</t>
    <phoneticPr fontId="8" type="noConversion"/>
  </si>
  <si>
    <t>小夫</t>
    <phoneticPr fontId="8" type="noConversion"/>
  </si>
  <si>
    <r>
      <t>身高</t>
    </r>
    <r>
      <rPr>
        <b/>
        <sz val="8"/>
        <color theme="3"/>
        <rFont val="微軟正黑體"/>
        <family val="2"/>
        <charset val="136"/>
      </rPr>
      <t>（公分）</t>
    </r>
    <phoneticPr fontId="8" type="noConversion"/>
  </si>
  <si>
    <t>日期</t>
    <phoneticPr fontId="8" type="noConversion"/>
  </si>
  <si>
    <t>乳製品</t>
  </si>
  <si>
    <t>A0014</t>
  </si>
  <si>
    <t>A0015</t>
  </si>
  <si>
    <t>A0016</t>
  </si>
  <si>
    <t>A0017</t>
  </si>
  <si>
    <t>牛肉</t>
    <phoneticPr fontId="8" type="noConversion"/>
  </si>
  <si>
    <t>鮭魚</t>
    <phoneticPr fontId="8" type="noConversion"/>
  </si>
  <si>
    <t>番茄</t>
    <phoneticPr fontId="8" type="noConversion"/>
  </si>
  <si>
    <t>螃蟹</t>
    <phoneticPr fontId="8" type="noConversion"/>
  </si>
  <si>
    <t>柯佳儒</t>
    <phoneticPr fontId="8" type="noConversion"/>
  </si>
  <si>
    <t>張天志</t>
    <phoneticPr fontId="8" type="noConversion"/>
  </si>
  <si>
    <t>肉類</t>
    <phoneticPr fontId="8" type="noConversion"/>
  </si>
  <si>
    <t>海鮮</t>
    <phoneticPr fontId="8" type="noConversion"/>
  </si>
  <si>
    <t>農產品</t>
    <phoneticPr fontId="8" type="noConversion"/>
  </si>
  <si>
    <t>Total</t>
  </si>
  <si>
    <t>訂單編號</t>
  </si>
  <si>
    <t>2倍单价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</si>
</sst>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#,##0_);[Red]\(&quot;$&quot;#,##0\)"/>
    <numFmt numFmtId="166" formatCode="m&quot;月&quot;d&quot;日&quot;"/>
  </numFmts>
  <fonts count="16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Euphemia"/>
      <family val="3"/>
      <charset val="136"/>
      <scheme val="minor"/>
    </font>
    <font>
      <sz val="10"/>
      <color theme="3"/>
      <name val="微軟正黑體"/>
      <family val="2"/>
      <charset val="136"/>
    </font>
    <font>
      <b/>
      <sz val="10"/>
      <color theme="3"/>
      <name val="微軟正黑體"/>
      <family val="2"/>
      <charset val="136"/>
    </font>
    <font>
      <b/>
      <sz val="8"/>
      <color theme="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0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 applyNumberFormat="0" applyFill="0" applyBorder="0" applyAlignment="0" applyProtection="0"/>
    <xf numFmtId="164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35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3" fillId="0" borderId="0" xfId="6" applyFont="1" applyFill="1"/>
    <xf numFmtId="0" fontId="13" fillId="0" borderId="0" xfId="0" applyFont="1" applyFill="1"/>
    <xf numFmtId="0" fontId="15" fillId="0" borderId="0" xfId="0" applyFont="1" applyFill="1" applyBorder="1" applyAlignment="1">
      <alignment horizontal="left" indent="1"/>
    </xf>
    <xf numFmtId="0" fontId="0" fillId="3" borderId="0" xfId="0" applyFill="1"/>
    <xf numFmtId="0" fontId="12" fillId="3" borderId="0" xfId="6" applyFont="1" applyFill="1" applyBorder="1" applyAlignment="1">
      <alignment horizontal="center"/>
    </xf>
    <xf numFmtId="0" fontId="12" fillId="3" borderId="0" xfId="6" applyFont="1" applyFill="1" applyBorder="1" applyAlignment="1">
      <alignment horizontal="left"/>
    </xf>
    <xf numFmtId="0" fontId="13" fillId="3" borderId="1" xfId="0" applyFont="1" applyFill="1" applyBorder="1" applyAlignment="1">
      <alignment horizontal="right"/>
    </xf>
    <xf numFmtId="166" fontId="13" fillId="3" borderId="1" xfId="0" applyNumberFormat="1" applyFont="1" applyFill="1" applyBorder="1" applyAlignment="1">
      <alignment horizontal="right"/>
    </xf>
    <xf numFmtId="0" fontId="14" fillId="3" borderId="1" xfId="5" applyFont="1" applyFill="1" applyBorder="1" applyAlignment="1">
      <alignment horizontal="left"/>
    </xf>
    <xf numFmtId="0" fontId="14" fillId="3" borderId="1" xfId="6" applyFont="1" applyFill="1" applyBorder="1" applyAlignment="1"/>
    <xf numFmtId="0" fontId="14" fillId="3" borderId="1" xfId="6" applyFont="1" applyFill="1" applyBorder="1" applyAlignment="1">
      <alignment horizontal="right"/>
    </xf>
    <xf numFmtId="0" fontId="14" fillId="3" borderId="1" xfId="6" applyFont="1" applyFill="1" applyBorder="1"/>
    <xf numFmtId="165" fontId="14" fillId="3" borderId="1" xfId="1" applyNumberFormat="1" applyFont="1" applyFill="1" applyBorder="1" applyAlignment="1">
      <alignment horizontal="right"/>
    </xf>
    <xf numFmtId="0" fontId="13" fillId="3" borderId="1" xfId="6" applyFont="1" applyFill="1" applyBorder="1"/>
    <xf numFmtId="0" fontId="13" fillId="3" borderId="0" xfId="0" applyFont="1" applyFill="1" applyAlignment="1">
      <alignment horizontal="right"/>
    </xf>
    <xf numFmtId="166" fontId="13" fillId="3" borderId="0" xfId="0" applyNumberFormat="1" applyFont="1" applyFill="1" applyAlignment="1">
      <alignment horizontal="right"/>
    </xf>
    <xf numFmtId="0" fontId="14" fillId="3" borderId="0" xfId="5" applyFont="1" applyFill="1" applyAlignment="1">
      <alignment horizontal="left"/>
    </xf>
    <xf numFmtId="0" fontId="14" fillId="3" borderId="0" xfId="6" applyFont="1" applyFill="1" applyAlignment="1"/>
    <xf numFmtId="0" fontId="14" fillId="3" borderId="0" xfId="6" applyFont="1" applyFill="1" applyBorder="1" applyAlignment="1"/>
    <xf numFmtId="0" fontId="14" fillId="3" borderId="0" xfId="6" applyFont="1" applyFill="1" applyAlignment="1">
      <alignment horizontal="right"/>
    </xf>
    <xf numFmtId="0" fontId="14" fillId="3" borderId="0" xfId="6" applyFont="1" applyFill="1"/>
    <xf numFmtId="165" fontId="14" fillId="3" borderId="0" xfId="1" applyNumberFormat="1" applyFont="1" applyFill="1" applyAlignment="1">
      <alignment horizontal="right"/>
    </xf>
    <xf numFmtId="165" fontId="14" fillId="3" borderId="0" xfId="1" applyNumberFormat="1" applyFont="1" applyFill="1" applyBorder="1" applyAlignment="1">
      <alignment horizontal="right"/>
    </xf>
    <xf numFmtId="0" fontId="13" fillId="3" borderId="0" xfId="6" applyFont="1" applyFill="1"/>
    <xf numFmtId="2" fontId="14" fillId="3" borderId="0" xfId="6" applyNumberFormat="1" applyFont="1" applyFill="1" applyAlignment="1">
      <alignment horizontal="right"/>
    </xf>
    <xf numFmtId="166" fontId="13" fillId="3" borderId="0" xfId="0" applyNumberFormat="1" applyFont="1" applyFill="1"/>
    <xf numFmtId="0" fontId="12" fillId="3" borderId="0" xfId="5" applyFont="1" applyFill="1" applyAlignment="1">
      <alignment horizontal="left"/>
    </xf>
    <xf numFmtId="0" fontId="13" fillId="3" borderId="0" xfId="0" applyFont="1" applyFill="1"/>
    <xf numFmtId="0" fontId="14" fillId="3" borderId="0" xfId="0" applyFont="1" applyFill="1" applyAlignment="1"/>
    <xf numFmtId="0" fontId="14" fillId="3" borderId="0" xfId="0" applyFont="1" applyFill="1"/>
    <xf numFmtId="165" fontId="14" fillId="3" borderId="0" xfId="0" applyNumberFormat="1" applyFont="1" applyFill="1" applyAlignment="1">
      <alignment horizontal="right"/>
    </xf>
  </cellXfs>
  <cellStyles count="9">
    <cellStyle name="Checked" xfId="2" xr:uid="{00000000-0005-0000-0000-000000000000}"/>
    <cellStyle name="Currency Custom" xfId="1" xr:uid="{00000000-0005-0000-0000-000001000000}"/>
    <cellStyle name="Heading 1" xfId="3" builtinId="16" customBuiltin="1"/>
    <cellStyle name="Indent" xfId="8" xr:uid="{00000000-0005-0000-0000-000002000000}"/>
    <cellStyle name="Item" xfId="5" xr:uid="{00000000-0005-0000-0000-000003000000}"/>
    <cellStyle name="Normal" xfId="0" builtinId="0" customBuiltin="1"/>
    <cellStyle name="Purple Background" xfId="7" xr:uid="{00000000-0005-0000-0000-000004000000}"/>
    <cellStyle name="Table Headers" xfId="4" xr:uid="{00000000-0005-0000-0000-000005000000}"/>
    <cellStyle name="White Background" xfId="6" xr:uid="{00000000-0005-0000-0000-000006000000}"/>
  </cellStyles>
  <dxfs count="3"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 xr9:uid="{00000000-0011-0000-FFFF-FFFF00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K20"/>
  <sheetViews>
    <sheetView tabSelected="1" zoomScale="90" zoomScaleNormal="90" workbookViewId="0">
      <selection activeCell="P16" sqref="P16"/>
    </sheetView>
  </sheetViews>
  <sheetFormatPr defaultColWidth="9" defaultRowHeight="21" customHeight="1"/>
  <cols>
    <col min="1" max="2" width="11.85546875" style="5" customWidth="1"/>
    <col min="3" max="3" width="10.28515625" style="4" customWidth="1"/>
    <col min="4" max="4" width="8.7109375" style="4" customWidth="1"/>
    <col min="5" max="5" width="10" style="4" customWidth="1"/>
    <col min="6" max="6" width="9.7109375" style="4" customWidth="1"/>
    <col min="7" max="7" width="11" style="4" customWidth="1"/>
    <col min="8" max="8" width="9" style="4" customWidth="1"/>
    <col min="9" max="9" width="11.85546875" style="4" customWidth="1"/>
    <col min="10" max="10" width="12.7109375" style="4" customWidth="1"/>
    <col min="11" max="16384" width="9" style="5"/>
  </cols>
  <sheetData>
    <row r="1" spans="1:11" ht="21" customHeight="1">
      <c r="A1" s="8" t="s">
        <v>73</v>
      </c>
      <c r="B1" s="8" t="s">
        <v>57</v>
      </c>
      <c r="C1" s="9" t="s">
        <v>0</v>
      </c>
      <c r="D1" s="9" t="s">
        <v>1</v>
      </c>
      <c r="E1" s="9" t="s">
        <v>40</v>
      </c>
      <c r="F1" s="9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74</v>
      </c>
    </row>
    <row r="2" spans="1:11" ht="21" customHeight="1">
      <c r="A2" s="10" t="s">
        <v>27</v>
      </c>
      <c r="B2" s="11">
        <v>42800</v>
      </c>
      <c r="C2" s="12" t="s">
        <v>7</v>
      </c>
      <c r="D2" s="13" t="s">
        <v>8</v>
      </c>
      <c r="E2" s="13" t="s">
        <v>41</v>
      </c>
      <c r="F2" s="13" t="s">
        <v>9</v>
      </c>
      <c r="G2" s="14">
        <v>0.9</v>
      </c>
      <c r="H2" s="15" t="s">
        <v>25</v>
      </c>
      <c r="I2" s="16">
        <v>89.7</v>
      </c>
      <c r="J2" s="16">
        <f t="shared" ref="J2:J18" si="0">G2*I2</f>
        <v>80.73</v>
      </c>
      <c r="K2" s="17">
        <f>雜貨清單!$I2*2</f>
        <v>179.4</v>
      </c>
    </row>
    <row r="3" spans="1:11" ht="21" customHeight="1">
      <c r="A3" s="18" t="s">
        <v>28</v>
      </c>
      <c r="B3" s="19">
        <v>42830</v>
      </c>
      <c r="C3" s="20" t="s">
        <v>20</v>
      </c>
      <c r="D3" s="21" t="s">
        <v>18</v>
      </c>
      <c r="E3" s="22" t="s">
        <v>48</v>
      </c>
      <c r="F3" s="21" t="s">
        <v>58</v>
      </c>
      <c r="G3" s="23">
        <v>2</v>
      </c>
      <c r="H3" s="24" t="s">
        <v>21</v>
      </c>
      <c r="I3" s="25">
        <v>105</v>
      </c>
      <c r="J3" s="26">
        <f t="shared" si="0"/>
        <v>210</v>
      </c>
      <c r="K3" s="27">
        <f>雜貨清單!$I3*2</f>
        <v>210</v>
      </c>
    </row>
    <row r="4" spans="1:11" ht="21" customHeight="1">
      <c r="A4" s="18" t="s">
        <v>29</v>
      </c>
      <c r="B4" s="19">
        <v>42833</v>
      </c>
      <c r="C4" s="20" t="s">
        <v>12</v>
      </c>
      <c r="D4" s="21" t="s">
        <v>8</v>
      </c>
      <c r="E4" s="22" t="s">
        <v>43</v>
      </c>
      <c r="F4" s="21" t="s">
        <v>9</v>
      </c>
      <c r="G4" s="23">
        <v>1</v>
      </c>
      <c r="H4" s="24" t="s">
        <v>13</v>
      </c>
      <c r="I4" s="25">
        <v>119.7</v>
      </c>
      <c r="J4" s="26">
        <f t="shared" si="0"/>
        <v>119.7</v>
      </c>
      <c r="K4" s="27">
        <f>雜貨清單!$I4*2</f>
        <v>239.4</v>
      </c>
    </row>
    <row r="5" spans="1:11" ht="21" customHeight="1">
      <c r="A5" s="18" t="s">
        <v>30</v>
      </c>
      <c r="B5" s="19">
        <v>42874</v>
      </c>
      <c r="C5" s="20" t="s">
        <v>50</v>
      </c>
      <c r="D5" s="21" t="s">
        <v>14</v>
      </c>
      <c r="E5" s="22" t="s">
        <v>44</v>
      </c>
      <c r="F5" s="21" t="s">
        <v>49</v>
      </c>
      <c r="G5" s="23">
        <v>2</v>
      </c>
      <c r="H5" s="24" t="s">
        <v>10</v>
      </c>
      <c r="I5" s="25">
        <v>68.7</v>
      </c>
      <c r="J5" s="26">
        <f t="shared" si="0"/>
        <v>137.4</v>
      </c>
      <c r="K5" s="27">
        <f>雜貨清單!$I5*2</f>
        <v>137.4</v>
      </c>
    </row>
    <row r="6" spans="1:11" ht="21" customHeight="1">
      <c r="A6" s="18" t="s">
        <v>31</v>
      </c>
      <c r="B6" s="19">
        <v>42885</v>
      </c>
      <c r="C6" s="20" t="s">
        <v>15</v>
      </c>
      <c r="D6" s="21" t="s">
        <v>14</v>
      </c>
      <c r="E6" s="22" t="s">
        <v>45</v>
      </c>
      <c r="F6" s="21" t="s">
        <v>9</v>
      </c>
      <c r="G6" s="23">
        <v>2</v>
      </c>
      <c r="H6" s="24" t="s">
        <v>16</v>
      </c>
      <c r="I6" s="25">
        <v>45</v>
      </c>
      <c r="J6" s="26">
        <f t="shared" si="0"/>
        <v>90</v>
      </c>
      <c r="K6" s="27">
        <f>雜貨清單!$I6*2</f>
        <v>90</v>
      </c>
    </row>
    <row r="7" spans="1:11" ht="21" customHeight="1">
      <c r="A7" s="18" t="s">
        <v>32</v>
      </c>
      <c r="B7" s="19">
        <v>42891</v>
      </c>
      <c r="C7" s="20" t="s">
        <v>52</v>
      </c>
      <c r="D7" s="21" t="s">
        <v>14</v>
      </c>
      <c r="E7" s="22" t="s">
        <v>43</v>
      </c>
      <c r="F7" s="21" t="s">
        <v>51</v>
      </c>
      <c r="G7" s="23">
        <v>0.45</v>
      </c>
      <c r="H7" s="24" t="s">
        <v>10</v>
      </c>
      <c r="I7" s="25">
        <v>68.7</v>
      </c>
      <c r="J7" s="26">
        <f t="shared" si="0"/>
        <v>30.915000000000003</v>
      </c>
      <c r="K7" s="27">
        <f>雜貨清單!$I7*2</f>
        <v>137.4</v>
      </c>
    </row>
    <row r="8" spans="1:11" ht="21" customHeight="1">
      <c r="A8" s="18" t="s">
        <v>33</v>
      </c>
      <c r="B8" s="19">
        <v>43274</v>
      </c>
      <c r="C8" s="20" t="s">
        <v>17</v>
      </c>
      <c r="D8" s="21" t="s">
        <v>8</v>
      </c>
      <c r="E8" s="22" t="s">
        <v>47</v>
      </c>
      <c r="F8" s="21" t="s">
        <v>9</v>
      </c>
      <c r="G8" s="28">
        <v>0.23</v>
      </c>
      <c r="H8" s="24" t="s">
        <v>10</v>
      </c>
      <c r="I8" s="25">
        <v>67.5</v>
      </c>
      <c r="J8" s="26">
        <f t="shared" si="0"/>
        <v>15.525</v>
      </c>
      <c r="K8" s="27">
        <f>雜貨清單!$I8*2</f>
        <v>135</v>
      </c>
    </row>
    <row r="9" spans="1:11" ht="21" customHeight="1">
      <c r="A9" s="18" t="s">
        <v>34</v>
      </c>
      <c r="B9" s="19">
        <v>43291</v>
      </c>
      <c r="C9" s="20" t="s">
        <v>50</v>
      </c>
      <c r="D9" s="21" t="s">
        <v>18</v>
      </c>
      <c r="E9" s="22" t="s">
        <v>43</v>
      </c>
      <c r="F9" s="21" t="s">
        <v>49</v>
      </c>
      <c r="G9" s="23">
        <v>3</v>
      </c>
      <c r="H9" s="24" t="s">
        <v>10</v>
      </c>
      <c r="I9" s="25">
        <v>70</v>
      </c>
      <c r="J9" s="26">
        <f t="shared" si="0"/>
        <v>210</v>
      </c>
      <c r="K9" s="27">
        <f>雜貨清單!$I9*2</f>
        <v>140</v>
      </c>
    </row>
    <row r="10" spans="1:11" ht="21" customHeight="1">
      <c r="A10" s="18" t="s">
        <v>35</v>
      </c>
      <c r="B10" s="29">
        <v>43297</v>
      </c>
      <c r="C10" s="20" t="s">
        <v>19</v>
      </c>
      <c r="D10" s="21" t="s">
        <v>18</v>
      </c>
      <c r="E10" s="22" t="s">
        <v>42</v>
      </c>
      <c r="F10" s="21" t="s">
        <v>58</v>
      </c>
      <c r="G10" s="23">
        <v>0.45</v>
      </c>
      <c r="H10" s="24" t="s">
        <v>10</v>
      </c>
      <c r="I10" s="25">
        <v>299.7</v>
      </c>
      <c r="J10" s="26">
        <f t="shared" si="0"/>
        <v>134.86500000000001</v>
      </c>
      <c r="K10" s="27">
        <f>雜貨清單!$I10*2</f>
        <v>599.4</v>
      </c>
    </row>
    <row r="11" spans="1:11" ht="21" customHeight="1">
      <c r="A11" s="18" t="s">
        <v>36</v>
      </c>
      <c r="B11" s="29">
        <v>43318</v>
      </c>
      <c r="C11" s="20" t="s">
        <v>22</v>
      </c>
      <c r="D11" s="21" t="s">
        <v>18</v>
      </c>
      <c r="E11" s="22" t="s">
        <v>46</v>
      </c>
      <c r="F11" s="21" t="s">
        <v>58</v>
      </c>
      <c r="G11" s="23">
        <v>1</v>
      </c>
      <c r="H11" s="24" t="s">
        <v>26</v>
      </c>
      <c r="I11" s="25">
        <v>116.7</v>
      </c>
      <c r="J11" s="26">
        <f t="shared" si="0"/>
        <v>116.7</v>
      </c>
      <c r="K11" s="27">
        <f>雜貨清單!$I11*2</f>
        <v>233.4</v>
      </c>
    </row>
    <row r="12" spans="1:11" ht="21" customHeight="1">
      <c r="A12" s="18" t="s">
        <v>37</v>
      </c>
      <c r="B12" s="19">
        <v>43320</v>
      </c>
      <c r="C12" s="20" t="s">
        <v>11</v>
      </c>
      <c r="D12" s="21" t="s">
        <v>18</v>
      </c>
      <c r="E12" s="22" t="s">
        <v>42</v>
      </c>
      <c r="F12" s="21" t="s">
        <v>9</v>
      </c>
      <c r="G12" s="23">
        <v>1.35</v>
      </c>
      <c r="H12" s="24" t="s">
        <v>10</v>
      </c>
      <c r="I12" s="25">
        <v>63</v>
      </c>
      <c r="J12" s="26">
        <f t="shared" si="0"/>
        <v>85.050000000000011</v>
      </c>
      <c r="K12" s="27">
        <f>雜貨清單!$I12*2</f>
        <v>126</v>
      </c>
    </row>
    <row r="13" spans="1:11" ht="21" customHeight="1">
      <c r="A13" s="18" t="s">
        <v>38</v>
      </c>
      <c r="B13" s="19">
        <v>43327</v>
      </c>
      <c r="C13" s="20" t="s">
        <v>23</v>
      </c>
      <c r="D13" s="21" t="s">
        <v>18</v>
      </c>
      <c r="E13" s="22" t="s">
        <v>43</v>
      </c>
      <c r="F13" s="21" t="s">
        <v>58</v>
      </c>
      <c r="G13" s="23">
        <v>1</v>
      </c>
      <c r="H13" s="24" t="s">
        <v>26</v>
      </c>
      <c r="I13" s="25">
        <v>89.7</v>
      </c>
      <c r="J13" s="26">
        <f t="shared" si="0"/>
        <v>89.7</v>
      </c>
      <c r="K13" s="27">
        <f>雜貨清單!$I13*2</f>
        <v>179.4</v>
      </c>
    </row>
    <row r="14" spans="1:11" ht="21" customHeight="1">
      <c r="A14" s="18" t="s">
        <v>39</v>
      </c>
      <c r="B14" s="29">
        <v>43345</v>
      </c>
      <c r="C14" s="20" t="s">
        <v>24</v>
      </c>
      <c r="D14" s="21" t="s">
        <v>8</v>
      </c>
      <c r="E14" s="22" t="s">
        <v>45</v>
      </c>
      <c r="F14" s="21" t="s">
        <v>58</v>
      </c>
      <c r="G14" s="23">
        <v>1</v>
      </c>
      <c r="H14" s="24" t="s">
        <v>26</v>
      </c>
      <c r="I14" s="25">
        <v>149.69999999999999</v>
      </c>
      <c r="J14" s="26">
        <f t="shared" si="0"/>
        <v>149.69999999999999</v>
      </c>
      <c r="K14" s="27">
        <f>雜貨清單!$I14*2</f>
        <v>299.39999999999998</v>
      </c>
    </row>
    <row r="15" spans="1:11" ht="21" customHeight="1">
      <c r="A15" s="18" t="s">
        <v>59</v>
      </c>
      <c r="B15" s="29">
        <v>43360</v>
      </c>
      <c r="C15" s="30" t="s">
        <v>63</v>
      </c>
      <c r="D15" s="21" t="s">
        <v>14</v>
      </c>
      <c r="E15" s="22" t="s">
        <v>67</v>
      </c>
      <c r="F15" s="27" t="s">
        <v>69</v>
      </c>
      <c r="G15" s="27">
        <v>4.5</v>
      </c>
      <c r="H15" s="24" t="s">
        <v>10</v>
      </c>
      <c r="I15" s="27">
        <v>240</v>
      </c>
      <c r="J15" s="26">
        <f t="shared" si="0"/>
        <v>1080</v>
      </c>
      <c r="K15" s="27">
        <f>雜貨清單!$I15*2</f>
        <v>480</v>
      </c>
    </row>
    <row r="16" spans="1:11" ht="21" customHeight="1">
      <c r="A16" s="18" t="s">
        <v>60</v>
      </c>
      <c r="B16" s="29">
        <v>43367</v>
      </c>
      <c r="C16" s="30" t="s">
        <v>64</v>
      </c>
      <c r="D16" s="21" t="s">
        <v>14</v>
      </c>
      <c r="E16" s="22" t="s">
        <v>68</v>
      </c>
      <c r="F16" s="27" t="s">
        <v>70</v>
      </c>
      <c r="G16" s="27">
        <v>2.7</v>
      </c>
      <c r="H16" s="24" t="s">
        <v>10</v>
      </c>
      <c r="I16" s="27">
        <v>270</v>
      </c>
      <c r="J16" s="26">
        <f t="shared" si="0"/>
        <v>729</v>
      </c>
      <c r="K16" s="27">
        <f>雜貨清單!$I16*2</f>
        <v>540</v>
      </c>
    </row>
    <row r="17" spans="1:11" ht="21" customHeight="1">
      <c r="A17" s="18" t="s">
        <v>61</v>
      </c>
      <c r="B17" s="29">
        <v>43374</v>
      </c>
      <c r="C17" s="27" t="s">
        <v>65</v>
      </c>
      <c r="D17" s="21" t="s">
        <v>14</v>
      </c>
      <c r="E17" s="22" t="s">
        <v>43</v>
      </c>
      <c r="F17" s="27" t="s">
        <v>71</v>
      </c>
      <c r="G17" s="27">
        <v>1.8</v>
      </c>
      <c r="H17" s="24" t="s">
        <v>10</v>
      </c>
      <c r="I17" s="27">
        <v>105</v>
      </c>
      <c r="J17" s="26">
        <f t="shared" si="0"/>
        <v>189</v>
      </c>
      <c r="K17" s="27">
        <f>雜貨清單!$I17*2</f>
        <v>210</v>
      </c>
    </row>
    <row r="18" spans="1:11" ht="21" customHeight="1">
      <c r="A18" s="18" t="s">
        <v>62</v>
      </c>
      <c r="B18" s="29">
        <v>43376</v>
      </c>
      <c r="C18" s="27" t="s">
        <v>66</v>
      </c>
      <c r="D18" s="21" t="s">
        <v>14</v>
      </c>
      <c r="E18" s="22" t="s">
        <v>42</v>
      </c>
      <c r="F18" s="27" t="s">
        <v>70</v>
      </c>
      <c r="G18" s="27">
        <v>2.2999999999999998</v>
      </c>
      <c r="H18" s="24" t="s">
        <v>10</v>
      </c>
      <c r="I18" s="27">
        <v>330</v>
      </c>
      <c r="J18" s="26">
        <f t="shared" si="0"/>
        <v>758.99999999999989</v>
      </c>
      <c r="K18" s="27">
        <f>雜貨清單!$I18*2</f>
        <v>660</v>
      </c>
    </row>
    <row r="19" spans="1:11" ht="21" customHeight="1">
      <c r="A19" s="18" t="s">
        <v>72</v>
      </c>
      <c r="B19" s="31"/>
      <c r="C19" s="7"/>
      <c r="D19" s="32"/>
      <c r="E19" s="32"/>
      <c r="F19" s="31"/>
      <c r="G19" s="31"/>
      <c r="H19" s="33"/>
      <c r="I19" s="34">
        <f>SUBTOTAL(101,雜貨清單!$I$2:$I$18)</f>
        <v>135.1823529411765</v>
      </c>
      <c r="J19" s="34">
        <f>SUBTOTAL(109,雜貨清單!$J$2:$J$18)</f>
        <v>4227.2849999999999</v>
      </c>
      <c r="K19" s="7"/>
    </row>
    <row r="20" spans="1:11" ht="21" customHeight="1">
      <c r="E20" s="6"/>
    </row>
  </sheetData>
  <sortState xmlns:xlrd2="http://schemas.microsoft.com/office/spreadsheetml/2017/richdata2" ref="A2:J14">
    <sortCondition ref="A1"/>
  </sortState>
  <phoneticPr fontId="8" type="noConversion"/>
  <printOptions horizontalCentered="1"/>
  <pageMargins left="0.3" right="0.3" top="0.5" bottom="0.5" header="0.3" footer="0.3"/>
  <pageSetup scale="91" fitToHeight="0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86BA-E509-4979-8DD6-CC85F26AEE34}">
  <sheetPr filterMode="1"/>
  <dimension ref="A1:B3"/>
  <sheetViews>
    <sheetView zoomScale="145" zoomScaleNormal="145" workbookViewId="0">
      <selection activeCell="B1" sqref="B1"/>
    </sheetView>
  </sheetViews>
  <sheetFormatPr defaultRowHeight="12.75"/>
  <cols>
    <col min="1" max="1" width="7.28515625" customWidth="1"/>
    <col min="2" max="2" width="10.42578125" customWidth="1"/>
  </cols>
  <sheetData>
    <row r="1" spans="1:2" ht="13.5">
      <c r="A1" s="2" t="s">
        <v>53</v>
      </c>
      <c r="B1" s="3" t="s">
        <v>56</v>
      </c>
    </row>
    <row r="2" spans="1:2" ht="13.5">
      <c r="A2" s="1" t="s">
        <v>54</v>
      </c>
      <c r="B2" s="1">
        <v>139</v>
      </c>
    </row>
    <row r="3" spans="1:2" ht="13.5">
      <c r="A3" s="1" t="s">
        <v>55</v>
      </c>
      <c r="B3" s="1">
        <v>136</v>
      </c>
    </row>
  </sheetData>
  <autoFilter ref="A1:B3" xr:uid="{259E64C5-CD95-4DD4-87BE-E7CC384B63EC}">
    <filterColumn colId="1">
      <customFilters>
        <customFilter operator="lessThan" val="140"/>
      </customFilters>
    </filterColumn>
  </autoFilter>
  <sortState xmlns:xlrd2="http://schemas.microsoft.com/office/spreadsheetml/2017/richdata2" ref="A2:B3">
    <sortCondition descending="1" ref="B1"/>
  </sortState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雜貨清單</vt:lpstr>
      <vt:lpstr>工作表1</vt:lpstr>
      <vt:lpstr>雜貨清單!Print_Titles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2018-05-19T07:07:16Z</dcterms:created>
  <dcterms:modified xsi:type="dcterms:W3CDTF">2021-02-18T00:37:45Z</dcterms:modified>
  <cp:version/>
</cp:coreProperties>
</file>