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51bde4d8205714a/◆駒寄◆/㉑祭礼/R7祭礼/"/>
    </mc:Choice>
  </mc:AlternateContent>
  <xr:revisionPtr revIDLastSave="392" documentId="13_ncr:1_{B2FD80B9-976F-46CD-A41A-B2627059C211}" xr6:coauthVersionLast="47" xr6:coauthVersionMax="47" xr10:uidLastSave="{B26F44E4-6E87-4E11-B985-DA3FFD5E1A7E}"/>
  <bookViews>
    <workbookView minimized="1" xWindow="735" yWindow="735" windowWidth="28035" windowHeight="14730" tabRatio="807" xr2:uid="{00000000-000D-0000-FFFF-FFFF00000000}"/>
  </bookViews>
  <sheets>
    <sheet name="①宵宮祭rev.a" sheetId="24" r:id="rId1"/>
    <sheet name="②本祭rev.a" sheetId="25" r:id="rId2"/>
    <sheet name="R6 収支計画" sheetId="26" r:id="rId3"/>
    <sheet name="R5年度祭礼予算計画シミュレーション" sheetId="1" r:id="rId4"/>
    <sheet name="実績メモ" sheetId="2" r:id="rId5"/>
  </sheets>
  <definedNames>
    <definedName name="_xlnm.Print_Area" localSheetId="0">①宵宮祭rev.a!$A$1:$J$63</definedName>
    <definedName name="_xlnm.Print_Area" localSheetId="1">②本祭rev.a!$A$1:$I$61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B19" i="26"/>
  <c r="B18" i="26"/>
  <c r="B17" i="26"/>
  <c r="B32" i="26"/>
  <c r="B10" i="26"/>
  <c r="B21" i="26"/>
  <c r="B13" i="26"/>
  <c r="B8" i="26"/>
  <c r="B31" i="26"/>
  <c r="B30" i="26"/>
  <c r="B29" i="26"/>
  <c r="B28" i="26"/>
  <c r="B27" i="26"/>
  <c r="B26" i="26"/>
  <c r="B25" i="26"/>
  <c r="B24" i="26"/>
  <c r="B23" i="26"/>
  <c r="B14" i="26"/>
  <c r="B9" i="26"/>
  <c r="B11" i="26"/>
  <c r="B22" i="26"/>
  <c r="B12" i="26"/>
  <c r="B15" i="26"/>
  <c r="B16" i="26"/>
  <c r="B7" i="26"/>
  <c r="B6" i="26"/>
  <c r="B5" i="26"/>
  <c r="B4" i="26"/>
  <c r="B3" i="26"/>
  <c r="D30" i="26"/>
  <c r="D31" i="26" s="1"/>
  <c r="F6" i="26" l="1"/>
  <c r="F3" i="26"/>
  <c r="F30" i="26" l="1"/>
  <c r="F31" i="26" s="1"/>
  <c r="F32" i="26" s="1"/>
  <c r="C8" i="1" l="1"/>
  <c r="C5" i="1"/>
  <c r="L46" i="1"/>
  <c r="O85" i="1" l="1"/>
  <c r="O46" i="1"/>
  <c r="L11" i="1" l="1"/>
  <c r="L17" i="1"/>
  <c r="L37" i="1"/>
  <c r="L43" i="1"/>
  <c r="L76" i="1"/>
  <c r="L85" i="1"/>
  <c r="R26" i="1"/>
  <c r="O82" i="1"/>
  <c r="O76" i="1"/>
  <c r="O79" i="1"/>
  <c r="O88" i="1"/>
  <c r="O91" i="1"/>
  <c r="O23" i="1"/>
  <c r="I7" i="1"/>
  <c r="C3" i="1"/>
  <c r="O7" i="1"/>
  <c r="D24" i="2"/>
  <c r="D12" i="2"/>
  <c r="F7" i="1" l="1"/>
  <c r="L7" i="1" l="1"/>
  <c r="C6" i="1" l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CA23DEAF-8693-4A4D-9575-F5574A333106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8:45 駒寄会館に集合。
・伊藤大樹（代表）
・佐野竜斗
・佐野翔斗
・橋本雲千代（交通）</t>
        </r>
      </text>
    </comment>
    <comment ref="C10" authorId="1" shapeId="0" xr:uid="{E38BA064-4F78-475B-9D87-E8961714FCD3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</t>
        </r>
        <r>
          <rPr>
            <sz val="10"/>
            <color indexed="81"/>
            <rFont val="BIZ UDPゴシック"/>
            <family val="3"/>
            <charset val="128"/>
          </rPr>
          <t xml:space="preserve">
　</t>
        </r>
        <r>
          <rPr>
            <b/>
            <sz val="10"/>
            <color indexed="81"/>
            <rFont val="BIZ UDPゴシック"/>
            <family val="3"/>
            <charset val="128"/>
          </rPr>
          <t>駒寄</t>
        </r>
        <r>
          <rPr>
            <sz val="10"/>
            <color indexed="81"/>
            <rFont val="BIZ UDPゴシック"/>
            <family val="3"/>
            <charset val="128"/>
          </rPr>
          <t>、南郷、二丁目
　（各２名）</t>
        </r>
      </text>
    </comment>
    <comment ref="F12" authorId="0" shapeId="0" xr:uid="{E755024D-C886-4D2E-B5DE-AD0D6ED192E2}">
      <text>
        <r>
          <rPr>
            <sz val="10"/>
            <color indexed="81"/>
            <rFont val="BIZ UDPゴシック"/>
            <family val="3"/>
            <charset val="128"/>
          </rPr>
          <t xml:space="preserve">【祭礼役員】 連合３町内の接待
10:30～11:00
</t>
        </r>
        <r>
          <rPr>
            <sz val="2"/>
            <color indexed="81"/>
            <rFont val="BIZ UDPゴシック"/>
            <family val="3"/>
            <charset val="128"/>
          </rPr>
          <t xml:space="preserve">
</t>
        </r>
        <r>
          <rPr>
            <sz val="10"/>
            <color indexed="81"/>
            <rFont val="BIZ UDPゴシック"/>
            <family val="3"/>
            <charset val="128"/>
          </rPr>
          <t>【駒寄神輿長ほか２名】
　　皆ヶ作、南郷、一丁目への
　　挨拶まわり</t>
        </r>
      </text>
    </comment>
    <comment ref="C23" authorId="0" shapeId="0" xr:uid="{DAC701E7-F380-4A5F-9DDF-26E894A58425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14:45 駒寄会館に集合。</t>
        </r>
      </text>
    </comment>
    <comment ref="I27" authorId="0" shapeId="0" xr:uid="{81491EA5-F605-4593-BC42-41BAF5773F42}">
      <text>
        <r>
          <rPr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I34" authorId="0" shapeId="0" xr:uid="{CB079A2C-BE19-40B3-AB69-1FA84F4803E9}">
      <text>
        <r>
          <rPr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2" authorId="0" shapeId="0" xr:uid="{E81B4482-503A-41C6-A688-97782600216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【少年部】山車の付き添い</t>
        </r>
      </text>
    </comment>
    <comment ref="F44" authorId="0" shapeId="0" xr:uid="{0249EEE7-AAB8-4AAE-B658-99116E9699E6}">
      <text>
        <r>
          <rPr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79107394-0C46-4D72-9704-8E07D7BD2D61}">
      <text>
        <r>
          <rPr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57C0138C-2522-4AF6-B706-A1D9060DC15B}">
      <text>
        <r>
          <rPr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CA5A9615-BAE8-462B-9E03-47441EA6148F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　※駒寄の神輿が
　　　マンション前を通過
　　　した後に収納を開始。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</authors>
  <commentList>
    <comment ref="H10" authorId="0" shapeId="0" xr:uid="{400289A0-5D9B-499E-BAB1-B29FA41BF325}">
      <text>
        <r>
          <rPr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C20" authorId="0" shapeId="0" xr:uid="{9B3DADF6-3115-4439-94E8-A703FBC1B1D4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H30" authorId="0" shapeId="0" xr:uid="{6EAB6430-4707-4769-AE47-032778A91BE8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【少年部】山車の準備
 ・ジャグほか準備</t>
        </r>
      </text>
    </comment>
    <comment ref="H42" authorId="0" shapeId="0" xr:uid="{451D2ED5-0713-4B05-9346-32141834E028}">
      <text>
        <r>
          <rPr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E44" authorId="0" shapeId="0" xr:uid="{262D914C-23F7-4D57-A598-C17A22E15E1D}">
      <text>
        <r>
          <rPr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E49" authorId="0" shapeId="0" xr:uid="{1B53EA8F-071B-4EA8-93AA-A4C5CC2A7F19}">
      <text>
        <r>
          <rPr>
            <b/>
            <sz val="10"/>
            <color indexed="81"/>
            <rFont val="BIZ UDPゴシック"/>
            <family val="3"/>
            <charset val="128"/>
          </rPr>
          <t>16:50 神輿担ぎ手集合</t>
        </r>
      </text>
    </comment>
    <comment ref="H50" authorId="0" shapeId="0" xr:uid="{31E1C711-A1A5-482B-8B56-9EF3848111B5}">
      <text>
        <r>
          <rPr>
            <sz val="10"/>
            <color indexed="81"/>
            <rFont val="BIZ UDPゴシック"/>
            <family val="3"/>
            <charset val="128"/>
          </rPr>
          <t>【菅野、大野】山車の移動</t>
        </r>
      </text>
    </comment>
    <comment ref="E56" authorId="0" shapeId="0" xr:uid="{C92863D2-251F-4E98-9EAF-CBE9C59BBC7B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sharedStrings.xml><?xml version="1.0" encoding="utf-8"?>
<sst xmlns="http://schemas.openxmlformats.org/spreadsheetml/2006/main" count="427" uniqueCount="358">
  <si>
    <t>収入</t>
    <rPh sb="0" eb="2">
      <t>シュウニュウ</t>
    </rPh>
    <phoneticPr fontId="1"/>
  </si>
  <si>
    <t>支出</t>
    <rPh sb="0" eb="2">
      <t>シシュツ</t>
    </rPh>
    <phoneticPr fontId="1"/>
  </si>
  <si>
    <t>前年度繰越金</t>
    <rPh sb="0" eb="3">
      <t>ゼンネンド</t>
    </rPh>
    <rPh sb="3" eb="6">
      <t>クリコシキン</t>
    </rPh>
    <phoneticPr fontId="1"/>
  </si>
  <si>
    <t>会員寄付金</t>
    <rPh sb="0" eb="2">
      <t>カイイン</t>
    </rPh>
    <rPh sb="2" eb="5">
      <t>キフキン</t>
    </rPh>
    <phoneticPr fontId="1"/>
  </si>
  <si>
    <t>奉納金</t>
    <rPh sb="0" eb="3">
      <t>ホウノウキン</t>
    </rPh>
    <phoneticPr fontId="1"/>
  </si>
  <si>
    <t>門付け</t>
    <rPh sb="0" eb="2">
      <t>カドヅ</t>
    </rPh>
    <phoneticPr fontId="1"/>
  </si>
  <si>
    <t>保存会支援</t>
    <rPh sb="0" eb="3">
      <t>ホゾンカイ</t>
    </rPh>
    <rPh sb="3" eb="5">
      <t>シエン</t>
    </rPh>
    <phoneticPr fontId="1"/>
  </si>
  <si>
    <t>祭礼用具</t>
    <rPh sb="0" eb="2">
      <t>サイレイ</t>
    </rPh>
    <rPh sb="2" eb="4">
      <t>ヨウグ</t>
    </rPh>
    <phoneticPr fontId="1"/>
  </si>
  <si>
    <t>少年部諸費用</t>
    <rPh sb="0" eb="2">
      <t>ショウネン</t>
    </rPh>
    <rPh sb="2" eb="3">
      <t>ブ</t>
    </rPh>
    <rPh sb="3" eb="4">
      <t>ショ</t>
    </rPh>
    <rPh sb="4" eb="6">
      <t>ヒヨウ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</si>
  <si>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</si>
  <si>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門付け分配金</t>
    <rPh sb="0" eb="2">
      <t>カドヅ</t>
    </rPh>
    <rPh sb="3" eb="5">
      <t>ブンパイ</t>
    </rPh>
    <rPh sb="5" eb="6">
      <t>キン</t>
    </rPh>
    <phoneticPr fontId="1"/>
  </si>
  <si>
    <t>お供物</t>
    <phoneticPr fontId="1"/>
  </si>
  <si>
    <t>ビール券 10</t>
    <rPh sb="3" eb="4">
      <t>ケン</t>
    </rPh>
    <phoneticPr fontId="1"/>
  </si>
  <si>
    <t>その他</t>
    <rPh sb="2" eb="3">
      <t>タ</t>
    </rPh>
    <phoneticPr fontId="1"/>
  </si>
  <si>
    <t>消耗品</t>
    <rPh sb="0" eb="3">
      <t>ショウモウヒン</t>
    </rPh>
    <phoneticPr fontId="1"/>
  </si>
  <si>
    <t>乾電池</t>
    <rPh sb="0" eb="3">
      <t>カンデンチ</t>
    </rPh>
    <phoneticPr fontId="1"/>
  </si>
  <si>
    <t>緒綬(おぶさ)</t>
    <rPh sb="0" eb="1">
      <t>オ</t>
    </rPh>
    <rPh sb="1" eb="2">
      <t>ジュ</t>
    </rPh>
    <phoneticPr fontId="1"/>
  </si>
  <si>
    <t>祭礼準備／片付</t>
    <rPh sb="0" eb="2">
      <t>サイレイ</t>
    </rPh>
    <rPh sb="2" eb="4">
      <t>ジュンビ</t>
    </rPh>
    <rPh sb="5" eb="7">
      <t>カタヅ</t>
    </rPh>
    <phoneticPr fontId="1"/>
  </si>
  <si>
    <t>祭礼役員昼食　30</t>
    <phoneticPr fontId="1"/>
  </si>
  <si>
    <t>駒寄反省会</t>
    <phoneticPr fontId="1"/>
  </si>
  <si>
    <t>食材費他</t>
    <rPh sb="0" eb="2">
      <t>ショクザイ</t>
    </rPh>
    <rPh sb="2" eb="3">
      <t>ヒ</t>
    </rPh>
    <rPh sb="3" eb="4">
      <t>タ</t>
    </rPh>
    <phoneticPr fontId="4"/>
  </si>
  <si>
    <t>イオン</t>
    <phoneticPr fontId="4"/>
  </si>
  <si>
    <t>米、豆腐他</t>
    <rPh sb="0" eb="1">
      <t>コメ</t>
    </rPh>
    <rPh sb="2" eb="4">
      <t>トウフ</t>
    </rPh>
    <rPh sb="4" eb="5">
      <t>タ</t>
    </rPh>
    <phoneticPr fontId="4"/>
  </si>
  <si>
    <t>セブンイレブン</t>
    <phoneticPr fontId="4"/>
  </si>
  <si>
    <t>食材各種</t>
    <rPh sb="0" eb="2">
      <t>ショクザイ</t>
    </rPh>
    <rPh sb="2" eb="4">
      <t>カクシュ</t>
    </rPh>
    <phoneticPr fontId="4"/>
  </si>
  <si>
    <t>京急ストア追浜店</t>
    <rPh sb="0" eb="2">
      <t>ケイキュウ</t>
    </rPh>
    <rPh sb="5" eb="8">
      <t>オッパマテン</t>
    </rPh>
    <phoneticPr fontId="4"/>
  </si>
  <si>
    <t>たまご</t>
    <phoneticPr fontId="4"/>
  </si>
  <si>
    <t>巻き物　12</t>
    <rPh sb="0" eb="1">
      <t>マ</t>
    </rPh>
    <rPh sb="2" eb="3">
      <t>モノ</t>
    </rPh>
    <phoneticPr fontId="4"/>
  </si>
  <si>
    <t>いさみ鮨</t>
    <rPh sb="3" eb="4">
      <t>スシ</t>
    </rPh>
    <phoneticPr fontId="4"/>
  </si>
  <si>
    <t>岡本肉店</t>
    <rPh sb="0" eb="2">
      <t>オカモト</t>
    </rPh>
    <rPh sb="2" eb="4">
      <t>ニクテン</t>
    </rPh>
    <phoneticPr fontId="4"/>
  </si>
  <si>
    <t>オードブル他</t>
    <rPh sb="5" eb="6">
      <t>タ</t>
    </rPh>
    <phoneticPr fontId="4"/>
  </si>
  <si>
    <t>魚広</t>
    <rPh sb="0" eb="1">
      <t>ウオ</t>
    </rPh>
    <rPh sb="1" eb="2">
      <t>ヒロ</t>
    </rPh>
    <phoneticPr fontId="4"/>
  </si>
  <si>
    <t>たくあん</t>
    <phoneticPr fontId="4"/>
  </si>
  <si>
    <t>八百武</t>
    <rPh sb="0" eb="3">
      <t>ヤオタケ</t>
    </rPh>
    <phoneticPr fontId="4"/>
  </si>
  <si>
    <t>令和元年度（2019年度）</t>
    <rPh sb="0" eb="2">
      <t>レイワ</t>
    </rPh>
    <rPh sb="2" eb="4">
      <t>ガンネン</t>
    </rPh>
    <rPh sb="3" eb="4">
      <t>ネン</t>
    </rPh>
    <rPh sb="4" eb="5">
      <t>ド</t>
    </rPh>
    <rPh sb="10" eb="12">
      <t>ネンド</t>
    </rPh>
    <phoneticPr fontId="1"/>
  </si>
  <si>
    <t>平成25年度（2013年度）</t>
    <rPh sb="0" eb="2">
      <t>ヘイセイ</t>
    </rPh>
    <rPh sb="4" eb="5">
      <t>ネン</t>
    </rPh>
    <rPh sb="5" eb="6">
      <t>ド</t>
    </rPh>
    <rPh sb="11" eb="13">
      <t>ネンド</t>
    </rPh>
    <phoneticPr fontId="1"/>
  </si>
  <si>
    <t>宵宮用　乾き物</t>
    <rPh sb="0" eb="2">
      <t>ヨイミヤ</t>
    </rPh>
    <rPh sb="2" eb="3">
      <t>ヨウ</t>
    </rPh>
    <rPh sb="4" eb="5">
      <t>カワ</t>
    </rPh>
    <rPh sb="6" eb="7">
      <t>モノ</t>
    </rPh>
    <phoneticPr fontId="4"/>
  </si>
  <si>
    <t>京急ストア船越店</t>
    <rPh sb="0" eb="2">
      <t>ケイキュウ</t>
    </rPh>
    <rPh sb="5" eb="8">
      <t>フナコシテン</t>
    </rPh>
    <phoneticPr fontId="4"/>
  </si>
  <si>
    <t>宵宮用　巻物寿司　13</t>
    <rPh sb="0" eb="2">
      <t>ヨイミヤ</t>
    </rPh>
    <rPh sb="2" eb="3">
      <t>ヨウ</t>
    </rPh>
    <rPh sb="4" eb="6">
      <t>マキモノ</t>
    </rPh>
    <rPh sb="6" eb="8">
      <t>スシ</t>
    </rPh>
    <phoneticPr fontId="4"/>
  </si>
  <si>
    <t>ほんだし、味噌、茶菓子</t>
    <rPh sb="5" eb="7">
      <t>ミソ</t>
    </rPh>
    <rPh sb="8" eb="11">
      <t>チャガシ</t>
    </rPh>
    <phoneticPr fontId="4"/>
  </si>
  <si>
    <t>評議員さん作業時のお茶菓子</t>
    <rPh sb="0" eb="3">
      <t>ヒョウギイン</t>
    </rPh>
    <rPh sb="5" eb="7">
      <t>サギョウ</t>
    </rPh>
    <rPh sb="7" eb="8">
      <t>ジ</t>
    </rPh>
    <rPh sb="10" eb="13">
      <t>チャガシ</t>
    </rPh>
    <phoneticPr fontId="4"/>
  </si>
  <si>
    <t>野菜各種</t>
    <rPh sb="0" eb="2">
      <t>ヤサイ</t>
    </rPh>
    <rPh sb="2" eb="4">
      <t>カクシュ</t>
    </rPh>
    <phoneticPr fontId="4"/>
  </si>
  <si>
    <t>やおぎん</t>
    <phoneticPr fontId="4"/>
  </si>
  <si>
    <t>タクアン追加分</t>
    <rPh sb="4" eb="7">
      <t>ツイカブン</t>
    </rPh>
    <phoneticPr fontId="4"/>
  </si>
  <si>
    <t>ちくわ、さつま揚げ、こんにゃく</t>
    <rPh sb="7" eb="8">
      <t>ア</t>
    </rPh>
    <phoneticPr fontId="4"/>
  </si>
  <si>
    <t>食品各種</t>
    <rPh sb="0" eb="2">
      <t>ショクヒン</t>
    </rPh>
    <rPh sb="2" eb="4">
      <t>カクシュ</t>
    </rPh>
    <phoneticPr fontId="4"/>
  </si>
  <si>
    <t>やました</t>
    <phoneticPr fontId="4"/>
  </si>
  <si>
    <t>コロッケ他つまみ</t>
    <rPh sb="4" eb="5">
      <t>タ</t>
    </rPh>
    <phoneticPr fontId="4"/>
  </si>
  <si>
    <t>岡本肉店</t>
    <rPh sb="0" eb="2">
      <t>オカモト</t>
    </rPh>
    <rPh sb="2" eb="3">
      <t>ニク</t>
    </rPh>
    <rPh sb="3" eb="4">
      <t>テン</t>
    </rPh>
    <phoneticPr fontId="4"/>
  </si>
  <si>
    <t>コロッケ75個</t>
    <rPh sb="6" eb="7">
      <t>コ</t>
    </rPh>
    <phoneticPr fontId="4"/>
  </si>
  <si>
    <t>はんぺん、ちくわ、こんにゃく
氷</t>
    <rPh sb="15" eb="16">
      <t>コオリ</t>
    </rPh>
    <phoneticPr fontId="4"/>
  </si>
  <si>
    <t>(円)</t>
    <rPh sb="1" eb="2">
      <t>エン</t>
    </rPh>
    <phoneticPr fontId="1"/>
  </si>
  <si>
    <t>合計：</t>
    <rPh sb="0" eb="2">
      <t>ゴウケイ</t>
    </rPh>
    <phoneticPr fontId="1"/>
  </si>
  <si>
    <t>H25年度の町内寄付金=518,000円。令和元年度の町内寄付金=475,000円。</t>
    <rPh sb="3" eb="5">
      <t>ネンド</t>
    </rPh>
    <rPh sb="6" eb="8">
      <t>チョウナイ</t>
    </rPh>
    <rPh sb="8" eb="10">
      <t>キフ</t>
    </rPh>
    <rPh sb="10" eb="11">
      <t>キン</t>
    </rPh>
    <rPh sb="19" eb="20">
      <t>エン</t>
    </rPh>
    <rPh sb="21" eb="23">
      <t>レイワ</t>
    </rPh>
    <rPh sb="23" eb="25">
      <t>ガンネン</t>
    </rPh>
    <rPh sb="25" eb="26">
      <t>ド</t>
    </rPh>
    <phoneticPr fontId="1"/>
  </si>
  <si>
    <r>
      <t>（H25</t>
    </r>
    <r>
      <rPr>
        <sz val="10"/>
        <color theme="1"/>
        <rFont val="Segoe UI Symbol"/>
        <family val="2"/>
        <charset val="1"/>
      </rPr>
      <t>→</t>
    </r>
    <r>
      <rPr>
        <sz val="10"/>
        <color theme="1"/>
        <rFont val="Yu Gothic"/>
        <family val="2"/>
        <charset val="128"/>
        <scheme val="minor"/>
      </rPr>
      <t>R1で）収入は、47,000円ほど落ち込んでいます。</t>
    </r>
    <rPh sb="9" eb="11">
      <t>シュウニュウ</t>
    </rPh>
    <rPh sb="19" eb="20">
      <t>エン</t>
    </rPh>
    <rPh sb="22" eb="23">
      <t>オ</t>
    </rPh>
    <rPh sb="24" eb="25">
      <t>コ</t>
    </rPh>
    <phoneticPr fontId="1"/>
  </si>
  <si>
    <t>連合渡御・当番</t>
    <rPh sb="0" eb="2">
      <t>レンゴウ</t>
    </rPh>
    <rPh sb="5" eb="7">
      <t>トウバン</t>
    </rPh>
    <phoneticPr fontId="1"/>
  </si>
  <si>
    <t>収支差</t>
    <rPh sb="0" eb="2">
      <t>シュウシ</t>
    </rPh>
    <rPh sb="2" eb="3">
      <t>サ</t>
    </rPh>
    <phoneticPr fontId="1"/>
  </si>
  <si>
    <t>17:00</t>
    <phoneticPr fontId="1"/>
  </si>
  <si>
    <t>16:00</t>
    <phoneticPr fontId="1"/>
  </si>
  <si>
    <t>18:00</t>
    <phoneticPr fontId="1"/>
  </si>
  <si>
    <t>お菓子（少年部）</t>
    <rPh sb="1" eb="3">
      <t>カシ</t>
    </rPh>
    <rPh sb="4" eb="7">
      <t>ショウネンブ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</si>
  <si>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</si>
  <si>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</si>
  <si>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直会</t>
    <rPh sb="0" eb="2">
      <t>ナオライ</t>
    </rPh>
    <phoneticPr fontId="1"/>
  </si>
  <si>
    <t>昼食（少年部）</t>
    <rPh sb="0" eb="2">
      <t>チュウショク</t>
    </rPh>
    <rPh sb="3" eb="5">
      <t>ショウネン</t>
    </rPh>
    <rPh sb="5" eb="6">
      <t>ブ</t>
    </rPh>
    <phoneticPr fontId="1"/>
  </si>
  <si>
    <t>昼食</t>
    <rPh sb="0" eb="2">
      <t>チュウショク</t>
    </rPh>
    <phoneticPr fontId="1"/>
  </si>
  <si>
    <t>渉外費</t>
    <rPh sb="0" eb="2">
      <t>ショウガイ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</si>
  <si>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</si>
  <si>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道路使用許可（雑費）</t>
    <rPh sb="0" eb="2">
      <t>ドウロ</t>
    </rPh>
    <rPh sb="2" eb="6">
      <t>シヨウキョカ</t>
    </rPh>
    <rPh sb="7" eb="9">
      <t>ザッピ</t>
    </rPh>
    <phoneticPr fontId="1"/>
  </si>
  <si>
    <t>飲食①</t>
    <rPh sb="0" eb="2">
      <t>インショク</t>
    </rPh>
    <phoneticPr fontId="1"/>
  </si>
  <si>
    <t>寄付返礼費</t>
    <rPh sb="0" eb="2">
      <t>キフ</t>
    </rPh>
    <rPh sb="2" eb="4">
      <t>ヘンレイ</t>
    </rPh>
    <rPh sb="4" eb="5">
      <t>ヒ</t>
    </rPh>
    <phoneticPr fontId="1"/>
  </si>
  <si>
    <t>焼酎6・日本酒 1</t>
    <rPh sb="0" eb="2">
      <t>ショウチュウ</t>
    </rPh>
    <rPh sb="4" eb="7">
      <t>ニホンシュ</t>
    </rPh>
    <phoneticPr fontId="1"/>
  </si>
  <si>
    <t>連合渡御・反省会</t>
    <rPh sb="0" eb="2">
      <t>レンゴウ</t>
    </rPh>
    <rPh sb="2" eb="4">
      <t>トギョ</t>
    </rPh>
    <rPh sb="5" eb="7">
      <t>ハンセイ</t>
    </rPh>
    <rPh sb="7" eb="8">
      <t>カイ</t>
    </rPh>
    <phoneticPr fontId="1"/>
  </si>
  <si>
    <t>クリーニング 雑費</t>
    <rPh sb="7" eb="9">
      <t>ザッピ</t>
    </rPh>
    <phoneticPr fontId="1"/>
  </si>
  <si>
    <t>鏡餅・赤飯</t>
    <rPh sb="0" eb="2">
      <t>カガミモチ</t>
    </rPh>
    <rPh sb="3" eb="5">
      <t>セキハン</t>
    </rPh>
    <phoneticPr fontId="1"/>
  </si>
  <si>
    <t>焼酎・日本酒・お茶</t>
    <rPh sb="0" eb="2">
      <t>ショウチュウ</t>
    </rPh>
    <rPh sb="3" eb="6">
      <t>ニホンシュ</t>
    </rPh>
    <rPh sb="8" eb="9">
      <t>チャ</t>
    </rPh>
    <phoneticPr fontId="1"/>
  </si>
  <si>
    <t>飲食②（お酒）</t>
    <rPh sb="0" eb="2">
      <t>インショク</t>
    </rPh>
    <rPh sb="5" eb="6">
      <t>サケ</t>
    </rPh>
    <phoneticPr fontId="1"/>
  </si>
  <si>
    <t>かりがね寿司：中セット×5</t>
    <rPh sb="4" eb="6">
      <t>スシ</t>
    </rPh>
    <rPh sb="7" eb="8">
      <t>チュウ</t>
    </rPh>
    <phoneticPr fontId="1"/>
  </si>
  <si>
    <t>業務スーパ：つまみ類</t>
    <rPh sb="0" eb="2">
      <t>ギョウム</t>
    </rPh>
    <rPh sb="9" eb="10">
      <t>ルイ</t>
    </rPh>
    <phoneticPr fontId="1"/>
  </si>
  <si>
    <t>ローソン：ロックアイス</t>
    <phoneticPr fontId="1"/>
  </si>
  <si>
    <t>三宝（野菜・果物）</t>
    <rPh sb="0" eb="2">
      <t>サンボウ</t>
    </rPh>
    <rPh sb="3" eb="5">
      <t>ヤサイ</t>
    </rPh>
    <rPh sb="6" eb="8">
      <t>クダモノ</t>
    </rPh>
    <phoneticPr fontId="1"/>
  </si>
  <si>
    <t xml:space="preserve">八百武 </t>
    <phoneticPr fontId="1"/>
  </si>
  <si>
    <t>その他 雑費</t>
    <rPh sb="2" eb="3">
      <t>タ</t>
    </rPh>
    <rPh sb="4" eb="6">
      <t>ザッピ</t>
    </rPh>
    <phoneticPr fontId="1"/>
  </si>
  <si>
    <t>はりてる：さらし２反</t>
    <rPh sb="9" eb="10">
      <t>タン</t>
    </rPh>
    <phoneticPr fontId="1"/>
  </si>
  <si>
    <t>すずき金物：平麻６束</t>
    <rPh sb="3" eb="5">
      <t>カナモノ</t>
    </rPh>
    <phoneticPr fontId="1"/>
  </si>
  <si>
    <t>ホームズ：藁縄大巻３分</t>
    <phoneticPr fontId="1"/>
  </si>
  <si>
    <t>田浦と祭礼打合せ会費</t>
    <rPh sb="8" eb="10">
      <t>カイヒ</t>
    </rPh>
    <phoneticPr fontId="1"/>
  </si>
  <si>
    <t>分担金（神社、連合）</t>
    <rPh sb="0" eb="3">
      <t>ブンタンキン</t>
    </rPh>
    <rPh sb="4" eb="6">
      <t>ジンジャ</t>
    </rPh>
    <rPh sb="7" eb="9">
      <t>レンゴウ</t>
    </rPh>
    <phoneticPr fontId="1"/>
  </si>
  <si>
    <t>準備③ 祭礼前日</t>
    <rPh sb="0" eb="2">
      <t>ジュンビ</t>
    </rPh>
    <rPh sb="4" eb="6">
      <t>サイレイ</t>
    </rPh>
    <rPh sb="6" eb="8">
      <t>ゼンジツ</t>
    </rPh>
    <phoneticPr fontId="1"/>
  </si>
  <si>
    <t>６月後半打合せ</t>
    <rPh sb="1" eb="2">
      <t>ガツ</t>
    </rPh>
    <rPh sb="2" eb="4">
      <t>コウハン</t>
    </rPh>
    <phoneticPr fontId="1"/>
  </si>
  <si>
    <t>筆ペンほか</t>
    <rPh sb="0" eb="1">
      <t>フデ</t>
    </rPh>
    <phoneticPr fontId="1"/>
  </si>
  <si>
    <t>ビール 14ケース</t>
    <phoneticPr fontId="1"/>
  </si>
  <si>
    <t>ロックアイス</t>
    <phoneticPr fontId="1"/>
  </si>
  <si>
    <t>蚊取り、ネオパラ 雑費</t>
    <rPh sb="0" eb="2">
      <t>カト</t>
    </rPh>
    <rPh sb="9" eb="11">
      <t>ザッピ</t>
    </rPh>
    <phoneticPr fontId="1"/>
  </si>
  <si>
    <t>（R1）175世帯</t>
    <rPh sb="7" eb="9">
      <t>セタイ</t>
    </rPh>
    <phoneticPr fontId="1"/>
  </si>
  <si>
    <t>準備①（半纏準備時）</t>
    <rPh sb="0" eb="2">
      <t>ジュンビ</t>
    </rPh>
    <rPh sb="4" eb="6">
      <t>ハンテン</t>
    </rPh>
    <rPh sb="6" eb="8">
      <t>ジュンビ</t>
    </rPh>
    <rPh sb="8" eb="9">
      <t>ジ</t>
    </rPh>
    <phoneticPr fontId="1"/>
  </si>
  <si>
    <t>準備② ７月９日</t>
    <rPh sb="0" eb="2">
      <t>ジュンビ</t>
    </rPh>
    <rPh sb="5" eb="6">
      <t>ガツ</t>
    </rPh>
    <rPh sb="7" eb="8">
      <t>ニチ</t>
    </rPh>
    <phoneticPr fontId="1"/>
  </si>
  <si>
    <t>足袋：南郷ヘルプ担ぎ手用</t>
    <rPh sb="3" eb="5">
      <t>ナンゴウ</t>
    </rPh>
    <phoneticPr fontId="1"/>
  </si>
  <si>
    <t>固定費？</t>
    <rPh sb="0" eb="3">
      <t>コテイヒ</t>
    </rPh>
    <phoneticPr fontId="1"/>
  </si>
  <si>
    <t>入浴料 22人分</t>
    <rPh sb="0" eb="2">
      <t>ニュウヨク</t>
    </rPh>
    <rPh sb="6" eb="7">
      <t>ニン</t>
    </rPh>
    <rPh sb="7" eb="8">
      <t>ブン</t>
    </rPh>
    <phoneticPr fontId="1"/>
  </si>
  <si>
    <t>（H25）芳志者28</t>
    <rPh sb="5" eb="7">
      <t>ホウシ</t>
    </rPh>
    <rPh sb="7" eb="8">
      <t>シャ</t>
    </rPh>
    <phoneticPr fontId="1"/>
  </si>
  <si>
    <t>（H25）芳志者32</t>
    <phoneticPr fontId="1"/>
  </si>
  <si>
    <t>（R4）決算書</t>
    <rPh sb="4" eb="7">
      <t>ケッサンショ</t>
    </rPh>
    <phoneticPr fontId="1"/>
  </si>
  <si>
    <t>宵宮・神輿休憩時？</t>
    <rPh sb="3" eb="5">
      <t>ミコシ</t>
    </rPh>
    <rPh sb="5" eb="7">
      <t>キュウケイ</t>
    </rPh>
    <rPh sb="7" eb="8">
      <t>ジ</t>
    </rPh>
    <phoneticPr fontId="1"/>
  </si>
  <si>
    <t>本祭・神輿休憩時？</t>
    <rPh sb="0" eb="1">
      <t>ホン</t>
    </rPh>
    <rPh sb="1" eb="2">
      <t>マツ</t>
    </rPh>
    <rPh sb="3" eb="5">
      <t>ミコシ</t>
    </rPh>
    <rPh sb="5" eb="7">
      <t>キュウケイ</t>
    </rPh>
    <rPh sb="7" eb="8">
      <t>ジ</t>
    </rPh>
    <phoneticPr fontId="1"/>
  </si>
  <si>
    <t>9:00</t>
    <phoneticPr fontId="1"/>
  </si>
  <si>
    <t>12:07</t>
    <phoneticPr fontId="1"/>
  </si>
  <si>
    <t>20:00</t>
    <phoneticPr fontId="1"/>
  </si>
  <si>
    <t>10:00</t>
    <phoneticPr fontId="1"/>
  </si>
  <si>
    <t>14:15</t>
    <phoneticPr fontId="1"/>
  </si>
  <si>
    <t xml:space="preserve"> 岡本のコロッケは・・・</t>
    <rPh sb="1" eb="3">
      <t>オカモト</t>
    </rPh>
    <phoneticPr fontId="1"/>
  </si>
  <si>
    <t>片付け・解散</t>
    <phoneticPr fontId="1"/>
  </si>
  <si>
    <t>（昼食）</t>
    <rPh sb="1" eb="3">
      <t>チュウショク</t>
    </rPh>
    <phoneticPr fontId="1"/>
  </si>
  <si>
    <t>神社（神輿・山車）</t>
    <rPh sb="6" eb="8">
      <t>ダシ</t>
    </rPh>
    <phoneticPr fontId="1"/>
  </si>
  <si>
    <t>タオル300枚</t>
    <rPh sb="6" eb="7">
      <t>マイ</t>
    </rPh>
    <phoneticPr fontId="1"/>
  </si>
  <si>
    <t>タオル(配布用) 600</t>
    <phoneticPr fontId="1"/>
  </si>
  <si>
    <t>のし、白封筒ほか</t>
    <rPh sb="3" eb="4">
      <t>シロ</t>
    </rPh>
    <rPh sb="4" eb="6">
      <t>フウトウ</t>
    </rPh>
    <phoneticPr fontId="1"/>
  </si>
  <si>
    <t>直会場所提供謝礼</t>
    <rPh sb="0" eb="2">
      <t>ナオライ</t>
    </rPh>
    <rPh sb="2" eb="4">
      <t>バショ</t>
    </rPh>
    <rPh sb="4" eb="6">
      <t>テイキョウ</t>
    </rPh>
    <rPh sb="6" eb="8">
      <t>シャレイ</t>
    </rPh>
    <phoneticPr fontId="1"/>
  </si>
  <si>
    <t>繰越金を除く：</t>
    <rPh sb="0" eb="3">
      <t>クリコシキン</t>
    </rPh>
    <rPh sb="4" eb="5">
      <t>ノゾ</t>
    </rPh>
    <phoneticPr fontId="1"/>
  </si>
  <si>
    <t>会館集合　＜町内渡御　午前の部＞</t>
    <rPh sb="14" eb="15">
      <t>ブ</t>
    </rPh>
    <phoneticPr fontId="1"/>
  </si>
  <si>
    <t>会館集合　＜町内渡御　午後の部＞</t>
    <rPh sb="11" eb="13">
      <t>ゴゴ</t>
    </rPh>
    <rPh sb="14" eb="15">
      <t>ブ</t>
    </rPh>
    <phoneticPr fontId="1"/>
  </si>
  <si>
    <t>会館集合　＜町内渡御（門付）＞</t>
    <phoneticPr fontId="1"/>
  </si>
  <si>
    <t>（皆ヶ作） 神輿合わせ</t>
    <phoneticPr fontId="1"/>
  </si>
  <si>
    <t>渡御終了（18:00）</t>
    <phoneticPr fontId="1"/>
  </si>
  <si>
    <t>山車の収納（斎藤運送 車庫）</t>
    <phoneticPr fontId="1"/>
  </si>
  <si>
    <r>
      <t>⑩駒寄先鋒（</t>
    </r>
    <r>
      <rPr>
        <b/>
        <sz val="10"/>
        <color theme="1"/>
        <rFont val="BIZ UDPゴシック"/>
        <family val="3"/>
        <charset val="128"/>
      </rPr>
      <t>11:51発</t>
    </r>
    <r>
      <rPr>
        <b/>
        <sz val="11"/>
        <color theme="1"/>
        <rFont val="BIZ UDPゴシック"/>
        <family val="3"/>
        <charset val="128"/>
      </rPr>
      <t>）旧旭建材</t>
    </r>
    <rPh sb="1" eb="3">
      <t>コマヨセ</t>
    </rPh>
    <rPh sb="3" eb="5">
      <t>センポウ</t>
    </rPh>
    <rPh sb="13" eb="14">
      <t>キュウ</t>
    </rPh>
    <rPh sb="14" eb="15">
      <t>アサヒ</t>
    </rPh>
    <rPh sb="15" eb="17">
      <t>ケンザイ</t>
    </rPh>
    <phoneticPr fontId="1"/>
  </si>
  <si>
    <t>式典挙行</t>
    <phoneticPr fontId="1"/>
  </si>
  <si>
    <t>①神社（出発）</t>
    <phoneticPr fontId="1"/>
  </si>
  <si>
    <t>⑨御仮屋（駒寄斎藤）到着</t>
    <phoneticPr fontId="1"/>
  </si>
  <si>
    <t>8:30</t>
    <phoneticPr fontId="1"/>
  </si>
  <si>
    <t>お囃子（夜組）　会館前集合</t>
    <rPh sb="10" eb="11">
      <t>マエ</t>
    </rPh>
    <rPh sb="11" eb="13">
      <t>シュウゴウ</t>
    </rPh>
    <phoneticPr fontId="1"/>
  </si>
  <si>
    <t>10:04</t>
    <phoneticPr fontId="1"/>
  </si>
  <si>
    <t>11:09</t>
    <phoneticPr fontId="1"/>
  </si>
  <si>
    <r>
      <rPr>
        <sz val="11"/>
        <color theme="0"/>
        <rFont val="BIZ UDP明朝 Medium"/>
        <family val="1"/>
        <charset val="128"/>
      </rPr>
      <t>9</t>
    </r>
    <r>
      <rPr>
        <sz val="11"/>
        <color theme="1"/>
        <rFont val="BIZ UDP明朝 Medium"/>
        <family val="1"/>
        <charset val="128"/>
      </rPr>
      <t>:30</t>
    </r>
    <phoneticPr fontId="1"/>
  </si>
  <si>
    <r>
      <rPr>
        <sz val="11"/>
        <color theme="0"/>
        <rFont val="BIZ UDP明朝 Medium"/>
        <family val="1"/>
        <charset val="128"/>
      </rPr>
      <t>9</t>
    </r>
    <r>
      <rPr>
        <sz val="11"/>
        <color theme="1"/>
        <rFont val="BIZ UDP明朝 Medium"/>
        <family val="1"/>
        <charset val="128"/>
      </rPr>
      <t>:44</t>
    </r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</si>
  <si>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color theme="1"/>
        <rFont val="BIZ UDP明朝 Medium"/>
        <family val="1"/>
        <charset val="128"/>
      </rPr>
      <t>:19</t>
    </r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</si>
  <si>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color theme="1"/>
        <rFont val="BIZ UDP明朝 Medium"/>
        <family val="1"/>
        <charset val="128"/>
      </rPr>
      <t>:48</t>
    </r>
    <phoneticPr fontId="1"/>
  </si>
  <si>
    <t>【駒寄担ぎ手】会館集合</t>
    <rPh sb="3" eb="4">
      <t>カツ</t>
    </rPh>
    <rPh sb="5" eb="6">
      <t>テ</t>
    </rPh>
    <phoneticPr fontId="1"/>
  </si>
  <si>
    <t>13:34</t>
    <phoneticPr fontId="1"/>
  </si>
  <si>
    <t>14:05</t>
    <phoneticPr fontId="1"/>
  </si>
  <si>
    <t>15:19</t>
    <phoneticPr fontId="1"/>
  </si>
  <si>
    <t>16:07</t>
    <phoneticPr fontId="1"/>
  </si>
  <si>
    <t>祭礼役員　会館集合</t>
    <phoneticPr fontId="1"/>
  </si>
  <si>
    <t>➡</t>
    <phoneticPr fontId="1"/>
  </si>
  <si>
    <t>➡➡</t>
    <phoneticPr fontId="1"/>
  </si>
  <si>
    <t>〓〓〓〓　駒寄 渡御区間　〓〓〓〓</t>
    <rPh sb="5" eb="7">
      <t>コマヨセ</t>
    </rPh>
    <rPh sb="8" eb="10">
      <t>トギョウ</t>
    </rPh>
    <rPh sb="10" eb="12">
      <t>クカン</t>
    </rPh>
    <phoneticPr fontId="1"/>
  </si>
  <si>
    <t>宴会・会場（福寿さん駐車場）準備</t>
    <rPh sb="0" eb="2">
      <t>エンカイ</t>
    </rPh>
    <phoneticPr fontId="1"/>
  </si>
  <si>
    <r>
      <t>④梅田先鋒（</t>
    </r>
    <r>
      <rPr>
        <sz val="10"/>
        <color theme="1"/>
        <rFont val="BIZ UDPゴシック"/>
        <family val="3"/>
        <charset val="128"/>
      </rPr>
      <t>10:06発</t>
    </r>
    <r>
      <rPr>
        <sz val="11"/>
        <color theme="1"/>
        <rFont val="BIZ UDPゴシック"/>
        <family val="3"/>
        <charset val="128"/>
      </rPr>
      <t>）</t>
    </r>
    <rPh sb="1" eb="3">
      <t>ウメダ</t>
    </rPh>
    <rPh sb="3" eb="5">
      <t>センポウ</t>
    </rPh>
    <phoneticPr fontId="1"/>
  </si>
  <si>
    <r>
      <t>⑫南郷先鋒（</t>
    </r>
    <r>
      <rPr>
        <sz val="10"/>
        <color theme="1"/>
        <rFont val="BIZ UDPゴシック"/>
        <family val="3"/>
        <charset val="128"/>
      </rPr>
      <t>12:23発</t>
    </r>
    <r>
      <rPr>
        <sz val="11"/>
        <color theme="1"/>
        <rFont val="BIZ UDPゴシック"/>
        <family val="3"/>
        <charset val="128"/>
      </rPr>
      <t>）船小の下</t>
    </r>
    <rPh sb="1" eb="3">
      <t>ナンゴウ</t>
    </rPh>
    <rPh sb="3" eb="5">
      <t>センポウ</t>
    </rPh>
    <rPh sb="11" eb="12">
      <t>ハツ</t>
    </rPh>
    <rPh sb="13" eb="14">
      <t>フネ</t>
    </rPh>
    <rPh sb="14" eb="15">
      <t>ショウ</t>
    </rPh>
    <rPh sb="16" eb="17">
      <t>シタ</t>
    </rPh>
    <phoneticPr fontId="1"/>
  </si>
  <si>
    <r>
      <t>⑬根倉商店（</t>
    </r>
    <r>
      <rPr>
        <sz val="10"/>
        <color theme="1"/>
        <rFont val="BIZ UDPゴシック"/>
        <family val="3"/>
        <charset val="128"/>
      </rPr>
      <t>12:39発</t>
    </r>
    <r>
      <rPr>
        <sz val="11"/>
        <color theme="1"/>
        <rFont val="BIZ UDPゴシック"/>
        <family val="3"/>
        <charset val="128"/>
      </rPr>
      <t>）</t>
    </r>
    <rPh sb="1" eb="2">
      <t>ネ</t>
    </rPh>
    <rPh sb="2" eb="3">
      <t>クラ</t>
    </rPh>
    <rPh sb="3" eb="5">
      <t>ショウテン</t>
    </rPh>
    <rPh sb="11" eb="12">
      <t>ハツ</t>
    </rPh>
    <phoneticPr fontId="1"/>
  </si>
  <si>
    <r>
      <t>⑲二丁目奥駐車場（</t>
    </r>
    <r>
      <rPr>
        <sz val="10"/>
        <color theme="1"/>
        <rFont val="BIZ UDPゴシック"/>
        <family val="3"/>
        <charset val="128"/>
      </rPr>
      <t>15:03発</t>
    </r>
    <r>
      <rPr>
        <sz val="11"/>
        <color theme="1"/>
        <rFont val="BIZ UDPゴシック"/>
        <family val="3"/>
        <charset val="128"/>
      </rPr>
      <t>）</t>
    </r>
    <rPh sb="1" eb="4">
      <t>ニチョウメ</t>
    </rPh>
    <rPh sb="4" eb="5">
      <t>オク</t>
    </rPh>
    <rPh sb="5" eb="8">
      <t>チュウシャジョウ</t>
    </rPh>
    <phoneticPr fontId="1"/>
  </si>
  <si>
    <r>
      <t>㉑一丁目先鋒（</t>
    </r>
    <r>
      <rPr>
        <sz val="10"/>
        <color theme="1"/>
        <rFont val="BIZ UDPゴシック"/>
        <family val="3"/>
        <charset val="128"/>
      </rPr>
      <t>15:34発</t>
    </r>
    <r>
      <rPr>
        <sz val="11"/>
        <color theme="1"/>
        <rFont val="BIZ UDPゴシック"/>
        <family val="3"/>
        <charset val="128"/>
      </rPr>
      <t>）</t>
    </r>
    <rPh sb="1" eb="2">
      <t>イチ</t>
    </rPh>
    <phoneticPr fontId="1"/>
  </si>
  <si>
    <t>②倉田耳鼻科駐車場前（通過）</t>
    <rPh sb="11" eb="13">
      <t>ツウカ</t>
    </rPh>
    <phoneticPr fontId="1"/>
  </si>
  <si>
    <t>⑥セブンイレブン前（通過）</t>
    <phoneticPr fontId="1"/>
  </si>
  <si>
    <t>⑦川島菓子店（通過）</t>
    <phoneticPr fontId="1"/>
  </si>
  <si>
    <r>
      <t>⑱大木タバコ：二丁目先鋒（</t>
    </r>
    <r>
      <rPr>
        <sz val="10"/>
        <color theme="1"/>
        <rFont val="BIZ UDPゴシック"/>
        <family val="3"/>
        <charset val="128"/>
      </rPr>
      <t>14:41発</t>
    </r>
    <r>
      <rPr>
        <sz val="11"/>
        <color theme="1"/>
        <rFont val="BIZ UDPゴシック"/>
        <family val="3"/>
        <charset val="128"/>
      </rPr>
      <t>）</t>
    </r>
    <rPh sb="1" eb="3">
      <t>オオキ</t>
    </rPh>
    <rPh sb="7" eb="8">
      <t>ニ</t>
    </rPh>
    <phoneticPr fontId="1"/>
  </si>
  <si>
    <t>㉔北消防署（16:18発）</t>
    <rPh sb="1" eb="2">
      <t>キタ</t>
    </rPh>
    <rPh sb="2" eb="5">
      <t>ショウボウショ</t>
    </rPh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</si>
  <si>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color theme="1"/>
        <rFont val="BIZ UDP明朝 Medium"/>
        <family val="1"/>
        <charset val="128"/>
      </rPr>
      <t>:30</t>
    </r>
    <phoneticPr fontId="1"/>
  </si>
  <si>
    <t>15:30</t>
    <phoneticPr fontId="1"/>
  </si>
  <si>
    <r>
      <t>①会館出発　</t>
    </r>
    <r>
      <rPr>
        <b/>
        <sz val="11"/>
        <color rgb="FFFF0000"/>
        <rFont val="BIZ UDPゴシック"/>
        <family val="3"/>
        <charset val="128"/>
      </rPr>
      <t>山車・子供神輿</t>
    </r>
    <rPh sb="6" eb="8">
      <t>ダシ</t>
    </rPh>
    <rPh sb="9" eb="11">
      <t>コドモ</t>
    </rPh>
    <rPh sb="11" eb="13">
      <t>ミコシ</t>
    </rPh>
    <phoneticPr fontId="1"/>
  </si>
  <si>
    <t>⑤会館到着 （弁当配布・解散）</t>
    <rPh sb="7" eb="9">
      <t>ベントウ</t>
    </rPh>
    <rPh sb="9" eb="11">
      <t>ハイフ</t>
    </rPh>
    <phoneticPr fontId="1"/>
  </si>
  <si>
    <t>－１区内巡行－</t>
    <rPh sb="2" eb="3">
      <t>ク</t>
    </rPh>
    <rPh sb="3" eb="4">
      <t>ナイ</t>
    </rPh>
    <rPh sb="4" eb="6">
      <t>ジュンコウ</t>
    </rPh>
    <phoneticPr fontId="1"/>
  </si>
  <si>
    <t>－２区内巡行－</t>
    <rPh sb="2" eb="3">
      <t>ク</t>
    </rPh>
    <rPh sb="3" eb="4">
      <t>ナイ</t>
    </rPh>
    <rPh sb="4" eb="6">
      <t>ジュンコウ</t>
    </rPh>
    <phoneticPr fontId="1"/>
  </si>
  <si>
    <t>③松村邸前（休憩）</t>
    <rPh sb="1" eb="3">
      <t>マツムラ</t>
    </rPh>
    <rPh sb="6" eb="8">
      <t>キュウケイ</t>
    </rPh>
    <phoneticPr fontId="1"/>
  </si>
  <si>
    <t>お囃子（夜組）休憩（会館２階）</t>
    <rPh sb="1" eb="3">
      <t>ハヤシ</t>
    </rPh>
    <rPh sb="4" eb="5">
      <t>ヨル</t>
    </rPh>
    <rPh sb="5" eb="6">
      <t>クミ</t>
    </rPh>
    <rPh sb="10" eb="12">
      <t>カイカン</t>
    </rPh>
    <rPh sb="12" eb="13">
      <t>カイ</t>
    </rPh>
    <phoneticPr fontId="1"/>
  </si>
  <si>
    <t>大人神輿・中神輿</t>
    <rPh sb="5" eb="6">
      <t>チュウ</t>
    </rPh>
    <rPh sb="6" eb="8">
      <t>ミコシ</t>
    </rPh>
    <phoneticPr fontId="1"/>
  </si>
  <si>
    <t>山車・子供神輿</t>
    <phoneticPr fontId="1"/>
  </si>
  <si>
    <t>山車の移動（弐番館前へ）</t>
    <rPh sb="6" eb="9">
      <t>ニバンカン</t>
    </rPh>
    <phoneticPr fontId="1"/>
  </si>
  <si>
    <t>①御仮屋（駒寄斎藤）出発</t>
    <phoneticPr fontId="1"/>
  </si>
  <si>
    <t>世話人　駒寄会館集合</t>
    <rPh sb="0" eb="3">
      <t>セワニン</t>
    </rPh>
    <rPh sb="4" eb="6">
      <t>コマヨセ</t>
    </rPh>
    <rPh sb="6" eb="8">
      <t>カイカン</t>
    </rPh>
    <rPh sb="8" eb="10">
      <t>シュウゴウ</t>
    </rPh>
    <phoneticPr fontId="1"/>
  </si>
  <si>
    <r>
      <t>⑥八丁目先鋒（</t>
    </r>
    <r>
      <rPr>
        <sz val="10"/>
        <rFont val="BIZ UDPゴシック"/>
        <family val="3"/>
        <charset val="128"/>
      </rPr>
      <t>10:37発</t>
    </r>
    <r>
      <rPr>
        <sz val="11"/>
        <rFont val="BIZ UDPゴシック"/>
        <family val="3"/>
        <charset val="128"/>
      </rPr>
      <t>）</t>
    </r>
    <rPh sb="1" eb="4">
      <t>ハッチョウメ</t>
    </rPh>
    <rPh sb="4" eb="6">
      <t>センポウ</t>
    </rPh>
    <rPh sb="12" eb="13">
      <t>ハツ</t>
    </rPh>
    <phoneticPr fontId="1"/>
  </si>
  <si>
    <r>
      <t>⑧皆ヶ作先鋒（</t>
    </r>
    <r>
      <rPr>
        <sz val="10"/>
        <rFont val="BIZ UDPゴシック"/>
        <family val="3"/>
        <charset val="128"/>
      </rPr>
      <t>11:10発</t>
    </r>
    <r>
      <rPr>
        <sz val="11"/>
        <rFont val="BIZ UDPゴシック"/>
        <family val="3"/>
        <charset val="128"/>
      </rPr>
      <t>）</t>
    </r>
    <rPh sb="1" eb="4">
      <t>カイガサク</t>
    </rPh>
    <rPh sb="4" eb="6">
      <t>センポウ</t>
    </rPh>
    <phoneticPr fontId="1"/>
  </si>
  <si>
    <r>
      <t>⑮防災トンネル前　到着（</t>
    </r>
    <r>
      <rPr>
        <sz val="10"/>
        <color theme="1"/>
        <rFont val="BIZ UDPゴシック"/>
        <family val="3"/>
        <charset val="128"/>
      </rPr>
      <t>13:48発</t>
    </r>
    <r>
      <rPr>
        <sz val="11"/>
        <color theme="1"/>
        <rFont val="BIZ UDPゴシック"/>
        <family val="3"/>
        <charset val="128"/>
      </rPr>
      <t>）</t>
    </r>
    <rPh sb="7" eb="8">
      <t>マエ</t>
    </rPh>
    <rPh sb="9" eb="11">
      <t>トウチャク</t>
    </rPh>
    <phoneticPr fontId="1"/>
  </si>
  <si>
    <r>
      <t>⑯トンネル中央:三丁目先鋒（</t>
    </r>
    <r>
      <rPr>
        <sz val="10"/>
        <color theme="1"/>
        <rFont val="BIZ UDPゴシック"/>
        <family val="3"/>
        <charset val="128"/>
      </rPr>
      <t>14:06発</t>
    </r>
    <r>
      <rPr>
        <sz val="11"/>
        <color theme="1"/>
        <rFont val="BIZ UDPゴシック"/>
        <family val="3"/>
        <charset val="128"/>
      </rPr>
      <t>）</t>
    </r>
    <rPh sb="5" eb="7">
      <t>チュウオウ</t>
    </rPh>
    <rPh sb="8" eb="11">
      <t>サンチョウメ</t>
    </rPh>
    <rPh sb="11" eb="13">
      <t>センポウ</t>
    </rPh>
    <phoneticPr fontId="1"/>
  </si>
  <si>
    <r>
      <t>㉓仲通り商店街（</t>
    </r>
    <r>
      <rPr>
        <sz val="10"/>
        <color theme="1"/>
        <rFont val="BIZ UDPゴシック"/>
        <family val="3"/>
        <charset val="128"/>
      </rPr>
      <t>16:09発</t>
    </r>
    <r>
      <rPr>
        <sz val="11"/>
        <color theme="1"/>
        <rFont val="BIZ UDPゴシック"/>
        <family val="3"/>
        <charset val="128"/>
      </rPr>
      <t>）</t>
    </r>
    <rPh sb="1" eb="2">
      <t>ナカ</t>
    </rPh>
    <rPh sb="2" eb="3">
      <t>ドオ</t>
    </rPh>
    <rPh sb="4" eb="7">
      <t>ショウテンガイ</t>
    </rPh>
    <phoneticPr fontId="1"/>
  </si>
  <si>
    <t>ゴザ天日干し</t>
    <phoneticPr fontId="1"/>
  </si>
  <si>
    <r>
      <rPr>
        <sz val="11"/>
        <color theme="0"/>
        <rFont val="BIZ UDP明朝 Medium"/>
        <family val="1"/>
        <charset val="128"/>
      </rPr>
      <t>9</t>
    </r>
    <r>
      <rPr>
        <sz val="11"/>
        <rFont val="BIZ UDP明朝 Medium"/>
        <family val="1"/>
        <charset val="128"/>
      </rPr>
      <t>:37</t>
    </r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</si>
  <si>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rFont val="BIZ UDP明朝 Medium"/>
        <family val="1"/>
        <charset val="128"/>
      </rPr>
      <t>:36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</si>
  <si>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:29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</si>
  <si>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:30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</si>
  <si>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:50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</si>
  <si>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:57</t>
    </r>
    <phoneticPr fontId="1"/>
  </si>
  <si>
    <r>
      <rPr>
        <sz val="11"/>
        <color theme="0"/>
        <rFont val="BIZ UDP明朝 Medium"/>
        <family val="1"/>
        <charset val="128"/>
      </rPr>
      <t>12</t>
    </r>
    <r>
      <rPr>
        <sz val="11"/>
        <color theme="1"/>
        <rFont val="BIZ UDP明朝 Medium"/>
        <family val="1"/>
        <charset val="128"/>
      </rPr>
      <t>:22</t>
    </r>
    <phoneticPr fontId="1"/>
  </si>
  <si>
    <r>
      <rPr>
        <sz val="11"/>
        <color theme="0"/>
        <rFont val="BIZ UDP明朝 Medium"/>
        <family val="1"/>
        <charset val="128"/>
      </rPr>
      <t>12</t>
    </r>
    <r>
      <rPr>
        <sz val="11"/>
        <color theme="1"/>
        <rFont val="BIZ UDP明朝 Medium"/>
        <family val="1"/>
        <charset val="128"/>
      </rPr>
      <t>:34</t>
    </r>
    <phoneticPr fontId="1"/>
  </si>
  <si>
    <r>
      <rPr>
        <sz val="11"/>
        <color theme="0"/>
        <rFont val="BIZ UDP明朝 Medium"/>
        <family val="1"/>
        <charset val="128"/>
      </rPr>
      <t>12</t>
    </r>
    <r>
      <rPr>
        <sz val="11"/>
        <color theme="1"/>
        <rFont val="BIZ UDP明朝 Medium"/>
        <family val="1"/>
        <charset val="128"/>
      </rPr>
      <t>:46</t>
    </r>
    <phoneticPr fontId="1"/>
  </si>
  <si>
    <r>
      <rPr>
        <sz val="11"/>
        <color theme="0"/>
        <rFont val="BIZ UDP明朝 Medium"/>
        <family val="1"/>
        <charset val="128"/>
      </rPr>
      <t>13</t>
    </r>
    <r>
      <rPr>
        <sz val="11"/>
        <color theme="1"/>
        <rFont val="BIZ UDP明朝 Medium"/>
        <family val="1"/>
        <charset val="128"/>
      </rPr>
      <t>:43</t>
    </r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</si>
  <si>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:18</t>
    </r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</si>
  <si>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:40</t>
    </r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</si>
  <si>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:53</t>
    </r>
    <phoneticPr fontId="1"/>
  </si>
  <si>
    <r>
      <rPr>
        <sz val="11"/>
        <color theme="0"/>
        <rFont val="BIZ UDP明朝 Medium"/>
        <family val="1"/>
        <charset val="128"/>
      </rPr>
      <t>15</t>
    </r>
    <r>
      <rPr>
        <sz val="11"/>
        <color theme="1"/>
        <rFont val="BIZ UDP明朝 Medium"/>
        <family val="1"/>
        <charset val="128"/>
      </rPr>
      <t>:33</t>
    </r>
    <phoneticPr fontId="1"/>
  </si>
  <si>
    <r>
      <rPr>
        <sz val="11"/>
        <color theme="0"/>
        <rFont val="BIZ UDP明朝 Medium"/>
        <family val="1"/>
        <charset val="128"/>
      </rPr>
      <t>15</t>
    </r>
    <r>
      <rPr>
        <sz val="11"/>
        <color theme="1"/>
        <rFont val="BIZ UDP明朝 Medium"/>
        <family val="1"/>
        <charset val="128"/>
      </rPr>
      <t>:44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</si>
  <si>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:16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</si>
  <si>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:20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</si>
  <si>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:25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</si>
  <si>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:35</t>
    </r>
    <phoneticPr fontId="1"/>
  </si>
  <si>
    <r>
      <rPr>
        <sz val="11"/>
        <color theme="0"/>
        <rFont val="BIZ UDP明朝 Medium"/>
        <family val="1"/>
        <charset val="128"/>
      </rPr>
      <t>18</t>
    </r>
    <r>
      <rPr>
        <sz val="11"/>
        <color theme="1"/>
        <rFont val="BIZ UDP明朝 Medium"/>
        <family val="1"/>
        <charset val="128"/>
      </rPr>
      <t>:10</t>
    </r>
    <phoneticPr fontId="1"/>
  </si>
  <si>
    <t>祭礼役員・評議員　会館集合</t>
    <phoneticPr fontId="1"/>
  </si>
  <si>
    <t>役員：ゴザ天日干し</t>
    <rPh sb="0" eb="2">
      <t>ヤクイン</t>
    </rPh>
    <rPh sb="5" eb="8">
      <t>テンピボ</t>
    </rPh>
    <phoneticPr fontId="1"/>
  </si>
  <si>
    <t>評議員：会館２階清掃、返礼タオル準備</t>
    <rPh sb="0" eb="3">
      <t>ヒョウギイン</t>
    </rPh>
    <rPh sb="4" eb="6">
      <t>カイカン</t>
    </rPh>
    <rPh sb="7" eb="8">
      <t>カイ</t>
    </rPh>
    <rPh sb="8" eb="10">
      <t>セイソウ</t>
    </rPh>
    <rPh sb="11" eb="13">
      <t>ヘンレイ</t>
    </rPh>
    <rPh sb="16" eb="18">
      <t>ジュンビ</t>
    </rPh>
    <phoneticPr fontId="1"/>
  </si>
  <si>
    <t>会計：会館１階で 終日受付。</t>
    <rPh sb="0" eb="2">
      <t>カイケイ</t>
    </rPh>
    <rPh sb="11" eb="13">
      <t>ウケツケ</t>
    </rPh>
    <phoneticPr fontId="1"/>
  </si>
  <si>
    <r>
      <t>①会館出発　</t>
    </r>
    <r>
      <rPr>
        <b/>
        <sz val="11"/>
        <color rgb="FFFF0000"/>
        <rFont val="BIZ UDP明朝 Medium"/>
        <family val="1"/>
        <charset val="128"/>
      </rPr>
      <t>山車・子供神輿</t>
    </r>
    <phoneticPr fontId="1"/>
  </si>
  <si>
    <t>会員寄付</t>
    <rPh sb="0" eb="2">
      <t>カイイン</t>
    </rPh>
    <rPh sb="2" eb="4">
      <t>キフ</t>
    </rPh>
    <phoneticPr fontId="1"/>
  </si>
  <si>
    <t>その他寄付</t>
    <rPh sb="2" eb="3">
      <t>タ</t>
    </rPh>
    <rPh sb="3" eb="5">
      <t>キフ</t>
    </rPh>
    <phoneticPr fontId="1"/>
  </si>
  <si>
    <t>次年度繰越金</t>
    <rPh sb="0" eb="3">
      <t>ジネンド</t>
    </rPh>
    <rPh sb="3" eb="6">
      <t>クリコシキン</t>
    </rPh>
    <phoneticPr fontId="1"/>
  </si>
  <si>
    <t>備考</t>
    <rPh sb="0" eb="2">
      <t>ビコウ</t>
    </rPh>
    <phoneticPr fontId="1"/>
  </si>
  <si>
    <t>門付け分配</t>
    <rPh sb="0" eb="2">
      <t>カドヅ</t>
    </rPh>
    <rPh sb="3" eb="5">
      <t>ブンパイ</t>
    </rPh>
    <phoneticPr fontId="1"/>
  </si>
  <si>
    <t>雑収入</t>
    <rPh sb="0" eb="1">
      <t>ザツ</t>
    </rPh>
    <rPh sb="1" eb="3">
      <t>シュウニュウ</t>
    </rPh>
    <phoneticPr fontId="1"/>
  </si>
  <si>
    <t>飲食②（酒）</t>
    <rPh sb="0" eb="2">
      <t>インショク</t>
    </rPh>
    <rPh sb="4" eb="5">
      <t>サケ</t>
    </rPh>
    <phoneticPr fontId="1"/>
  </si>
  <si>
    <t>道路使用許可</t>
    <rPh sb="0" eb="2">
      <t>ドウロ</t>
    </rPh>
    <rPh sb="2" eb="6">
      <t>シヨウキョカ</t>
    </rPh>
    <phoneticPr fontId="1"/>
  </si>
  <si>
    <t>入浴費</t>
    <rPh sb="0" eb="3">
      <t>ニュウヨクヒ</t>
    </rPh>
    <phoneticPr fontId="1"/>
  </si>
  <si>
    <t>お囃子保存会支援費</t>
    <rPh sb="1" eb="3">
      <t>ハヤシ</t>
    </rPh>
    <rPh sb="3" eb="6">
      <t>ホゾンカイ</t>
    </rPh>
    <rPh sb="6" eb="8">
      <t>シエン</t>
    </rPh>
    <rPh sb="8" eb="9">
      <t>ヒ</t>
    </rPh>
    <phoneticPr fontId="1"/>
  </si>
  <si>
    <t>クリーニング</t>
    <phoneticPr fontId="1"/>
  </si>
  <si>
    <t>謝礼</t>
    <rPh sb="0" eb="2">
      <t>シャレイ</t>
    </rPh>
    <phoneticPr fontId="1"/>
  </si>
  <si>
    <t>少年部諸経費</t>
    <rPh sb="0" eb="3">
      <t>ショウネンブ</t>
    </rPh>
    <rPh sb="3" eb="6">
      <t>ショケイヒ</t>
    </rPh>
    <phoneticPr fontId="1"/>
  </si>
  <si>
    <t>合計</t>
    <rPh sb="0" eb="2">
      <t>ゴウケイ</t>
    </rPh>
    <phoneticPr fontId="1"/>
  </si>
  <si>
    <t>ひとまず同額</t>
    <rPh sb="4" eb="6">
      <t>ドウガク</t>
    </rPh>
    <phoneticPr fontId="1"/>
  </si>
  <si>
    <t>中国製</t>
    <rPh sb="0" eb="3">
      <t>チュウゴクセイ</t>
    </rPh>
    <phoneticPr fontId="1"/>
  </si>
  <si>
    <t>No.</t>
    <phoneticPr fontId="1"/>
  </si>
  <si>
    <t>神社分担金・連合渡御反省会</t>
    <rPh sb="0" eb="2">
      <t>ジンジャ</t>
    </rPh>
    <rPh sb="6" eb="8">
      <t>レンゴウ</t>
    </rPh>
    <rPh sb="8" eb="10">
      <t>トギョウ</t>
    </rPh>
    <rPh sb="10" eb="13">
      <t>ハンセイカイ</t>
    </rPh>
    <phoneticPr fontId="1"/>
  </si>
  <si>
    <t>平麻、さらし、わら縄</t>
    <rPh sb="9" eb="10">
      <t>ナワ</t>
    </rPh>
    <phoneticPr fontId="1"/>
  </si>
  <si>
    <t>LEDライト、乾電池、結束バンド</t>
    <rPh sb="7" eb="10">
      <t>カンデンチ</t>
    </rPh>
    <rPh sb="11" eb="13">
      <t>ケッソク</t>
    </rPh>
    <phoneticPr fontId="1"/>
  </si>
  <si>
    <t>三宝（野菜・果物）,お供え餅,赤飯</t>
    <rPh sb="0" eb="2">
      <t>サンポウ</t>
    </rPh>
    <rPh sb="3" eb="5">
      <t>ヤサイ</t>
    </rPh>
    <rPh sb="6" eb="8">
      <t>クダモノ</t>
    </rPh>
    <rPh sb="15" eb="17">
      <t>セキハン</t>
    </rPh>
    <phoneticPr fontId="1"/>
  </si>
  <si>
    <t>11枚</t>
    <rPh sb="2" eb="3">
      <t>マイ</t>
    </rPh>
    <phoneticPr fontId="1"/>
  </si>
  <si>
    <t>氷、プラカップ等</t>
    <rPh sb="0" eb="1">
      <t>コオリ</t>
    </rPh>
    <rPh sb="7" eb="8">
      <t>トウ</t>
    </rPh>
    <phoneticPr fontId="1"/>
  </si>
  <si>
    <t>日本製</t>
    <rPh sb="0" eb="3">
      <t>ニホンセイ</t>
    </rPh>
    <phoneticPr fontId="1"/>
  </si>
  <si>
    <t>のし、白封筒、お礼状用紙</t>
    <rPh sb="3" eb="4">
      <t>シロ</t>
    </rPh>
    <rPh sb="4" eb="6">
      <t>フウトウ</t>
    </rPh>
    <rPh sb="8" eb="10">
      <t>レイジョウ</t>
    </rPh>
    <rPh sb="10" eb="12">
      <t>ヨウシ</t>
    </rPh>
    <phoneticPr fontId="1"/>
  </si>
  <si>
    <t>配布用タオル600枚</t>
    <rPh sb="0" eb="3">
      <t>ハイフヨウ</t>
    </rPh>
    <rPh sb="9" eb="10">
      <t>マイ</t>
    </rPh>
    <phoneticPr fontId="1"/>
  </si>
  <si>
    <t>返礼用タオル300枚</t>
    <rPh sb="0" eb="2">
      <t>ヘンレイ</t>
    </rPh>
    <rPh sb="2" eb="3">
      <t>ヨウ</t>
    </rPh>
    <rPh sb="9" eb="10">
      <t>マイ</t>
    </rPh>
    <phoneticPr fontId="1"/>
  </si>
  <si>
    <t>昨年余りあり</t>
    <rPh sb="0" eb="2">
      <t>サクネン</t>
    </rPh>
    <rPh sb="2" eb="3">
      <t>アマ</t>
    </rPh>
    <phoneticPr fontId="1"/>
  </si>
  <si>
    <t>交通費（買い出しほか）</t>
    <rPh sb="0" eb="3">
      <t>コウツウヒ</t>
    </rPh>
    <phoneticPr fontId="1"/>
  </si>
  <si>
    <t>タスキ、半纏</t>
    <rPh sb="4" eb="6">
      <t>ハンテン</t>
    </rPh>
    <phoneticPr fontId="1"/>
  </si>
  <si>
    <t>Ｒ６年度収入</t>
    <rPh sb="2" eb="4">
      <t>ネンド</t>
    </rPh>
    <rPh sb="4" eb="6">
      <t>シュウニュウ</t>
    </rPh>
    <phoneticPr fontId="1"/>
  </si>
  <si>
    <t>Ｒ６年度支出</t>
    <rPh sb="2" eb="4">
      <t>ネンド</t>
    </rPh>
    <rPh sb="4" eb="6">
      <t>シシュツ</t>
    </rPh>
    <phoneticPr fontId="1"/>
  </si>
  <si>
    <t>差額</t>
    <rPh sb="0" eb="2">
      <t>サガク</t>
    </rPh>
    <phoneticPr fontId="1"/>
  </si>
  <si>
    <t>子供、評議員</t>
    <rPh sb="0" eb="2">
      <t>コドモ</t>
    </rPh>
    <rPh sb="3" eb="6">
      <t>ヒョウギイン</t>
    </rPh>
    <phoneticPr fontId="1"/>
  </si>
  <si>
    <t>飲食①（準備・片付け飲食）</t>
    <rPh sb="0" eb="2">
      <t>インショク</t>
    </rPh>
    <rPh sb="4" eb="6">
      <t>ジュンビ</t>
    </rPh>
    <rPh sb="7" eb="9">
      <t>カタヅ</t>
    </rPh>
    <rPh sb="10" eb="12">
      <t>インショク</t>
    </rPh>
    <phoneticPr fontId="1"/>
  </si>
  <si>
    <t>飲食③（酒以外）</t>
    <rPh sb="0" eb="2">
      <t>インショク</t>
    </rPh>
    <rPh sb="4" eb="5">
      <t>サケ</t>
    </rPh>
    <rPh sb="5" eb="7">
      <t>イガイ</t>
    </rPh>
    <phoneticPr fontId="1"/>
  </si>
  <si>
    <t>飲食④（調味料）</t>
    <rPh sb="0" eb="2">
      <t>インショク</t>
    </rPh>
    <rPh sb="4" eb="7">
      <t>チョウミリョウ</t>
    </rPh>
    <phoneticPr fontId="1"/>
  </si>
  <si>
    <t>飲食⑤（お菓子）</t>
    <rPh sb="0" eb="2">
      <t>インショク</t>
    </rPh>
    <rPh sb="5" eb="7">
      <t>カシ</t>
    </rPh>
    <phoneticPr fontId="1"/>
  </si>
  <si>
    <t>文房具</t>
    <rPh sb="0" eb="3">
      <t>ブンボウグ</t>
    </rPh>
    <phoneticPr fontId="1"/>
  </si>
  <si>
    <t>一般会計で</t>
    <rPh sb="0" eb="4">
      <t>イッパンカイケイ</t>
    </rPh>
    <phoneticPr fontId="1"/>
  </si>
  <si>
    <t>会館会計で</t>
    <rPh sb="0" eb="2">
      <t>カイカン</t>
    </rPh>
    <rPh sb="2" eb="4">
      <t>カイケイ</t>
    </rPh>
    <phoneticPr fontId="1"/>
  </si>
  <si>
    <t>ふきん、ゴミ袋ほか</t>
    <rPh sb="6" eb="7">
      <t>フクロ</t>
    </rPh>
    <phoneticPr fontId="1"/>
  </si>
  <si>
    <t>カップ1000個12千円</t>
    <rPh sb="7" eb="8">
      <t>コ</t>
    </rPh>
    <rPh sb="10" eb="11">
      <t>チ</t>
    </rPh>
    <rPh sb="11" eb="12">
      <t>エン</t>
    </rPh>
    <phoneticPr fontId="1"/>
  </si>
  <si>
    <t>紅白ひも、山車タイヤ</t>
    <rPh sb="0" eb="2">
      <t>コウハク</t>
    </rPh>
    <rPh sb="5" eb="7">
      <t>ダシ</t>
    </rPh>
    <phoneticPr fontId="1"/>
  </si>
  <si>
    <t>町内に５割残す</t>
    <rPh sb="0" eb="2">
      <t>チョウナイ</t>
    </rPh>
    <rPh sb="5" eb="6">
      <t>ノコ</t>
    </rPh>
    <phoneticPr fontId="1"/>
  </si>
  <si>
    <t>※タオル持ち帰り、配布は翌日</t>
    <rPh sb="4" eb="5">
      <t>モ</t>
    </rPh>
    <rPh sb="6" eb="7">
      <t>カエ</t>
    </rPh>
    <rPh sb="9" eb="11">
      <t>ハイフ</t>
    </rPh>
    <rPh sb="12" eb="14">
      <t>ヨクジツ</t>
    </rPh>
    <phoneticPr fontId="1"/>
  </si>
  <si>
    <r>
      <t>①会館出発　</t>
    </r>
    <r>
      <rPr>
        <sz val="11"/>
        <color rgb="FFFF0000"/>
        <rFont val="BIZ UDPゴシック"/>
        <family val="3"/>
        <charset val="128"/>
      </rPr>
      <t>中神輿</t>
    </r>
    <rPh sb="6" eb="7">
      <t>チュウ</t>
    </rPh>
    <rPh sb="7" eb="9">
      <t>ミコシ</t>
    </rPh>
    <phoneticPr fontId="1"/>
  </si>
  <si>
    <r>
      <t>①会館出発　</t>
    </r>
    <r>
      <rPr>
        <sz val="11"/>
        <color rgb="FFFF0000"/>
        <rFont val="BIZ UDPゴシック"/>
        <family val="3"/>
        <charset val="128"/>
      </rPr>
      <t>山車・子供神輿</t>
    </r>
    <phoneticPr fontId="1"/>
  </si>
  <si>
    <t>寄付・門付の受付 会館１階</t>
    <rPh sb="12" eb="13">
      <t>カイ</t>
    </rPh>
    <phoneticPr fontId="1"/>
  </si>
  <si>
    <r>
      <t>②ガーデン船越先鋒（</t>
    </r>
    <r>
      <rPr>
        <sz val="10"/>
        <rFont val="BIZ UDPゴシック"/>
        <family val="3"/>
        <charset val="128"/>
      </rPr>
      <t>9:38発</t>
    </r>
    <r>
      <rPr>
        <sz val="11"/>
        <rFont val="BIZ UDPゴシック"/>
        <family val="3"/>
        <charset val="128"/>
      </rPr>
      <t>）サクマ</t>
    </r>
    <rPh sb="5" eb="7">
      <t>フナコシ</t>
    </rPh>
    <rPh sb="7" eb="9">
      <t>センポウ</t>
    </rPh>
    <phoneticPr fontId="1"/>
  </si>
  <si>
    <r>
      <t>③ガーデン船越神酒所（</t>
    </r>
    <r>
      <rPr>
        <sz val="10"/>
        <color theme="1"/>
        <rFont val="BIZ UDPゴシック"/>
        <family val="3"/>
        <charset val="128"/>
      </rPr>
      <t>9:54発</t>
    </r>
    <r>
      <rPr>
        <sz val="11"/>
        <color theme="1"/>
        <rFont val="BIZ UDPゴシック"/>
        <family val="3"/>
        <charset val="128"/>
      </rPr>
      <t>）</t>
    </r>
    <rPh sb="5" eb="7">
      <t>フナコシ</t>
    </rPh>
    <rPh sb="7" eb="10">
      <t>ミキショ</t>
    </rPh>
    <rPh sb="9" eb="10">
      <t>ショ</t>
    </rPh>
    <phoneticPr fontId="1"/>
  </si>
  <si>
    <r>
      <t>⑤梅田神酒所（</t>
    </r>
    <r>
      <rPr>
        <sz val="10"/>
        <color theme="1"/>
        <rFont val="BIZ UDPゴシック"/>
        <family val="3"/>
        <charset val="128"/>
      </rPr>
      <t>10:29発</t>
    </r>
    <r>
      <rPr>
        <sz val="11"/>
        <color theme="1"/>
        <rFont val="BIZ UDPゴシック"/>
        <family val="3"/>
        <charset val="128"/>
      </rPr>
      <t>）</t>
    </r>
    <rPh sb="1" eb="3">
      <t>ウメダ</t>
    </rPh>
    <rPh sb="3" eb="6">
      <t>ミキショ</t>
    </rPh>
    <rPh sb="5" eb="6">
      <t>ショ</t>
    </rPh>
    <rPh sb="12" eb="13">
      <t>ハツ</t>
    </rPh>
    <phoneticPr fontId="1"/>
  </si>
  <si>
    <r>
      <t>⑦八丁目神酒所（</t>
    </r>
    <r>
      <rPr>
        <sz val="10"/>
        <color theme="1"/>
        <rFont val="BIZ UDPゴシック"/>
        <family val="3"/>
        <charset val="128"/>
      </rPr>
      <t>10:58発</t>
    </r>
    <r>
      <rPr>
        <sz val="11"/>
        <color theme="1"/>
        <rFont val="BIZ UDPゴシック"/>
        <family val="3"/>
        <charset val="128"/>
      </rPr>
      <t>）</t>
    </r>
    <rPh sb="1" eb="4">
      <t>ハッチョウメ</t>
    </rPh>
    <rPh sb="4" eb="7">
      <t>ミキショ</t>
    </rPh>
    <rPh sb="6" eb="7">
      <t>ショ</t>
    </rPh>
    <rPh sb="13" eb="14">
      <t>ハツ</t>
    </rPh>
    <phoneticPr fontId="1"/>
  </si>
  <si>
    <t>⑨皆ヶ作神酒所 到着</t>
    <rPh sb="1" eb="4">
      <t>カイガサク</t>
    </rPh>
    <rPh sb="4" eb="7">
      <t>ミキショ</t>
    </rPh>
    <rPh sb="6" eb="7">
      <t>ショ</t>
    </rPh>
    <rPh sb="8" eb="10">
      <t>トウチャク</t>
    </rPh>
    <phoneticPr fontId="1"/>
  </si>
  <si>
    <t>⑪駒寄神酒所 到着（神輿くぐり）</t>
    <rPh sb="1" eb="3">
      <t>コマヨセ</t>
    </rPh>
    <rPh sb="3" eb="6">
      <t>ミキショ</t>
    </rPh>
    <rPh sb="5" eb="6">
      <t>ショ</t>
    </rPh>
    <rPh sb="7" eb="9">
      <t>トウチャク</t>
    </rPh>
    <rPh sb="10" eb="12">
      <t>ミコシ</t>
    </rPh>
    <phoneticPr fontId="1"/>
  </si>
  <si>
    <t>⑪駒寄神酒所 出発</t>
    <rPh sb="7" eb="9">
      <t>シュッパツ</t>
    </rPh>
    <phoneticPr fontId="1"/>
  </si>
  <si>
    <t>⑭南郷神酒所　到着</t>
    <rPh sb="1" eb="3">
      <t>ナンゴウ</t>
    </rPh>
    <phoneticPr fontId="1"/>
  </si>
  <si>
    <t>⑭南郷神酒所　出発</t>
    <rPh sb="1" eb="3">
      <t>ナンゴウ</t>
    </rPh>
    <rPh sb="7" eb="9">
      <t>シュッパツ</t>
    </rPh>
    <phoneticPr fontId="1"/>
  </si>
  <si>
    <r>
      <t>⑰三丁目神酒所（</t>
    </r>
    <r>
      <rPr>
        <sz val="10"/>
        <color theme="1"/>
        <rFont val="BIZ UDPゴシック"/>
        <family val="3"/>
        <charset val="128"/>
      </rPr>
      <t>14:28発</t>
    </r>
    <r>
      <rPr>
        <sz val="11"/>
        <color theme="1"/>
        <rFont val="BIZ UDPゴシック"/>
        <family val="3"/>
        <charset val="128"/>
      </rPr>
      <t>）</t>
    </r>
    <phoneticPr fontId="1"/>
  </si>
  <si>
    <r>
      <t>⑳二丁目神酒所（</t>
    </r>
    <r>
      <rPr>
        <sz val="10"/>
        <color theme="1"/>
        <rFont val="BIZ UDPゴシック"/>
        <family val="3"/>
        <charset val="128"/>
      </rPr>
      <t>15:29発</t>
    </r>
    <r>
      <rPr>
        <sz val="11"/>
        <color theme="1"/>
        <rFont val="BIZ UDPゴシック"/>
        <family val="3"/>
        <charset val="128"/>
      </rPr>
      <t>）</t>
    </r>
    <phoneticPr fontId="1"/>
  </si>
  <si>
    <r>
      <t>㉒一丁目神酒所（</t>
    </r>
    <r>
      <rPr>
        <sz val="10"/>
        <color theme="1"/>
        <rFont val="BIZ UDPゴシック"/>
        <family val="3"/>
        <charset val="128"/>
      </rPr>
      <t>15:54発</t>
    </r>
    <r>
      <rPr>
        <sz val="11"/>
        <color theme="1"/>
        <rFont val="BIZ UDPゴシック"/>
        <family val="3"/>
        <charset val="128"/>
      </rPr>
      <t>）</t>
    </r>
    <phoneticPr fontId="1"/>
  </si>
  <si>
    <t>⑩行政センター（折り返し）</t>
    <rPh sb="1" eb="3">
      <t>ギョウセイ</t>
    </rPh>
    <rPh sb="8" eb="9">
      <t>オ</t>
    </rPh>
    <rPh sb="10" eb="11">
      <t>カエ</t>
    </rPh>
    <phoneticPr fontId="1"/>
  </si>
  <si>
    <t>※【世話人】駒寄会館にて昼食</t>
    <rPh sb="12" eb="14">
      <t>チュウショク</t>
    </rPh>
    <phoneticPr fontId="1"/>
  </si>
  <si>
    <t>④参番館駐車場（休憩）</t>
    <rPh sb="8" eb="10">
      <t>キュウケイ</t>
    </rPh>
    <phoneticPr fontId="1"/>
  </si>
  <si>
    <t>②セブンイレブン脇</t>
    <rPh sb="8" eb="9">
      <t>ワキ</t>
    </rPh>
    <phoneticPr fontId="1"/>
  </si>
  <si>
    <t>③サクマ時計店</t>
    <rPh sb="4" eb="7">
      <t>トケイテン</t>
    </rPh>
    <phoneticPr fontId="1"/>
  </si>
  <si>
    <t>【世話人】 昼食（会館２階）</t>
    <rPh sb="0" eb="3">
      <t>セワニン</t>
    </rPh>
    <rPh sb="7" eb="9">
      <t>カイカン</t>
    </rPh>
    <rPh sb="9" eb="10">
      <t>カイ</t>
    </rPh>
    <phoneticPr fontId="1"/>
  </si>
  <si>
    <t>【神輿担ぎ手】お弁当受け取り</t>
    <rPh sb="0" eb="2">
      <t>ミコシ</t>
    </rPh>
    <rPh sb="2" eb="3">
      <t>カツ</t>
    </rPh>
    <rPh sb="4" eb="5">
      <t>テ</t>
    </rPh>
    <rPh sb="10" eb="11">
      <t>ウ</t>
    </rPh>
    <rPh sb="12" eb="13">
      <t>ト</t>
    </rPh>
    <phoneticPr fontId="1"/>
  </si>
  <si>
    <t>9:50</t>
    <phoneticPr fontId="1"/>
  </si>
  <si>
    <t>②しまうま公園</t>
    <phoneticPr fontId="1"/>
  </si>
  <si>
    <t>（駒寄）世話人の合流</t>
    <rPh sb="1" eb="3">
      <t>コマヨセ</t>
    </rPh>
    <rPh sb="8" eb="10">
      <t>ゴウリュウ</t>
    </rPh>
    <phoneticPr fontId="1"/>
  </si>
  <si>
    <t>会館集合　＜町内渡御＞</t>
    <phoneticPr fontId="1"/>
  </si>
  <si>
    <t>評議員（各班にて）返礼タオル配布</t>
    <rPh sb="4" eb="5">
      <t>カク</t>
    </rPh>
    <rPh sb="5" eb="6">
      <t>ハン</t>
    </rPh>
    <phoneticPr fontId="1"/>
  </si>
  <si>
    <t>（福寿さん駐車場にて）</t>
    <phoneticPr fontId="1"/>
  </si>
  <si>
    <t>会館２階集合</t>
    <rPh sb="0" eb="2">
      <t>カイカン</t>
    </rPh>
    <rPh sb="3" eb="4">
      <t>カイ</t>
    </rPh>
    <rPh sb="4" eb="6">
      <t>シュウゴウ</t>
    </rPh>
    <phoneticPr fontId="1"/>
  </si>
  <si>
    <t>直会 準備</t>
    <phoneticPr fontId="1"/>
  </si>
  <si>
    <r>
      <t>①会館（出発）　</t>
    </r>
    <r>
      <rPr>
        <b/>
        <sz val="11"/>
        <color rgb="FFFF0000"/>
        <rFont val="BIZ UDP明朝 Medium"/>
        <family val="1"/>
        <charset val="128"/>
      </rPr>
      <t>大人神輿</t>
    </r>
    <phoneticPr fontId="1"/>
  </si>
  <si>
    <t>④軍司邸前</t>
    <rPh sb="1" eb="3">
      <t>グンジ</t>
    </rPh>
    <rPh sb="3" eb="4">
      <t>テイ</t>
    </rPh>
    <phoneticPr fontId="1"/>
  </si>
  <si>
    <t>＜直会＞</t>
    <phoneticPr fontId="1"/>
  </si>
  <si>
    <t>（会館２階）</t>
    <phoneticPr fontId="1"/>
  </si>
  <si>
    <t>＜お囃子・反省会＞</t>
    <phoneticPr fontId="1"/>
  </si>
  <si>
    <t>＜神社神輿　渡御＞</t>
    <rPh sb="6" eb="8">
      <t>トギョウ</t>
    </rPh>
    <phoneticPr fontId="1"/>
  </si>
  <si>
    <t>⑤会館到着 （解散）</t>
    <phoneticPr fontId="1"/>
  </si>
  <si>
    <t>11:00</t>
    <phoneticPr fontId="1"/>
  </si>
  <si>
    <t>世話人集合　神輿組み立て</t>
    <rPh sb="0" eb="2">
      <t>セワ</t>
    </rPh>
    <rPh sb="2" eb="3">
      <t>ニン</t>
    </rPh>
    <rPh sb="3" eb="5">
      <t>シュウゴウ</t>
    </rPh>
    <rPh sb="6" eb="8">
      <t>ミコシ</t>
    </rPh>
    <rPh sb="8" eb="9">
      <t>ク</t>
    </rPh>
    <rPh sb="10" eb="11">
      <t>タ</t>
    </rPh>
    <phoneticPr fontId="1"/>
  </si>
  <si>
    <t>各町内担ぎ手集合</t>
    <rPh sb="0" eb="1">
      <t>カク</t>
    </rPh>
    <rPh sb="1" eb="3">
      <t>チョウナイ</t>
    </rPh>
    <rPh sb="3" eb="4">
      <t>カツ</t>
    </rPh>
    <rPh sb="5" eb="6">
      <t>テ</t>
    </rPh>
    <rPh sb="6" eb="8">
      <t>シュウゴウ</t>
    </rPh>
    <phoneticPr fontId="1"/>
  </si>
  <si>
    <t>※出御後、御仮屋解体</t>
    <rPh sb="1" eb="2">
      <t>デ</t>
    </rPh>
    <rPh sb="2" eb="3">
      <t>ギョ</t>
    </rPh>
    <rPh sb="3" eb="4">
      <t>ゴ</t>
    </rPh>
    <rPh sb="8" eb="10">
      <t>カイタイ</t>
    </rPh>
    <phoneticPr fontId="1"/>
  </si>
  <si>
    <t>※山車解体</t>
    <rPh sb="1" eb="3">
      <t>ダシ</t>
    </rPh>
    <rPh sb="3" eb="5">
      <t>カイタイ</t>
    </rPh>
    <phoneticPr fontId="1"/>
  </si>
  <si>
    <t>神社出発</t>
    <rPh sb="0" eb="2">
      <t>ジンジャ</t>
    </rPh>
    <rPh sb="2" eb="4">
      <t>シュッパツ</t>
    </rPh>
    <phoneticPr fontId="1"/>
  </si>
  <si>
    <t>～15:05 ガーデン船越</t>
    <rPh sb="11" eb="13">
      <t>フナコシ</t>
    </rPh>
    <phoneticPr fontId="1"/>
  </si>
  <si>
    <t>～15:20 梅田</t>
    <rPh sb="7" eb="9">
      <t>ウメダ</t>
    </rPh>
    <phoneticPr fontId="1"/>
  </si>
  <si>
    <t>～15:35 八丁目</t>
    <rPh sb="7" eb="8">
      <t>ハッ</t>
    </rPh>
    <rPh sb="8" eb="10">
      <t>チョウメ</t>
    </rPh>
    <phoneticPr fontId="1"/>
  </si>
  <si>
    <t>～15:50 皆ヶ作</t>
    <rPh sb="7" eb="8">
      <t>ミナ</t>
    </rPh>
    <rPh sb="9" eb="10">
      <t>サク</t>
    </rPh>
    <phoneticPr fontId="1"/>
  </si>
  <si>
    <t>～16:05 駒寄</t>
    <rPh sb="7" eb="9">
      <t>コマヨセ</t>
    </rPh>
    <phoneticPr fontId="1"/>
  </si>
  <si>
    <t>神社帰還</t>
    <rPh sb="0" eb="2">
      <t>ジンジャ</t>
    </rPh>
    <rPh sb="2" eb="4">
      <t>キカン</t>
    </rPh>
    <phoneticPr fontId="1"/>
  </si>
  <si>
    <t>③行政センター前着 （16:52発）</t>
    <rPh sb="1" eb="3">
      <t>ギョウセイ</t>
    </rPh>
    <rPh sb="7" eb="8">
      <t>マエ</t>
    </rPh>
    <rPh sb="8" eb="9">
      <t>キ</t>
    </rPh>
    <phoneticPr fontId="1"/>
  </si>
  <si>
    <t>④田浦中学校下 （17:09発）</t>
    <phoneticPr fontId="1"/>
  </si>
  <si>
    <t>⑤東芝ライテック （17:24発）</t>
    <phoneticPr fontId="1"/>
  </si>
  <si>
    <t>⑧船越タクシー前 （17:51発）</t>
    <phoneticPr fontId="1"/>
  </si>
  <si>
    <t>㉕神社鳥居下（通過）</t>
    <rPh sb="1" eb="3">
      <t>ジンジャ</t>
    </rPh>
    <rPh sb="3" eb="5">
      <t>トリイ</t>
    </rPh>
    <rPh sb="5" eb="6">
      <t>シタ</t>
    </rPh>
    <rPh sb="7" eb="9">
      <t>ツウカ</t>
    </rPh>
    <phoneticPr fontId="1"/>
  </si>
  <si>
    <t>㉖神社 還御</t>
    <rPh sb="1" eb="3">
      <t>ジンジャ</t>
    </rPh>
    <rPh sb="4" eb="6">
      <t>カンギョ</t>
    </rPh>
    <phoneticPr fontId="1"/>
  </si>
  <si>
    <t>㉗神社納め</t>
    <phoneticPr fontId="1"/>
  </si>
  <si>
    <t>ご寄付・門付の受付開始</t>
    <phoneticPr fontId="1"/>
  </si>
  <si>
    <t>③川島や集合（18:45迄に）</t>
    <rPh sb="1" eb="3">
      <t>カワシマ</t>
    </rPh>
    <rPh sb="4" eb="6">
      <t>シュウゴウ</t>
    </rPh>
    <rPh sb="12" eb="13">
      <t>マデ</t>
    </rPh>
    <phoneticPr fontId="1"/>
  </si>
  <si>
    <t>駒寄担ぎ手　会館前集合</t>
    <rPh sb="0" eb="2">
      <t>コマヨセ</t>
    </rPh>
    <rPh sb="2" eb="3">
      <t>カツ</t>
    </rPh>
    <rPh sb="4" eb="5">
      <t>テ</t>
    </rPh>
    <phoneticPr fontId="1"/>
  </si>
  <si>
    <t>⑤仲通り➡セブン前（通過）</t>
    <rPh sb="1" eb="2">
      <t>ナカ</t>
    </rPh>
    <rPh sb="2" eb="3">
      <t>トオ</t>
    </rPh>
    <rPh sb="8" eb="9">
      <t>マエ</t>
    </rPh>
    <rPh sb="10" eb="12">
      <t>ツウカ</t>
    </rPh>
    <phoneticPr fontId="1"/>
  </si>
  <si>
    <t>⑩（各町内神輿は帰路へ）</t>
    <phoneticPr fontId="1"/>
  </si>
  <si>
    <t>⑨セブンイレブン前着</t>
    <rPh sb="9" eb="10">
      <t>チャク</t>
    </rPh>
    <phoneticPr fontId="1"/>
  </si>
  <si>
    <t>⑧船越タクシー前（20:15出発）</t>
    <phoneticPr fontId="1"/>
  </si>
  <si>
    <t>⑥御仮屋前（通過）</t>
    <rPh sb="4" eb="5">
      <t>マエ</t>
    </rPh>
    <rPh sb="6" eb="8">
      <t>ツウカ</t>
    </rPh>
    <phoneticPr fontId="1"/>
  </si>
  <si>
    <t>⑦ピザーラ着（19:40出発）</t>
    <rPh sb="5" eb="6">
      <t>チャク</t>
    </rPh>
    <phoneticPr fontId="1"/>
  </si>
  <si>
    <t>④川島や出発</t>
    <rPh sb="4" eb="6">
      <t>シュッパツ</t>
    </rPh>
    <phoneticPr fontId="1"/>
  </si>
  <si>
    <t>⑩神輿・御仮屋　格納</t>
    <rPh sb="8" eb="10">
      <t>カクノウ</t>
    </rPh>
    <phoneticPr fontId="1"/>
  </si>
  <si>
    <t>お囃子開始</t>
    <rPh sb="1" eb="3">
      <t>ハヤシ</t>
    </rPh>
    <rPh sb="3" eb="5">
      <t>カイシ</t>
    </rPh>
    <phoneticPr fontId="1"/>
  </si>
  <si>
    <t>※駒寄帰着予定時刻：21:15</t>
    <rPh sb="1" eb="3">
      <t>コマヨセ</t>
    </rPh>
    <rPh sb="3" eb="5">
      <t>キチャク</t>
    </rPh>
    <rPh sb="5" eb="7">
      <t>ヨテイ</t>
    </rPh>
    <rPh sb="7" eb="9">
      <t>ジコク</t>
    </rPh>
    <phoneticPr fontId="1"/>
  </si>
  <si>
    <t>【町内】担ぎ手・子供神輿の手伝い</t>
    <rPh sb="0" eb="2">
      <t>チョウナイ</t>
    </rPh>
    <rPh sb="3" eb="4">
      <t>カツ</t>
    </rPh>
    <rPh sb="5" eb="6">
      <t>テ</t>
    </rPh>
    <rPh sb="8" eb="10">
      <t>コドモ</t>
    </rPh>
    <rPh sb="10" eb="12">
      <t>ミコシ</t>
    </rPh>
    <rPh sb="13" eb="15">
      <t>テツダ</t>
    </rPh>
    <phoneticPr fontId="1"/>
  </si>
  <si>
    <t>13:50</t>
    <phoneticPr fontId="1"/>
  </si>
  <si>
    <r>
      <rPr>
        <sz val="11"/>
        <rFont val="BIZ UDP明朝 Medium"/>
        <family val="1"/>
        <charset val="128"/>
      </rPr>
      <t>14:00</t>
    </r>
    <phoneticPr fontId="1"/>
  </si>
  <si>
    <r>
      <rPr>
        <sz val="11"/>
        <rFont val="BIZ UDP明朝 Medium"/>
        <family val="1"/>
        <charset val="128"/>
      </rPr>
      <t>15:30</t>
    </r>
    <phoneticPr fontId="1"/>
  </si>
  <si>
    <t>②セブンイレブン前通過➡</t>
    <rPh sb="8" eb="9">
      <t>ゼン</t>
    </rPh>
    <rPh sb="9" eb="11">
      <t>ツウカ</t>
    </rPh>
    <phoneticPr fontId="1"/>
  </si>
  <si>
    <t>商店会通過➡</t>
    <rPh sb="0" eb="3">
      <t>ショウテンカイ</t>
    </rPh>
    <rPh sb="3" eb="5">
      <t>ツウカ</t>
    </rPh>
    <phoneticPr fontId="1"/>
  </si>
  <si>
    <t>④（逆順で戻る）</t>
    <rPh sb="2" eb="4">
      <t>ギャクジュン</t>
    </rPh>
    <rPh sb="5" eb="6">
      <t>モド</t>
    </rPh>
    <phoneticPr fontId="1"/>
  </si>
  <si>
    <t>③サクマ時計店（休憩）</t>
    <rPh sb="4" eb="7">
      <t>トケイテン</t>
    </rPh>
    <phoneticPr fontId="1"/>
  </si>
  <si>
    <t>⑤会館到着</t>
    <phoneticPr fontId="1"/>
  </si>
  <si>
    <t>⑥岩垂邸前</t>
    <phoneticPr fontId="1"/>
  </si>
  <si>
    <t>⑤赤荻邸前</t>
    <rPh sb="1" eb="3">
      <t>アカオギ</t>
    </rPh>
    <phoneticPr fontId="1"/>
  </si>
  <si>
    <r>
      <t>⑦駒寄会館</t>
    </r>
    <r>
      <rPr>
        <sz val="11"/>
        <color rgb="FFFF0000"/>
        <rFont val="BIZ UDPゴシック"/>
        <family val="3"/>
        <charset val="128"/>
      </rPr>
      <t>　中神輿</t>
    </r>
    <rPh sb="1" eb="3">
      <t>コマヨセ</t>
    </rPh>
    <rPh sb="3" eb="5">
      <t>カイカン</t>
    </rPh>
    <rPh sb="6" eb="7">
      <t>ナカ</t>
    </rPh>
    <rPh sb="7" eb="9">
      <t>ミコシ</t>
    </rPh>
    <phoneticPr fontId="1"/>
  </si>
  <si>
    <t>⑧カレー屋（ニサン）前（休憩）</t>
    <phoneticPr fontId="1"/>
  </si>
  <si>
    <t>⑨サクマ時計店</t>
    <rPh sb="4" eb="7">
      <t>トケイテン</t>
    </rPh>
    <phoneticPr fontId="1"/>
  </si>
  <si>
    <r>
      <t>⑪参番館駐車場</t>
    </r>
    <r>
      <rPr>
        <sz val="11"/>
        <color rgb="FFEE0000"/>
        <rFont val="BIZ UDPゴシック"/>
        <family val="3"/>
        <charset val="128"/>
      </rPr>
      <t>（休憩）</t>
    </r>
    <phoneticPr fontId="1"/>
  </si>
  <si>
    <t>⑫前田邸脇</t>
    <rPh sb="1" eb="3">
      <t>マエダ</t>
    </rPh>
    <rPh sb="3" eb="4">
      <t>テイ</t>
    </rPh>
    <rPh sb="4" eb="5">
      <t>ワキ</t>
    </rPh>
    <phoneticPr fontId="1"/>
  </si>
  <si>
    <t>⑬会館到着</t>
    <phoneticPr fontId="1"/>
  </si>
  <si>
    <t>※駒寄前道路（セブン手前～ピザーラ）</t>
    <rPh sb="1" eb="3">
      <t>コマヨセ</t>
    </rPh>
    <rPh sb="3" eb="4">
      <t>マエ</t>
    </rPh>
    <rPh sb="4" eb="6">
      <t>ドウロ</t>
    </rPh>
    <rPh sb="10" eb="12">
      <t>テマエ</t>
    </rPh>
    <phoneticPr fontId="1"/>
  </si>
  <si>
    <t>⑤斎藤運送脇をショートカット</t>
    <phoneticPr fontId="1"/>
  </si>
  <si>
    <t>⑥会館到着（解散）</t>
    <phoneticPr fontId="1"/>
  </si>
  <si>
    <t>神社車Ｂ＋山車１号</t>
    <phoneticPr fontId="1"/>
  </si>
  <si>
    <t>00</t>
    <phoneticPr fontId="1"/>
  </si>
  <si>
    <t>30</t>
    <phoneticPr fontId="1"/>
  </si>
  <si>
    <t>45</t>
    <phoneticPr fontId="1"/>
  </si>
  <si>
    <t>50</t>
    <phoneticPr fontId="1"/>
  </si>
  <si>
    <t>04</t>
    <phoneticPr fontId="1"/>
  </si>
  <si>
    <t>17</t>
    <phoneticPr fontId="1"/>
  </si>
  <si>
    <t>38</t>
    <phoneticPr fontId="1"/>
  </si>
  <si>
    <t>46</t>
    <phoneticPr fontId="1"/>
  </si>
  <si>
    <t>05</t>
    <phoneticPr fontId="1"/>
  </si>
  <si>
    <t>10</t>
    <phoneticPr fontId="1"/>
  </si>
  <si>
    <t>15</t>
    <phoneticPr fontId="1"/>
  </si>
  <si>
    <t>式典準備</t>
    <rPh sb="0" eb="2">
      <t>シキテン</t>
    </rPh>
    <rPh sb="2" eb="4">
      <t>ジュンビ</t>
    </rPh>
    <phoneticPr fontId="1"/>
  </si>
  <si>
    <t>神社大神輿・山車　渡御</t>
    <rPh sb="0" eb="2">
      <t>ジンジャ</t>
    </rPh>
    <rPh sb="2" eb="3">
      <t>オオ</t>
    </rPh>
    <rPh sb="3" eb="5">
      <t>ミコシ</t>
    </rPh>
    <rPh sb="6" eb="8">
      <t>ダシ</t>
    </rPh>
    <rPh sb="9" eb="11">
      <t>トギョウ</t>
    </rPh>
    <phoneticPr fontId="1"/>
  </si>
  <si>
    <t>お囃子（夜の部）</t>
    <phoneticPr fontId="1"/>
  </si>
  <si>
    <t>20</t>
    <phoneticPr fontId="1"/>
  </si>
  <si>
    <t>40</t>
    <phoneticPr fontId="1"/>
  </si>
  <si>
    <t>宴会</t>
    <phoneticPr fontId="1"/>
  </si>
  <si>
    <t>25</t>
    <phoneticPr fontId="1"/>
  </si>
  <si>
    <t>35</t>
    <phoneticPr fontId="1"/>
  </si>
  <si>
    <t>四辻神輿渡御</t>
    <phoneticPr fontId="1"/>
  </si>
  <si>
    <t>四町内連合渡御</t>
    <rPh sb="0" eb="1">
      <t>ヨン</t>
    </rPh>
    <rPh sb="1" eb="3">
      <t>チョウナイ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</si>
</sst>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;&quot;△ &quot;#,##0"/>
  </numFmts>
  <fonts count="4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Segoe UI Symbol"/>
      <family val="2"/>
      <charset val="1"/>
    </font>
    <font>
      <sz val="11"/>
      <color theme="1"/>
      <name val="Yu Gothic"/>
      <family val="3"/>
      <charset val="128"/>
      <scheme val="minor"/>
    </font>
    <font>
      <sz val="16"/>
      <color theme="1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6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11"/>
      <color theme="1"/>
      <name val="BIZ UDP明朝 Medium"/>
      <family val="1"/>
      <charset val="128"/>
    </font>
    <font>
      <b/>
      <sz val="11"/>
      <color rgb="FFFF0000"/>
      <name val="BIZ UDP明朝 Medium"/>
      <family val="1"/>
      <charset val="128"/>
    </font>
    <font>
      <b/>
      <sz val="20"/>
      <color theme="1"/>
      <name val="BIZ UDP明朝 Medium"/>
      <family val="1"/>
      <charset val="128"/>
    </font>
    <font>
      <b/>
      <sz val="11"/>
      <name val="BIZ UDP明朝 Medium"/>
      <family val="1"/>
      <charset val="128"/>
    </font>
    <font>
      <b/>
      <sz val="11"/>
      <color theme="1"/>
      <name val="BIZ UDPゴシック"/>
      <family val="3"/>
      <charset val="128"/>
    </font>
    <font>
      <b/>
      <sz val="11"/>
      <name val="BIZ UDPゴシック"/>
      <family val="3"/>
      <charset val="128"/>
    </font>
    <font>
      <b/>
      <sz val="11"/>
      <color rgb="FFFF0000"/>
      <name val="BIZ UDPゴシック"/>
      <family val="3"/>
      <charset val="128"/>
    </font>
    <font>
      <b/>
      <sz val="16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b/>
      <sz val="10"/>
      <color theme="1"/>
      <name val="BIZ UDPゴシック"/>
      <family val="3"/>
      <charset val="128"/>
    </font>
    <font>
      <sz val="10"/>
      <color indexed="81"/>
      <name val="BIZ UDPゴシック"/>
      <family val="3"/>
      <charset val="128"/>
    </font>
    <font>
      <sz val="2"/>
      <color indexed="81"/>
      <name val="BIZ UDPゴシック"/>
      <family val="3"/>
      <charset val="128"/>
    </font>
    <font>
      <b/>
      <sz val="10"/>
      <color indexed="8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0"/>
      <name val="BIZ UDP明朝 Medium"/>
      <family val="1"/>
      <charset val="128"/>
    </font>
    <font>
      <b/>
      <sz val="11"/>
      <color rgb="FF00B050"/>
      <name val="BIZ UDP明朝 Medium"/>
      <family val="1"/>
      <charset val="128"/>
    </font>
    <font>
      <sz val="11"/>
      <color rgb="FFFF0000"/>
      <name val="BIZ UDP明朝 Medium"/>
      <family val="1"/>
      <charset val="128"/>
    </font>
    <font>
      <sz val="11"/>
      <name val="BIZ UDP明朝 Medium"/>
      <family val="1"/>
      <charset val="128"/>
    </font>
    <font>
      <sz val="10"/>
      <color theme="1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name val="BIZ UDPゴシック"/>
      <family val="3"/>
      <charset val="128"/>
    </font>
    <font>
      <sz val="11"/>
      <color rgb="FFFF0000"/>
      <name val="BIZ UDPゴシック"/>
      <family val="3"/>
      <charset val="128"/>
    </font>
    <font>
      <sz val="11"/>
      <color rgb="FF0070C0"/>
      <name val="BIZ UDP明朝 Medium"/>
      <family val="1"/>
      <charset val="128"/>
    </font>
    <font>
      <b/>
      <sz val="11"/>
      <color rgb="FF0070C0"/>
      <name val="BIZ UDP明朝 Medium"/>
      <family val="1"/>
      <charset val="128"/>
    </font>
    <font>
      <sz val="10"/>
      <color indexed="10"/>
      <name val="BIZ UDPゴシック"/>
      <family val="3"/>
      <charset val="128"/>
    </font>
    <font>
      <sz val="11"/>
      <color rgb="FFEE0000"/>
      <name val="BIZ UDP明朝 Medium"/>
      <family val="1"/>
      <charset val="128"/>
    </font>
    <font>
      <sz val="11"/>
      <color rgb="FFEE0000"/>
      <name val="BIZ UDPゴシック"/>
      <family val="3"/>
      <charset val="128"/>
    </font>
    <font>
      <b/>
      <sz val="14"/>
      <color theme="1"/>
      <name val="BIZ UDP明朝 Medium"/>
      <family val="1"/>
      <charset val="128"/>
    </font>
    <font>
      <b/>
      <sz val="14"/>
      <color rgb="FF0070C0"/>
      <name val="BIZ UDP明朝 Medium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 style="thin">
        <color theme="0"/>
      </bottom>
      <diagonal/>
    </border>
    <border>
      <left style="mediumDashed">
        <color rgb="FFFF0000"/>
      </left>
      <right style="mediumDashed">
        <color rgb="FFFF0000"/>
      </right>
      <top style="thin">
        <color theme="0"/>
      </top>
      <bottom style="thin">
        <color theme="0"/>
      </bottom>
      <diagonal/>
    </border>
    <border>
      <left style="mediumDashed">
        <color rgb="FFFF0000"/>
      </left>
      <right style="mediumDashed">
        <color rgb="FFFF0000"/>
      </right>
      <top style="thin">
        <color theme="0"/>
      </top>
      <bottom style="mediumDashed">
        <color rgb="FFFF000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n">
        <color indexed="64"/>
      </right>
      <top style="thin">
        <color indexed="64"/>
      </top>
      <bottom style="thick">
        <color theme="0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197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38" fontId="5" fillId="0" borderId="1" xfId="1" applyFont="1" applyBorder="1">
      <alignment vertical="center"/>
    </xf>
    <xf numFmtId="38" fontId="5" fillId="0" borderId="1" xfId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right"/>
    </xf>
    <xf numFmtId="38" fontId="5" fillId="0" borderId="4" xfId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0" xfId="0" applyFont="1" applyAlignment="1">
      <alignment vertical="top"/>
    </xf>
    <xf numFmtId="5" fontId="9" fillId="4" borderId="1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7" borderId="0" xfId="0" applyFont="1" applyFill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12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5" fontId="9" fillId="6" borderId="1" xfId="0" applyNumberFormat="1" applyFont="1" applyFill="1" applyBorder="1" applyAlignment="1">
      <alignment vertical="center"/>
    </xf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7" borderId="10" xfId="0" applyFont="1" applyFill="1" applyBorder="1"/>
    <xf numFmtId="0" fontId="9" fillId="7" borderId="0" xfId="0" applyFont="1" applyFill="1" applyAlignment="1">
      <alignment horizontal="left"/>
    </xf>
    <xf numFmtId="5" fontId="9" fillId="0" borderId="1" xfId="0" applyNumberFormat="1" applyFont="1" applyBorder="1" applyAlignment="1">
      <alignment horizontal="right" vertical="center"/>
    </xf>
    <xf numFmtId="5" fontId="9" fillId="6" borderId="0" xfId="0" applyNumberFormat="1" applyFont="1" applyFill="1" applyAlignment="1">
      <alignment vertical="center"/>
    </xf>
    <xf numFmtId="5" fontId="9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vertical="center"/>
    </xf>
    <xf numFmtId="0" fontId="9" fillId="7" borderId="4" xfId="0" applyFont="1" applyFill="1" applyBorder="1"/>
    <xf numFmtId="0" fontId="9" fillId="7" borderId="2" xfId="0" applyFont="1" applyFill="1" applyBorder="1"/>
    <xf numFmtId="0" fontId="9" fillId="7" borderId="6" xfId="0" applyFont="1" applyFill="1" applyBorder="1"/>
    <xf numFmtId="0" fontId="9" fillId="7" borderId="0" xfId="0" applyFont="1" applyFill="1" applyAlignment="1">
      <alignment horizontal="left" vertical="center"/>
    </xf>
    <xf numFmtId="5" fontId="11" fillId="0" borderId="1" xfId="0" applyNumberFormat="1" applyFont="1" applyBorder="1" applyAlignment="1">
      <alignment vertical="center"/>
    </xf>
    <xf numFmtId="5" fontId="11" fillId="6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5" fontId="12" fillId="4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0" fontId="19" fillId="0" borderId="13" xfId="0" quotePrefix="1" applyNumberFormat="1" applyFont="1" applyBorder="1" applyAlignment="1">
      <alignment horizontal="center" vertical="center"/>
    </xf>
    <xf numFmtId="20" fontId="20" fillId="0" borderId="13" xfId="0" applyNumberFormat="1" applyFont="1" applyBorder="1" applyAlignment="1">
      <alignment horizontal="center" vertical="center"/>
    </xf>
    <xf numFmtId="20" fontId="19" fillId="0" borderId="16" xfId="0" applyNumberFormat="1" applyFont="1" applyBorder="1" applyAlignment="1">
      <alignment horizontal="center" vertical="center"/>
    </xf>
    <xf numFmtId="20" fontId="19" fillId="0" borderId="0" xfId="0" applyNumberFormat="1" applyFont="1" applyAlignment="1">
      <alignment horizontal="left" vertical="center" indent="1"/>
    </xf>
    <xf numFmtId="20" fontId="19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horizontal="center" vertical="center" wrapText="1"/>
    </xf>
    <xf numFmtId="5" fontId="22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5" fontId="22" fillId="6" borderId="1" xfId="0" applyNumberFormat="1" applyFont="1" applyFill="1" applyBorder="1" applyAlignment="1">
      <alignment vertical="center"/>
    </xf>
    <xf numFmtId="5" fontId="12" fillId="0" borderId="1" xfId="0" applyNumberFormat="1" applyFont="1" applyBorder="1" applyAlignment="1">
      <alignment vertical="center"/>
    </xf>
    <xf numFmtId="0" fontId="23" fillId="7" borderId="3" xfId="0" applyFont="1" applyFill="1" applyBorder="1"/>
    <xf numFmtId="0" fontId="23" fillId="7" borderId="5" xfId="0" applyFont="1" applyFill="1" applyBorder="1"/>
    <xf numFmtId="0" fontId="23" fillId="7" borderId="7" xfId="0" applyFont="1" applyFill="1" applyBorder="1"/>
    <xf numFmtId="0" fontId="23" fillId="7" borderId="8" xfId="0" applyFont="1" applyFill="1" applyBorder="1"/>
    <xf numFmtId="0" fontId="24" fillId="0" borderId="0" xfId="0" applyFont="1" applyAlignment="1">
      <alignment horizontal="right" vertical="top"/>
    </xf>
    <xf numFmtId="5" fontId="24" fillId="0" borderId="0" xfId="0" applyNumberFormat="1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>
      <alignment vertical="center"/>
    </xf>
    <xf numFmtId="20" fontId="19" fillId="0" borderId="13" xfId="0" applyNumberFormat="1" applyFont="1" applyBorder="1" applyAlignment="1">
      <alignment horizontal="left" vertical="center" indent="2"/>
    </xf>
    <xf numFmtId="20" fontId="20" fillId="0" borderId="16" xfId="0" quotePrefix="1" applyNumberFormat="1" applyFont="1" applyBorder="1" applyAlignment="1">
      <alignment horizontal="center" vertical="center"/>
    </xf>
    <xf numFmtId="20" fontId="20" fillId="0" borderId="0" xfId="0" quotePrefix="1" applyNumberFormat="1" applyFont="1" applyAlignment="1">
      <alignment horizontal="center" vertical="center"/>
    </xf>
    <xf numFmtId="20" fontId="14" fillId="0" borderId="0" xfId="0" quotePrefix="1" applyNumberFormat="1" applyFont="1" applyAlignment="1">
      <alignment horizontal="right" vertical="center"/>
    </xf>
    <xf numFmtId="0" fontId="14" fillId="0" borderId="0" xfId="0" quotePrefix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7" xfId="0" applyFont="1" applyBorder="1" applyAlignment="1">
      <alignment horizontal="center" vertical="center"/>
    </xf>
    <xf numFmtId="20" fontId="14" fillId="0" borderId="17" xfId="0" applyNumberFormat="1" applyFont="1" applyBorder="1" applyAlignment="1">
      <alignment horizontal="center" vertical="center"/>
    </xf>
    <xf numFmtId="0" fontId="14" fillId="0" borderId="0" xfId="0" quotePrefix="1" applyFont="1" applyAlignment="1">
      <alignment horizontal="right" vertical="center"/>
    </xf>
    <xf numFmtId="0" fontId="14" fillId="0" borderId="0" xfId="0" quotePrefix="1" applyFont="1" applyAlignment="1">
      <alignment horizontal="left" vertical="center" indent="1"/>
    </xf>
    <xf numFmtId="20" fontId="14" fillId="0" borderId="17" xfId="0" quotePrefix="1" applyNumberFormat="1" applyFont="1" applyBorder="1" applyAlignment="1">
      <alignment horizontal="center" vertical="center"/>
    </xf>
    <xf numFmtId="0" fontId="14" fillId="0" borderId="17" xfId="0" quotePrefix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20" fontId="30" fillId="0" borderId="0" xfId="0" quotePrefix="1" applyNumberFormat="1" applyFont="1" applyAlignment="1">
      <alignment horizontal="center" vertical="center"/>
    </xf>
    <xf numFmtId="20" fontId="19" fillId="0" borderId="17" xfId="0" quotePrefix="1" applyNumberFormat="1" applyFont="1" applyBorder="1" applyAlignment="1">
      <alignment horizontal="center" vertical="center"/>
    </xf>
    <xf numFmtId="20" fontId="19" fillId="0" borderId="0" xfId="0" quotePrefix="1" applyNumberFormat="1" applyFont="1" applyAlignment="1">
      <alignment horizontal="left" vertical="center" indent="1"/>
    </xf>
    <xf numFmtId="20" fontId="20" fillId="0" borderId="18" xfId="0" applyNumberFormat="1" applyFont="1" applyBorder="1" applyAlignment="1">
      <alignment horizontal="left" vertical="center" indent="1"/>
    </xf>
    <xf numFmtId="20" fontId="20" fillId="0" borderId="0" xfId="0" applyNumberFormat="1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 indent="2"/>
    </xf>
    <xf numFmtId="20" fontId="15" fillId="0" borderId="19" xfId="0" quotePrefix="1" applyNumberFormat="1" applyFont="1" applyBorder="1" applyAlignment="1">
      <alignment horizontal="center" vertical="center"/>
    </xf>
    <xf numFmtId="20" fontId="15" fillId="0" borderId="20" xfId="0" applyNumberFormat="1" applyFont="1" applyBorder="1" applyAlignment="1">
      <alignment horizontal="center" vertical="center"/>
    </xf>
    <xf numFmtId="20" fontId="30" fillId="0" borderId="13" xfId="0" applyNumberFormat="1" applyFont="1" applyBorder="1" applyAlignment="1">
      <alignment horizontal="left" vertical="center" indent="1"/>
    </xf>
    <xf numFmtId="20" fontId="30" fillId="0" borderId="15" xfId="0" applyNumberFormat="1" applyFont="1" applyBorder="1" applyAlignment="1">
      <alignment horizontal="left" vertical="center" indent="1"/>
    </xf>
    <xf numFmtId="20" fontId="30" fillId="0" borderId="0" xfId="0" quotePrefix="1" applyNumberFormat="1" applyFont="1" applyAlignment="1">
      <alignment horizontal="left" vertical="center"/>
    </xf>
    <xf numFmtId="20" fontId="34" fillId="0" borderId="0" xfId="0" quotePrefix="1" applyNumberFormat="1" applyFont="1" applyAlignment="1">
      <alignment horizontal="right" vertical="center"/>
    </xf>
    <xf numFmtId="20" fontId="36" fillId="0" borderId="13" xfId="0" applyNumberFormat="1" applyFont="1" applyBorder="1" applyAlignment="1">
      <alignment horizontal="left" vertical="center" indent="1"/>
    </xf>
    <xf numFmtId="20" fontId="30" fillId="0" borderId="14" xfId="0" applyNumberFormat="1" applyFont="1" applyBorder="1" applyAlignment="1">
      <alignment horizontal="left" vertical="center" indent="1"/>
    </xf>
    <xf numFmtId="20" fontId="30" fillId="0" borderId="13" xfId="0" applyNumberFormat="1" applyFont="1" applyBorder="1" applyAlignment="1">
      <alignment horizontal="left" vertical="center" indent="2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indent="2"/>
    </xf>
    <xf numFmtId="5" fontId="0" fillId="0" borderId="0" xfId="0" applyNumberFormat="1"/>
    <xf numFmtId="5" fontId="0" fillId="4" borderId="2" xfId="0" applyNumberFormat="1" applyFill="1" applyBorder="1"/>
    <xf numFmtId="5" fontId="0" fillId="0" borderId="2" xfId="0" applyNumberFormat="1" applyBorder="1"/>
    <xf numFmtId="5" fontId="0" fillId="0" borderId="3" xfId="0" applyNumberFormat="1" applyBorder="1"/>
    <xf numFmtId="0" fontId="0" fillId="4" borderId="10" xfId="0" applyFill="1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3" xfId="0" applyNumberFormat="1" applyBorder="1"/>
    <xf numFmtId="5" fontId="6" fillId="0" borderId="2" xfId="0" applyNumberFormat="1" applyFont="1" applyBorder="1"/>
    <xf numFmtId="0" fontId="8" fillId="0" borderId="0" xfId="0" applyFont="1" applyAlignment="1">
      <alignment vertical="center"/>
    </xf>
    <xf numFmtId="20" fontId="14" fillId="0" borderId="0" xfId="0" quotePrefix="1" applyNumberFormat="1" applyFont="1" applyAlignment="1">
      <alignment horizontal="left" vertical="center" indent="1"/>
    </xf>
    <xf numFmtId="0" fontId="34" fillId="0" borderId="0" xfId="0" quotePrefix="1" applyFont="1" applyAlignment="1">
      <alignment horizontal="left" vertical="center" indent="1"/>
    </xf>
    <xf numFmtId="20" fontId="14" fillId="0" borderId="0" xfId="0" quotePrefix="1" applyNumberFormat="1" applyFont="1" applyAlignment="1">
      <alignment horizontal="left" vertical="center"/>
    </xf>
    <xf numFmtId="0" fontId="15" fillId="0" borderId="19" xfId="0" applyFont="1" applyBorder="1" applyAlignment="1">
      <alignment horizontal="left" vertical="center" indent="1"/>
    </xf>
    <xf numFmtId="20" fontId="19" fillId="0" borderId="0" xfId="0" quotePrefix="1" applyNumberFormat="1" applyFont="1" applyAlignment="1">
      <alignment horizontal="center" vertical="center"/>
    </xf>
    <xf numFmtId="20" fontId="30" fillId="0" borderId="0" xfId="0" quotePrefix="1" applyNumberFormat="1" applyFont="1" applyAlignment="1">
      <alignment horizontal="left" vertical="center" indent="1"/>
    </xf>
    <xf numFmtId="20" fontId="36" fillId="0" borderId="0" xfId="0" quotePrefix="1" applyNumberFormat="1" applyFont="1" applyAlignment="1">
      <alignment horizontal="left" vertical="center" indent="1"/>
    </xf>
    <xf numFmtId="20" fontId="30" fillId="0" borderId="0" xfId="0" applyNumberFormat="1" applyFont="1" applyAlignment="1">
      <alignment horizontal="left" vertical="center" indent="1"/>
    </xf>
    <xf numFmtId="20" fontId="36" fillId="0" borderId="0" xfId="0" applyNumberFormat="1" applyFont="1" applyAlignment="1">
      <alignment horizontal="left" vertical="center" indent="1"/>
    </xf>
    <xf numFmtId="20" fontId="19" fillId="0" borderId="12" xfId="0" quotePrefix="1" applyNumberFormat="1" applyFont="1" applyBorder="1" applyAlignment="1">
      <alignment horizontal="center" vertical="center"/>
    </xf>
    <xf numFmtId="20" fontId="19" fillId="0" borderId="12" xfId="0" applyNumberFormat="1" applyFont="1" applyBorder="1" applyAlignment="1">
      <alignment horizontal="center" vertical="center"/>
    </xf>
    <xf numFmtId="20" fontId="30" fillId="0" borderId="0" xfId="0" applyNumberFormat="1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20" fontId="15" fillId="0" borderId="0" xfId="0" quotePrefix="1" applyNumberFormat="1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0" fontId="19" fillId="0" borderId="12" xfId="0" quotePrefix="1" applyNumberFormat="1" applyFont="1" applyBorder="1" applyAlignment="1">
      <alignment horizontal="left" vertical="center" indent="1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20" fontId="19" fillId="0" borderId="22" xfId="0" applyNumberFormat="1" applyFont="1" applyBorder="1" applyAlignment="1">
      <alignment horizontal="center" vertical="center"/>
    </xf>
    <xf numFmtId="20" fontId="19" fillId="0" borderId="23" xfId="0" applyNumberFormat="1" applyFont="1" applyBorder="1" applyAlignment="1">
      <alignment horizontal="left" vertical="center" indent="1"/>
    </xf>
    <xf numFmtId="20" fontId="19" fillId="0" borderId="24" xfId="0" applyNumberFormat="1" applyFont="1" applyBorder="1" applyAlignment="1">
      <alignment horizontal="left" vertical="center" indent="1"/>
    </xf>
    <xf numFmtId="20" fontId="30" fillId="0" borderId="25" xfId="0" applyNumberFormat="1" applyFont="1" applyBorder="1" applyAlignment="1">
      <alignment horizontal="left" vertical="center" indent="1"/>
    </xf>
    <xf numFmtId="20" fontId="21" fillId="0" borderId="2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0" fontId="36" fillId="0" borderId="0" xfId="0" quotePrefix="1" applyNumberFormat="1" applyFont="1" applyAlignment="1">
      <alignment horizontal="right" vertical="center" indent="1"/>
    </xf>
    <xf numFmtId="20" fontId="35" fillId="0" borderId="0" xfId="0" applyNumberFormat="1" applyFont="1" applyAlignment="1">
      <alignment horizontal="center" vertical="center"/>
    </xf>
    <xf numFmtId="0" fontId="14" fillId="8" borderId="0" xfId="0" quotePrefix="1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20" fontId="15" fillId="0" borderId="17" xfId="0" quotePrefix="1" applyNumberFormat="1" applyFont="1" applyBorder="1" applyAlignment="1">
      <alignment horizontal="left" vertical="center"/>
    </xf>
    <xf numFmtId="20" fontId="31" fillId="0" borderId="0" xfId="0" quotePrefix="1" applyNumberFormat="1" applyFont="1" applyAlignment="1">
      <alignment horizontal="left" vertical="center"/>
    </xf>
    <xf numFmtId="20" fontId="14" fillId="0" borderId="5" xfId="0" quotePrefix="1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20" fontId="20" fillId="0" borderId="26" xfId="0" applyNumberFormat="1" applyFont="1" applyBorder="1" applyAlignment="1">
      <alignment horizontal="left" vertical="center"/>
    </xf>
    <xf numFmtId="20" fontId="20" fillId="0" borderId="27" xfId="0" applyNumberFormat="1" applyFont="1" applyBorder="1" applyAlignment="1">
      <alignment horizontal="left" vertical="center"/>
    </xf>
    <xf numFmtId="20" fontId="20" fillId="0" borderId="0" xfId="0" applyNumberFormat="1" applyFont="1" applyBorder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20" fontId="34" fillId="0" borderId="0" xfId="0" quotePrefix="1" applyNumberFormat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20" fontId="20" fillId="0" borderId="13" xfId="0" applyNumberFormat="1" applyFont="1" applyBorder="1" applyAlignment="1">
      <alignment horizontal="left" vertical="center"/>
    </xf>
    <xf numFmtId="0" fontId="39" fillId="0" borderId="0" xfId="0" quotePrefix="1" applyFont="1" applyAlignment="1">
      <alignment horizontal="left" vertical="center"/>
    </xf>
    <xf numFmtId="0" fontId="14" fillId="0" borderId="7" xfId="0" quotePrefix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indent="1"/>
    </xf>
    <xf numFmtId="0" fontId="34" fillId="0" borderId="7" xfId="0" quotePrefix="1" applyFont="1" applyBorder="1" applyAlignment="1">
      <alignment horizontal="left" vertical="center"/>
    </xf>
    <xf numFmtId="0" fontId="14" fillId="0" borderId="9" xfId="0" quotePrefix="1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20" fontId="34" fillId="0" borderId="7" xfId="0" quotePrefix="1" applyNumberFormat="1" applyFont="1" applyBorder="1" applyAlignment="1">
      <alignment horizontal="left" vertical="center"/>
    </xf>
    <xf numFmtId="0" fontId="15" fillId="0" borderId="17" xfId="0" quotePrefix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42" fillId="8" borderId="7" xfId="0" quotePrefix="1" applyFont="1" applyFill="1" applyBorder="1" applyAlignment="1">
      <alignment horizontal="left" vertical="center"/>
    </xf>
    <xf numFmtId="0" fontId="34" fillId="0" borderId="2" xfId="0" applyFont="1" applyBorder="1" applyAlignment="1">
      <alignment vertical="center"/>
    </xf>
    <xf numFmtId="0" fontId="34" fillId="0" borderId="3" xfId="0" applyFont="1" applyBorder="1" applyAlignment="1">
      <alignment horizontal="left" vertical="center" indent="1"/>
    </xf>
    <xf numFmtId="0" fontId="33" fillId="0" borderId="5" xfId="0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 indent="1"/>
    </xf>
    <xf numFmtId="0" fontId="33" fillId="0" borderId="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42" fillId="0" borderId="7" xfId="0" quotePrefix="1" applyFont="1" applyBorder="1" applyAlignment="1">
      <alignment horizontal="left" vertical="center"/>
    </xf>
    <xf numFmtId="0" fontId="14" fillId="0" borderId="2" xfId="0" quotePrefix="1" applyFont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3"/>
    </xf>
    <xf numFmtId="0" fontId="15" fillId="0" borderId="29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  <color rgb="FFFFFF99"/>
      <color rgb="FFE7F4B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158921</xdr:colOff>
      <xdr:row>8</xdr:row>
      <xdr:rowOff>59532</xdr:rowOff>
    </xdr:from>
    <xdr:to>
      <xdr:col>3</xdr:col>
      <xdr:colOff>1956765</xdr:colOff>
      <xdr:row>12</xdr:row>
      <xdr:rowOff>107157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8FFE40-F174-408D-AAC6-8A4665D25179}"/>
            </a:ext>
          </a:extLst>
        </xdr:cNvPr>
        <xdr:cNvSpPr/>
      </xdr:nvSpPr>
      <xdr:spPr>
        <a:xfrm>
          <a:off x="987182" y="2444923"/>
          <a:ext cx="1797844" cy="104153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07FBC90-1860-4E2A-8D01-22955DBC4928}"/>
            </a:ext>
          </a:extLst>
        </xdr:cNvPr>
        <xdr:cNvSpPr/>
      </xdr:nvSpPr>
      <xdr:spPr>
        <a:xfrm>
          <a:off x="1318260" y="449634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66208</xdr:colOff>
      <xdr:row>39</xdr:row>
      <xdr:rowOff>134676</xdr:rowOff>
    </xdr:from>
    <xdr:to>
      <xdr:col>3</xdr:col>
      <xdr:colOff>1614020</xdr:colOff>
      <xdr:row>47</xdr:row>
      <xdr:rowOff>216319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574654-82C4-4B97-912C-FDB8C90348A3}"/>
            </a:ext>
          </a:extLst>
        </xdr:cNvPr>
        <xdr:cNvSpPr/>
      </xdr:nvSpPr>
      <xdr:spPr>
        <a:xfrm>
          <a:off x="894469" y="10396828"/>
          <a:ext cx="1547812" cy="20694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127551</xdr:colOff>
      <xdr:row>41</xdr:row>
      <xdr:rowOff>148424</xdr:rowOff>
    </xdr:from>
    <xdr:to>
      <xdr:col>9</xdr:col>
      <xdr:colOff>1722782</xdr:colOff>
      <xdr:row>52</xdr:row>
      <xdr:rowOff>37106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FA4DB-B10F-437E-9727-685FA89DBC4A}"/>
            </a:ext>
          </a:extLst>
        </xdr:cNvPr>
        <xdr:cNvSpPr/>
      </xdr:nvSpPr>
      <xdr:spPr>
        <a:xfrm>
          <a:off x="7606747" y="10907533"/>
          <a:ext cx="1595231" cy="262194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1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6</xdr:col>
      <xdr:colOff>292210</xdr:colOff>
      <xdr:row>16</xdr:row>
      <xdr:rowOff>236761</xdr:rowOff>
    </xdr:from>
    <xdr:to>
      <xdr:col>6</xdr:col>
      <xdr:colOff>1971262</xdr:colOff>
      <xdr:row>18</xdr:row>
      <xdr:rowOff>207064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3607F34-C1CC-4004-65CD-ECFBEE6C6E07}"/>
            </a:ext>
          </a:extLst>
        </xdr:cNvPr>
        <xdr:cNvSpPr/>
      </xdr:nvSpPr>
      <xdr:spPr>
        <a:xfrm>
          <a:off x="6048623" y="4609978"/>
          <a:ext cx="1679052" cy="4672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rgbClr val="0070C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宮司が各町内に出向き</a:t>
          </a:r>
          <a:endParaRPr kumimoji="1" lang="en-US" altLang="ja-JP" sz="1100">
            <a:solidFill>
              <a:srgbClr val="0070C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rgbClr val="0070C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御神輿　修祓、安全祈願</a:t>
          </a:r>
        </a:p>
      </xdr:txBody>
    </xdr:sp>
    <xdr:clientData/>
  </xdr:twoCellAnchor>
  <xdr:twoCellAnchor>
    <xdr:from>
      <xdr:col>1</xdr:col>
      <xdr:colOff>99393</xdr:colOff>
      <xdr:row>1</xdr:row>
      <xdr:rowOff>8284</xdr:rowOff>
    </xdr:from>
    <xdr:to>
      <xdr:col>1</xdr:col>
      <xdr:colOff>425396</xdr:colOff>
      <xdr:row>62</xdr:row>
      <xdr:rowOff>7621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C100E61F-4999-10C8-4FD9-95CD852FB1DE}"/>
            </a:ext>
          </a:extLst>
        </xdr:cNvPr>
        <xdr:cNvSpPr/>
      </xdr:nvSpPr>
      <xdr:spPr>
        <a:xfrm>
          <a:off x="99393" y="463827"/>
          <a:ext cx="326003" cy="15222772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157369</xdr:colOff>
      <xdr:row>1</xdr:row>
      <xdr:rowOff>82827</xdr:rowOff>
    </xdr:from>
    <xdr:ext cx="256160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644BCED-F31E-CB49-B5A9-C4A704B438B3}"/>
            </a:ext>
          </a:extLst>
        </xdr:cNvPr>
        <xdr:cNvSpPr txBox="1"/>
      </xdr:nvSpPr>
      <xdr:spPr>
        <a:xfrm>
          <a:off x="157369" y="53837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oneCellAnchor>
  <xdr:twoCellAnchor>
    <xdr:from>
      <xdr:col>1</xdr:col>
      <xdr:colOff>149087</xdr:colOff>
      <xdr:row>1</xdr:row>
      <xdr:rowOff>24848</xdr:rowOff>
    </xdr:from>
    <xdr:to>
      <xdr:col>1</xdr:col>
      <xdr:colOff>414130</xdr:colOff>
      <xdr:row>7</xdr:row>
      <xdr:rowOff>8283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362247-71FB-F01C-006C-0F1B83F313DD}"/>
            </a:ext>
          </a:extLst>
        </xdr:cNvPr>
        <xdr:cNvSpPr/>
      </xdr:nvSpPr>
      <xdr:spPr>
        <a:xfrm>
          <a:off x="149087" y="480391"/>
          <a:ext cx="265043" cy="166480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144116</xdr:colOff>
      <xdr:row>7</xdr:row>
      <xdr:rowOff>11596</xdr:rowOff>
    </xdr:from>
    <xdr:ext cx="256160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643A8A1-9EDD-1E0D-181E-60A983260FF7}"/>
            </a:ext>
          </a:extLst>
        </xdr:cNvPr>
        <xdr:cNvSpPr txBox="1"/>
      </xdr:nvSpPr>
      <xdr:spPr>
        <a:xfrm>
          <a:off x="144116" y="214850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oneCellAnchor>
  <xdr:twoCellAnchor>
    <xdr:from>
      <xdr:col>1</xdr:col>
      <xdr:colOff>152400</xdr:colOff>
      <xdr:row>7</xdr:row>
      <xdr:rowOff>3314</xdr:rowOff>
    </xdr:from>
    <xdr:to>
      <xdr:col>1</xdr:col>
      <xdr:colOff>417443</xdr:colOff>
      <xdr:row>12</xdr:row>
      <xdr:rowOff>215349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FCEE00D-83FA-8BFB-17A6-F77A6681EE4C}"/>
            </a:ext>
          </a:extLst>
        </xdr:cNvPr>
        <xdr:cNvSpPr/>
      </xdr:nvSpPr>
      <xdr:spPr>
        <a:xfrm>
          <a:off x="152400" y="2140227"/>
          <a:ext cx="265043" cy="145442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122582</xdr:colOff>
      <xdr:row>13</xdr:row>
      <xdr:rowOff>31474</xdr:rowOff>
    </xdr:from>
    <xdr:ext cx="327654" cy="26456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CF4BB82-C79C-72BD-389A-5F4CE06E0BF5}"/>
            </a:ext>
          </a:extLst>
        </xdr:cNvPr>
        <xdr:cNvSpPr txBox="1"/>
      </xdr:nvSpPr>
      <xdr:spPr>
        <a:xfrm>
          <a:off x="122582" y="36592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oneCellAnchor>
  <xdr:twoCellAnchor>
    <xdr:from>
      <xdr:col>1</xdr:col>
      <xdr:colOff>147430</xdr:colOff>
      <xdr:row>12</xdr:row>
      <xdr:rowOff>246823</xdr:rowOff>
    </xdr:from>
    <xdr:to>
      <xdr:col>1</xdr:col>
      <xdr:colOff>412473</xdr:colOff>
      <xdr:row>13</xdr:row>
      <xdr:rowOff>314739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6D785A0-5E44-BBA9-A604-4279E91ED89D}"/>
            </a:ext>
          </a:extLst>
        </xdr:cNvPr>
        <xdr:cNvSpPr/>
      </xdr:nvSpPr>
      <xdr:spPr>
        <a:xfrm>
          <a:off x="147430" y="3626127"/>
          <a:ext cx="265043" cy="31639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117612</xdr:colOff>
      <xdr:row>14</xdr:row>
      <xdr:rowOff>34788</xdr:rowOff>
    </xdr:from>
    <xdr:ext cx="327654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9DE8DE9-679C-30AB-DC45-6536E3A7BFCB}"/>
            </a:ext>
          </a:extLst>
        </xdr:cNvPr>
        <xdr:cNvSpPr txBox="1"/>
      </xdr:nvSpPr>
      <xdr:spPr>
        <a:xfrm>
          <a:off x="117612" y="3993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oneCellAnchor>
  <xdr:twoCellAnchor>
    <xdr:from>
      <xdr:col>1</xdr:col>
      <xdr:colOff>150743</xdr:colOff>
      <xdr:row>14</xdr:row>
      <xdr:rowOff>16565</xdr:rowOff>
    </xdr:from>
    <xdr:to>
      <xdr:col>1</xdr:col>
      <xdr:colOff>415786</xdr:colOff>
      <xdr:row>14</xdr:row>
      <xdr:rowOff>323022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1A93E6F-15F2-C2E4-AC95-940864656145}"/>
            </a:ext>
          </a:extLst>
        </xdr:cNvPr>
        <xdr:cNvSpPr/>
      </xdr:nvSpPr>
      <xdr:spPr>
        <a:xfrm>
          <a:off x="150743" y="3975652"/>
          <a:ext cx="265043" cy="30645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96079</xdr:colOff>
      <xdr:row>14</xdr:row>
      <xdr:rowOff>311428</xdr:rowOff>
    </xdr:from>
    <xdr:ext cx="327654" cy="26456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6BBDF00-1019-F0D3-8ECA-94CE69F92E5A}"/>
            </a:ext>
          </a:extLst>
        </xdr:cNvPr>
        <xdr:cNvSpPr txBox="1"/>
      </xdr:nvSpPr>
      <xdr:spPr>
        <a:xfrm>
          <a:off x="96079" y="427051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12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137492</xdr:colOff>
      <xdr:row>15</xdr:row>
      <xdr:rowOff>21535</xdr:rowOff>
    </xdr:from>
    <xdr:to>
      <xdr:col>1</xdr:col>
      <xdr:colOff>402535</xdr:colOff>
      <xdr:row>16</xdr:row>
      <xdr:rowOff>198782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AB0DF7F-E1C3-CC41-D7BD-8FDF4C0B2EC3}"/>
            </a:ext>
          </a:extLst>
        </xdr:cNvPr>
        <xdr:cNvSpPr/>
      </xdr:nvSpPr>
      <xdr:spPr>
        <a:xfrm>
          <a:off x="137492" y="4320209"/>
          <a:ext cx="265043" cy="42572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107673</xdr:colOff>
      <xdr:row>16</xdr:row>
      <xdr:rowOff>248478</xdr:rowOff>
    </xdr:from>
    <xdr:ext cx="327654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D652708-E430-A7F9-DA4D-D5BE75D9A561}"/>
            </a:ext>
          </a:extLst>
        </xdr:cNvPr>
        <xdr:cNvSpPr txBox="1"/>
      </xdr:nvSpPr>
      <xdr:spPr>
        <a:xfrm>
          <a:off x="107673" y="462169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13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149087</xdr:colOff>
      <xdr:row>16</xdr:row>
      <xdr:rowOff>231915</xdr:rowOff>
    </xdr:from>
    <xdr:to>
      <xdr:col>1</xdr:col>
      <xdr:colOff>414130</xdr:colOff>
      <xdr:row>18</xdr:row>
      <xdr:rowOff>41414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344B304-7759-1734-27BB-9F351486BDA2}"/>
            </a:ext>
          </a:extLst>
        </xdr:cNvPr>
        <xdr:cNvSpPr/>
      </xdr:nvSpPr>
      <xdr:spPr>
        <a:xfrm>
          <a:off x="149087" y="4605132"/>
          <a:ext cx="265043" cy="3064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102704</xdr:colOff>
      <xdr:row>18</xdr:row>
      <xdr:rowOff>102704</xdr:rowOff>
    </xdr:from>
    <xdr:ext cx="327654" cy="26456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BD001F44-C4D6-20BE-3D54-4BA842491B33}"/>
            </a:ext>
          </a:extLst>
        </xdr:cNvPr>
        <xdr:cNvSpPr txBox="1"/>
      </xdr:nvSpPr>
      <xdr:spPr>
        <a:xfrm>
          <a:off x="102704" y="497287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14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144118</xdr:colOff>
      <xdr:row>18</xdr:row>
      <xdr:rowOff>94422</xdr:rowOff>
    </xdr:from>
    <xdr:to>
      <xdr:col>1</xdr:col>
      <xdr:colOff>409161</xdr:colOff>
      <xdr:row>21</xdr:row>
      <xdr:rowOff>240194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9BF56626-E6D5-81DA-2003-5393BAAA8BF8}"/>
            </a:ext>
          </a:extLst>
        </xdr:cNvPr>
        <xdr:cNvSpPr/>
      </xdr:nvSpPr>
      <xdr:spPr>
        <a:xfrm>
          <a:off x="144118" y="4964596"/>
          <a:ext cx="265043" cy="89120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115956</xdr:colOff>
      <xdr:row>21</xdr:row>
      <xdr:rowOff>240196</xdr:rowOff>
    </xdr:from>
    <xdr:ext cx="327654" cy="26456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5E6B0C-E456-0B45-ABF5-9C9D60353985}"/>
            </a:ext>
          </a:extLst>
        </xdr:cNvPr>
        <xdr:cNvSpPr txBox="1"/>
      </xdr:nvSpPr>
      <xdr:spPr>
        <a:xfrm>
          <a:off x="115956" y="585580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15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139148</xdr:colOff>
      <xdr:row>22</xdr:row>
      <xdr:rowOff>6627</xdr:rowOff>
    </xdr:from>
    <xdr:to>
      <xdr:col>1</xdr:col>
      <xdr:colOff>404191</xdr:colOff>
      <xdr:row>25</xdr:row>
      <xdr:rowOff>223630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56C17F0-4E79-CF90-9EB3-88C16A554D87}"/>
            </a:ext>
          </a:extLst>
        </xdr:cNvPr>
        <xdr:cNvSpPr/>
      </xdr:nvSpPr>
      <xdr:spPr>
        <a:xfrm>
          <a:off x="139148" y="5870714"/>
          <a:ext cx="265043" cy="96243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110986</xdr:colOff>
      <xdr:row>25</xdr:row>
      <xdr:rowOff>243509</xdr:rowOff>
    </xdr:from>
    <xdr:ext cx="327654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D485015-FC8A-7F6B-72DC-C07695A6ED76}"/>
            </a:ext>
          </a:extLst>
        </xdr:cNvPr>
        <xdr:cNvSpPr txBox="1"/>
      </xdr:nvSpPr>
      <xdr:spPr>
        <a:xfrm>
          <a:off x="110986" y="685303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16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</xdr:col>
      <xdr:colOff>142461</xdr:colOff>
      <xdr:row>26</xdr:row>
      <xdr:rowOff>9940</xdr:rowOff>
    </xdr:from>
    <xdr:to>
      <xdr:col>1</xdr:col>
      <xdr:colOff>407504</xdr:colOff>
      <xdr:row>31</xdr:row>
      <xdr:rowOff>231913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36FEA42-6980-7EAB-07CF-38BA4CBD688E}"/>
            </a:ext>
          </a:extLst>
        </xdr:cNvPr>
        <xdr:cNvSpPr/>
      </xdr:nvSpPr>
      <xdr:spPr>
        <a:xfrm>
          <a:off x="142461" y="6867940"/>
          <a:ext cx="265043" cy="146436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106016</xdr:colOff>
      <xdr:row>31</xdr:row>
      <xdr:rowOff>238540</xdr:rowOff>
    </xdr:from>
    <xdr:ext cx="327654" cy="264560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DBCCAE0C-5ECE-E304-71F6-A800159BD4AE}"/>
            </a:ext>
          </a:extLst>
        </xdr:cNvPr>
        <xdr:cNvSpPr txBox="1"/>
      </xdr:nvSpPr>
      <xdr:spPr>
        <a:xfrm>
          <a:off x="106016" y="833893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17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137492</xdr:colOff>
      <xdr:row>32</xdr:row>
      <xdr:rowOff>13253</xdr:rowOff>
    </xdr:from>
    <xdr:to>
      <xdr:col>1</xdr:col>
      <xdr:colOff>402535</xdr:colOff>
      <xdr:row>37</xdr:row>
      <xdr:rowOff>8282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F582C6F-0CA6-A287-C95B-6E8463DB55F2}"/>
            </a:ext>
          </a:extLst>
        </xdr:cNvPr>
        <xdr:cNvSpPr/>
      </xdr:nvSpPr>
      <xdr:spPr>
        <a:xfrm>
          <a:off x="137492" y="8362123"/>
          <a:ext cx="265043" cy="123742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117612</xdr:colOff>
      <xdr:row>37</xdr:row>
      <xdr:rowOff>1657</xdr:rowOff>
    </xdr:from>
    <xdr:ext cx="327654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189C3F1C-27B9-3F87-CEB6-BD758FC51BDC}"/>
            </a:ext>
          </a:extLst>
        </xdr:cNvPr>
        <xdr:cNvSpPr txBox="1"/>
      </xdr:nvSpPr>
      <xdr:spPr>
        <a:xfrm>
          <a:off x="117612" y="959291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140805</xdr:colOff>
      <xdr:row>37</xdr:row>
      <xdr:rowOff>16566</xdr:rowOff>
    </xdr:from>
    <xdr:to>
      <xdr:col>1</xdr:col>
      <xdr:colOff>405848</xdr:colOff>
      <xdr:row>43</xdr:row>
      <xdr:rowOff>223631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5AE81C0-E2F0-D09C-B16E-6C81FA61C8DF}"/>
            </a:ext>
          </a:extLst>
        </xdr:cNvPr>
        <xdr:cNvSpPr/>
      </xdr:nvSpPr>
      <xdr:spPr>
        <a:xfrm>
          <a:off x="140805" y="9607827"/>
          <a:ext cx="265043" cy="169793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112642</xdr:colOff>
      <xdr:row>44</xdr:row>
      <xdr:rowOff>21535</xdr:rowOff>
    </xdr:from>
    <xdr:ext cx="327654" cy="26456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1D0AE06B-6746-77C9-45DF-A6D4A377DC59}"/>
            </a:ext>
          </a:extLst>
        </xdr:cNvPr>
        <xdr:cNvSpPr txBox="1"/>
      </xdr:nvSpPr>
      <xdr:spPr>
        <a:xfrm>
          <a:off x="112642" y="1135214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19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144118</xdr:colOff>
      <xdr:row>44</xdr:row>
      <xdr:rowOff>3314</xdr:rowOff>
    </xdr:from>
    <xdr:to>
      <xdr:col>1</xdr:col>
      <xdr:colOff>409161</xdr:colOff>
      <xdr:row>48</xdr:row>
      <xdr:rowOff>215348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A49C2750-3720-F342-8C5E-478150C5EFA8}"/>
            </a:ext>
          </a:extLst>
        </xdr:cNvPr>
        <xdr:cNvSpPr/>
      </xdr:nvSpPr>
      <xdr:spPr>
        <a:xfrm>
          <a:off x="144118" y="11333923"/>
          <a:ext cx="265043" cy="120594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107672</xdr:colOff>
      <xdr:row>48</xdr:row>
      <xdr:rowOff>231914</xdr:rowOff>
    </xdr:from>
    <xdr:ext cx="327654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9FEF8D6-74E2-7320-29E2-3C0EA9393525}"/>
            </a:ext>
          </a:extLst>
        </xdr:cNvPr>
        <xdr:cNvSpPr txBox="1"/>
      </xdr:nvSpPr>
      <xdr:spPr>
        <a:xfrm>
          <a:off x="107672" y="1255643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20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139147</xdr:colOff>
      <xdr:row>48</xdr:row>
      <xdr:rowOff>246823</xdr:rowOff>
    </xdr:from>
    <xdr:to>
      <xdr:col>1</xdr:col>
      <xdr:colOff>404190</xdr:colOff>
      <xdr:row>53</xdr:row>
      <xdr:rowOff>198783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4EDA67E2-9FF6-5B6B-E839-941218E466BE}"/>
            </a:ext>
          </a:extLst>
        </xdr:cNvPr>
        <xdr:cNvSpPr/>
      </xdr:nvSpPr>
      <xdr:spPr>
        <a:xfrm>
          <a:off x="139147" y="12571345"/>
          <a:ext cx="265043" cy="1194351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110985</xdr:colOff>
      <xdr:row>54</xdr:row>
      <xdr:rowOff>11597</xdr:rowOff>
    </xdr:from>
    <xdr:ext cx="327654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B0096CDA-5300-F69E-BA8D-9084A3ED99F1}"/>
            </a:ext>
          </a:extLst>
        </xdr:cNvPr>
        <xdr:cNvSpPr txBox="1"/>
      </xdr:nvSpPr>
      <xdr:spPr>
        <a:xfrm>
          <a:off x="110985" y="138269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134177</xdr:colOff>
      <xdr:row>54</xdr:row>
      <xdr:rowOff>1660</xdr:rowOff>
    </xdr:from>
    <xdr:to>
      <xdr:col>1</xdr:col>
      <xdr:colOff>399220</xdr:colOff>
      <xdr:row>55</xdr:row>
      <xdr:rowOff>223631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246284E-8B5C-9C93-89E1-E2CDF29BD276}"/>
            </a:ext>
          </a:extLst>
        </xdr:cNvPr>
        <xdr:cNvSpPr/>
      </xdr:nvSpPr>
      <xdr:spPr>
        <a:xfrm>
          <a:off x="134177" y="13817051"/>
          <a:ext cx="265043" cy="470450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106016</xdr:colOff>
      <xdr:row>55</xdr:row>
      <xdr:rowOff>246823</xdr:rowOff>
    </xdr:from>
    <xdr:ext cx="327654" cy="26456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5BD684-D902-A497-A0BF-105AEC70A030}"/>
            </a:ext>
          </a:extLst>
        </xdr:cNvPr>
        <xdr:cNvSpPr txBox="1"/>
      </xdr:nvSpPr>
      <xdr:spPr>
        <a:xfrm>
          <a:off x="106016" y="1431069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129207</xdr:colOff>
      <xdr:row>56</xdr:row>
      <xdr:rowOff>21536</xdr:rowOff>
    </xdr:from>
    <xdr:to>
      <xdr:col>1</xdr:col>
      <xdr:colOff>394250</xdr:colOff>
      <xdr:row>61</xdr:row>
      <xdr:rowOff>99390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FBE5954-22C1-5F47-5318-D958965D4566}"/>
            </a:ext>
          </a:extLst>
        </xdr:cNvPr>
        <xdr:cNvSpPr/>
      </xdr:nvSpPr>
      <xdr:spPr>
        <a:xfrm>
          <a:off x="129207" y="14333884"/>
          <a:ext cx="265043" cy="1096615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61293</xdr:colOff>
      <xdr:row>0</xdr:row>
      <xdr:rowOff>446434</xdr:rowOff>
    </xdr:from>
    <xdr:to>
      <xdr:col>4</xdr:col>
      <xdr:colOff>387296</xdr:colOff>
      <xdr:row>61</xdr:row>
      <xdr:rowOff>160021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BC754BD6-A1A0-5851-49C9-C6013EA82A03}"/>
            </a:ext>
          </a:extLst>
        </xdr:cNvPr>
        <xdr:cNvSpPr/>
      </xdr:nvSpPr>
      <xdr:spPr>
        <a:xfrm>
          <a:off x="3180731" y="446434"/>
          <a:ext cx="326003" cy="14620212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119269</xdr:colOff>
      <xdr:row>1</xdr:row>
      <xdr:rowOff>68539</xdr:rowOff>
    </xdr:from>
    <xdr:ext cx="256160" cy="26456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553B4DC-53B9-E47F-2BAB-9D0C76AF96D4}"/>
            </a:ext>
          </a:extLst>
        </xdr:cNvPr>
        <xdr:cNvSpPr txBox="1"/>
      </xdr:nvSpPr>
      <xdr:spPr>
        <a:xfrm>
          <a:off x="3238707" y="5209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oneCellAnchor>
  <xdr:twoCellAnchor>
    <xdr:from>
      <xdr:col>4</xdr:col>
      <xdr:colOff>110987</xdr:colOff>
      <xdr:row>1</xdr:row>
      <xdr:rowOff>10560</xdr:rowOff>
    </xdr:from>
    <xdr:to>
      <xdr:col>4</xdr:col>
      <xdr:colOff>376030</xdr:colOff>
      <xdr:row>6</xdr:row>
      <xdr:rowOff>232120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AE54D8D-AC20-02CD-A3C9-B1A3AECA8E59}"/>
            </a:ext>
          </a:extLst>
        </xdr:cNvPr>
        <xdr:cNvSpPr/>
      </xdr:nvSpPr>
      <xdr:spPr>
        <a:xfrm>
          <a:off x="3230425" y="462998"/>
          <a:ext cx="265043" cy="160268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106016</xdr:colOff>
      <xdr:row>6</xdr:row>
      <xdr:rowOff>235433</xdr:rowOff>
    </xdr:from>
    <xdr:ext cx="256160" cy="26456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C9252975-8175-FF33-B52B-30E12C11CB39}"/>
            </a:ext>
          </a:extLst>
        </xdr:cNvPr>
        <xdr:cNvSpPr txBox="1"/>
      </xdr:nvSpPr>
      <xdr:spPr>
        <a:xfrm>
          <a:off x="3225454" y="206899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oneCellAnchor>
  <xdr:twoCellAnchor>
    <xdr:from>
      <xdr:col>4</xdr:col>
      <xdr:colOff>114300</xdr:colOff>
      <xdr:row>6</xdr:row>
      <xdr:rowOff>227151</xdr:rowOff>
    </xdr:from>
    <xdr:to>
      <xdr:col>4</xdr:col>
      <xdr:colOff>379343</xdr:colOff>
      <xdr:row>12</xdr:row>
      <xdr:rowOff>201061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D3CC78A-46B5-B930-AB80-1ECB9805599E}"/>
            </a:ext>
          </a:extLst>
        </xdr:cNvPr>
        <xdr:cNvSpPr/>
      </xdr:nvSpPr>
      <xdr:spPr>
        <a:xfrm>
          <a:off x="3233738" y="2060714"/>
          <a:ext cx="265043" cy="140266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84482</xdr:colOff>
      <xdr:row>13</xdr:row>
      <xdr:rowOff>17186</xdr:rowOff>
    </xdr:from>
    <xdr:ext cx="327654" cy="26456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303281E-F45C-B690-D3F3-15B0BF7ED3B7}"/>
            </a:ext>
          </a:extLst>
        </xdr:cNvPr>
        <xdr:cNvSpPr txBox="1"/>
      </xdr:nvSpPr>
      <xdr:spPr>
        <a:xfrm>
          <a:off x="3203920" y="351762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oneCellAnchor>
  <xdr:twoCellAnchor>
    <xdr:from>
      <xdr:col>4</xdr:col>
      <xdr:colOff>109330</xdr:colOff>
      <xdr:row>12</xdr:row>
      <xdr:rowOff>232535</xdr:rowOff>
    </xdr:from>
    <xdr:to>
      <xdr:col>4</xdr:col>
      <xdr:colOff>374373</xdr:colOff>
      <xdr:row>13</xdr:row>
      <xdr:rowOff>300451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EF4DA9A-874E-7C94-E97C-26B146170F68}"/>
            </a:ext>
          </a:extLst>
        </xdr:cNvPr>
        <xdr:cNvSpPr/>
      </xdr:nvSpPr>
      <xdr:spPr>
        <a:xfrm>
          <a:off x="3228768" y="3494848"/>
          <a:ext cx="265043" cy="306041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79512</xdr:colOff>
      <xdr:row>14</xdr:row>
      <xdr:rowOff>20500</xdr:rowOff>
    </xdr:from>
    <xdr:ext cx="327654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6795C81C-5188-225A-B347-7CF7FD0B2811}"/>
            </a:ext>
          </a:extLst>
        </xdr:cNvPr>
        <xdr:cNvSpPr txBox="1"/>
      </xdr:nvSpPr>
      <xdr:spPr>
        <a:xfrm>
          <a:off x="3198950" y="385431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oneCellAnchor>
  <xdr:twoCellAnchor>
    <xdr:from>
      <xdr:col>4</xdr:col>
      <xdr:colOff>112643</xdr:colOff>
      <xdr:row>14</xdr:row>
      <xdr:rowOff>2277</xdr:rowOff>
    </xdr:from>
    <xdr:to>
      <xdr:col>4</xdr:col>
      <xdr:colOff>377686</xdr:colOff>
      <xdr:row>14</xdr:row>
      <xdr:rowOff>308734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84052D1F-8121-8912-C660-859430AB44EE}"/>
            </a:ext>
          </a:extLst>
        </xdr:cNvPr>
        <xdr:cNvSpPr/>
      </xdr:nvSpPr>
      <xdr:spPr>
        <a:xfrm>
          <a:off x="3232081" y="3836090"/>
          <a:ext cx="265043" cy="30645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57979</xdr:colOff>
      <xdr:row>14</xdr:row>
      <xdr:rowOff>297140</xdr:rowOff>
    </xdr:from>
    <xdr:ext cx="327654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2FEF58EE-E255-FE36-A0B1-1D45530343C9}"/>
            </a:ext>
          </a:extLst>
        </xdr:cNvPr>
        <xdr:cNvSpPr txBox="1"/>
      </xdr:nvSpPr>
      <xdr:spPr>
        <a:xfrm>
          <a:off x="3177417" y="4130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12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99392</xdr:colOff>
      <xdr:row>15</xdr:row>
      <xdr:rowOff>7247</xdr:rowOff>
    </xdr:from>
    <xdr:to>
      <xdr:col>4</xdr:col>
      <xdr:colOff>364435</xdr:colOff>
      <xdr:row>16</xdr:row>
      <xdr:rowOff>184494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00C0E01-E9C3-53C0-5791-2E109BC48751}"/>
            </a:ext>
          </a:extLst>
        </xdr:cNvPr>
        <xdr:cNvSpPr/>
      </xdr:nvSpPr>
      <xdr:spPr>
        <a:xfrm>
          <a:off x="3218830" y="4174435"/>
          <a:ext cx="265043" cy="415372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69573</xdr:colOff>
      <xdr:row>16</xdr:row>
      <xdr:rowOff>234190</xdr:rowOff>
    </xdr:from>
    <xdr:ext cx="327654" cy="264560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A8AB7BE-0B1C-6CDE-CF5D-400EAEA6A8F3}"/>
            </a:ext>
          </a:extLst>
        </xdr:cNvPr>
        <xdr:cNvSpPr txBox="1"/>
      </xdr:nvSpPr>
      <xdr:spPr>
        <a:xfrm>
          <a:off x="3189011" y="463950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13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110987</xdr:colOff>
      <xdr:row>16</xdr:row>
      <xdr:rowOff>217627</xdr:rowOff>
    </xdr:from>
    <xdr:to>
      <xdr:col>4</xdr:col>
      <xdr:colOff>376030</xdr:colOff>
      <xdr:row>18</xdr:row>
      <xdr:rowOff>27126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47D9199-988E-ED01-6C0E-8E76AE838AB3}"/>
            </a:ext>
          </a:extLst>
        </xdr:cNvPr>
        <xdr:cNvSpPr/>
      </xdr:nvSpPr>
      <xdr:spPr>
        <a:xfrm>
          <a:off x="3230425" y="4622940"/>
          <a:ext cx="265043" cy="285749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64604</xdr:colOff>
      <xdr:row>18</xdr:row>
      <xdr:rowOff>88416</xdr:rowOff>
    </xdr:from>
    <xdr:ext cx="327654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327E33E-C8F0-83C8-24DD-76187C78E4C1}"/>
            </a:ext>
          </a:extLst>
        </xdr:cNvPr>
        <xdr:cNvSpPr txBox="1"/>
      </xdr:nvSpPr>
      <xdr:spPr>
        <a:xfrm>
          <a:off x="3184042" y="496997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14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106018</xdr:colOff>
      <xdr:row>18</xdr:row>
      <xdr:rowOff>80134</xdr:rowOff>
    </xdr:from>
    <xdr:to>
      <xdr:col>4</xdr:col>
      <xdr:colOff>371061</xdr:colOff>
      <xdr:row>21</xdr:row>
      <xdr:rowOff>225906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A513246C-0D4E-22FA-55F7-8CD04E4BB809}"/>
            </a:ext>
          </a:extLst>
        </xdr:cNvPr>
        <xdr:cNvSpPr/>
      </xdr:nvSpPr>
      <xdr:spPr>
        <a:xfrm>
          <a:off x="3225456" y="4961697"/>
          <a:ext cx="265043" cy="86014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77856</xdr:colOff>
      <xdr:row>21</xdr:row>
      <xdr:rowOff>225908</xdr:rowOff>
    </xdr:from>
    <xdr:ext cx="327654" cy="264560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526C916-2542-C45C-CB2D-106E4408BCE0}"/>
            </a:ext>
          </a:extLst>
        </xdr:cNvPr>
        <xdr:cNvSpPr txBox="1"/>
      </xdr:nvSpPr>
      <xdr:spPr>
        <a:xfrm>
          <a:off x="3197294" y="582184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15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101048</xdr:colOff>
      <xdr:row>21</xdr:row>
      <xdr:rowOff>230464</xdr:rowOff>
    </xdr:from>
    <xdr:to>
      <xdr:col>4</xdr:col>
      <xdr:colOff>366091</xdr:colOff>
      <xdr:row>25</xdr:row>
      <xdr:rowOff>209342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8A33F4A-02B2-2970-840A-BD43933CB870}"/>
            </a:ext>
          </a:extLst>
        </xdr:cNvPr>
        <xdr:cNvSpPr/>
      </xdr:nvSpPr>
      <xdr:spPr>
        <a:xfrm>
          <a:off x="3220486" y="5826402"/>
          <a:ext cx="265043" cy="93137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72886</xdr:colOff>
      <xdr:row>25</xdr:row>
      <xdr:rowOff>229221</xdr:rowOff>
    </xdr:from>
    <xdr:ext cx="327654" cy="264560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77823CA3-D018-1877-C52D-3FA558A99A49}"/>
            </a:ext>
          </a:extLst>
        </xdr:cNvPr>
        <xdr:cNvSpPr txBox="1"/>
      </xdr:nvSpPr>
      <xdr:spPr>
        <a:xfrm>
          <a:off x="3192324" y="677765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16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104361</xdr:colOff>
      <xdr:row>25</xdr:row>
      <xdr:rowOff>233777</xdr:rowOff>
    </xdr:from>
    <xdr:to>
      <xdr:col>4</xdr:col>
      <xdr:colOff>369404</xdr:colOff>
      <xdr:row>31</xdr:row>
      <xdr:rowOff>217625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E65D71AB-458F-5FCA-DF38-C6FE668AEA93}"/>
            </a:ext>
          </a:extLst>
        </xdr:cNvPr>
        <xdr:cNvSpPr/>
      </xdr:nvSpPr>
      <xdr:spPr>
        <a:xfrm>
          <a:off x="3223799" y="6782215"/>
          <a:ext cx="265043" cy="141259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67916</xdr:colOff>
      <xdr:row>31</xdr:row>
      <xdr:rowOff>224252</xdr:rowOff>
    </xdr:from>
    <xdr:ext cx="327654" cy="264560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E4BBA787-640E-3409-2027-3BC6E00102D8}"/>
            </a:ext>
          </a:extLst>
        </xdr:cNvPr>
        <xdr:cNvSpPr txBox="1"/>
      </xdr:nvSpPr>
      <xdr:spPr>
        <a:xfrm>
          <a:off x="3187354" y="820144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17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99392</xdr:colOff>
      <xdr:row>31</xdr:row>
      <xdr:rowOff>237090</xdr:rowOff>
    </xdr:from>
    <xdr:to>
      <xdr:col>4</xdr:col>
      <xdr:colOff>364435</xdr:colOff>
      <xdr:row>36</xdr:row>
      <xdr:rowOff>232119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B3791AD-20DF-10D9-BC5A-BC6A29510E1D}"/>
            </a:ext>
          </a:extLst>
        </xdr:cNvPr>
        <xdr:cNvSpPr/>
      </xdr:nvSpPr>
      <xdr:spPr>
        <a:xfrm>
          <a:off x="3218830" y="8214278"/>
          <a:ext cx="265043" cy="118565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79512</xdr:colOff>
      <xdr:row>36</xdr:row>
      <xdr:rowOff>225494</xdr:rowOff>
    </xdr:from>
    <xdr:ext cx="327654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6DAAC82-5423-56E3-A861-A913318CCF3F}"/>
            </a:ext>
          </a:extLst>
        </xdr:cNvPr>
        <xdr:cNvSpPr txBox="1"/>
      </xdr:nvSpPr>
      <xdr:spPr>
        <a:xfrm>
          <a:off x="3198950" y="939330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102705</xdr:colOff>
      <xdr:row>37</xdr:row>
      <xdr:rowOff>2278</xdr:rowOff>
    </xdr:from>
    <xdr:to>
      <xdr:col>4</xdr:col>
      <xdr:colOff>367748</xdr:colOff>
      <xdr:row>43</xdr:row>
      <xdr:rowOff>209343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24091989-BE1B-CF0E-3265-2F1E4C14B278}"/>
            </a:ext>
          </a:extLst>
        </xdr:cNvPr>
        <xdr:cNvSpPr/>
      </xdr:nvSpPr>
      <xdr:spPr>
        <a:xfrm>
          <a:off x="3222143" y="9408216"/>
          <a:ext cx="265043" cy="163581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74542</xdr:colOff>
      <xdr:row>44</xdr:row>
      <xdr:rowOff>7247</xdr:rowOff>
    </xdr:from>
    <xdr:ext cx="327654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FE65F9FB-D7F1-C780-882B-92E147E4E0E6}"/>
            </a:ext>
          </a:extLst>
        </xdr:cNvPr>
        <xdr:cNvSpPr txBox="1"/>
      </xdr:nvSpPr>
      <xdr:spPr>
        <a:xfrm>
          <a:off x="3193980" y="110800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19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106018</xdr:colOff>
      <xdr:row>43</xdr:row>
      <xdr:rowOff>227151</xdr:rowOff>
    </xdr:from>
    <xdr:to>
      <xdr:col>4</xdr:col>
      <xdr:colOff>371061</xdr:colOff>
      <xdr:row>48</xdr:row>
      <xdr:rowOff>201060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4AC5ADE-D540-FC62-5A6B-1D8136543722}"/>
            </a:ext>
          </a:extLst>
        </xdr:cNvPr>
        <xdr:cNvSpPr/>
      </xdr:nvSpPr>
      <xdr:spPr>
        <a:xfrm>
          <a:off x="3225456" y="11061839"/>
          <a:ext cx="265043" cy="116453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69572</xdr:colOff>
      <xdr:row>48</xdr:row>
      <xdr:rowOff>217626</xdr:rowOff>
    </xdr:from>
    <xdr:ext cx="327654" cy="26456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9243985-DC4F-79AF-C867-9E829CEA7455}"/>
            </a:ext>
          </a:extLst>
        </xdr:cNvPr>
        <xdr:cNvSpPr txBox="1"/>
      </xdr:nvSpPr>
      <xdr:spPr>
        <a:xfrm>
          <a:off x="3189010" y="1224293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20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101047</xdr:colOff>
      <xdr:row>48</xdr:row>
      <xdr:rowOff>232535</xdr:rowOff>
    </xdr:from>
    <xdr:to>
      <xdr:col>4</xdr:col>
      <xdr:colOff>366090</xdr:colOff>
      <xdr:row>53</xdr:row>
      <xdr:rowOff>184495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4DD3B04-63CF-1307-397C-3C26C6324320}"/>
            </a:ext>
          </a:extLst>
        </xdr:cNvPr>
        <xdr:cNvSpPr/>
      </xdr:nvSpPr>
      <xdr:spPr>
        <a:xfrm>
          <a:off x="3220485" y="12257848"/>
          <a:ext cx="265043" cy="1142585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72885</xdr:colOff>
      <xdr:row>53</xdr:row>
      <xdr:rowOff>235434</xdr:rowOff>
    </xdr:from>
    <xdr:ext cx="327654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3ACC6F00-14F9-2544-076E-B2AF39D14A8C}"/>
            </a:ext>
          </a:extLst>
        </xdr:cNvPr>
        <xdr:cNvSpPr txBox="1"/>
      </xdr:nvSpPr>
      <xdr:spPr>
        <a:xfrm>
          <a:off x="3192323" y="1345137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96077</xdr:colOff>
      <xdr:row>53</xdr:row>
      <xdr:rowOff>225497</xdr:rowOff>
    </xdr:from>
    <xdr:to>
      <xdr:col>4</xdr:col>
      <xdr:colOff>361120</xdr:colOff>
      <xdr:row>55</xdr:row>
      <xdr:rowOff>209343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6F485AAB-9A31-3CAF-6385-BF287B7E61EF}"/>
            </a:ext>
          </a:extLst>
        </xdr:cNvPr>
        <xdr:cNvSpPr/>
      </xdr:nvSpPr>
      <xdr:spPr>
        <a:xfrm>
          <a:off x="3215515" y="13441435"/>
          <a:ext cx="265043" cy="460096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67916</xdr:colOff>
      <xdr:row>55</xdr:row>
      <xdr:rowOff>232535</xdr:rowOff>
    </xdr:from>
    <xdr:ext cx="327654" cy="26456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81F6C70E-BAB4-16DE-C774-2851E57E7E71}"/>
            </a:ext>
          </a:extLst>
        </xdr:cNvPr>
        <xdr:cNvSpPr txBox="1"/>
      </xdr:nvSpPr>
      <xdr:spPr>
        <a:xfrm>
          <a:off x="3187354" y="1392472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91107</xdr:colOff>
      <xdr:row>56</xdr:row>
      <xdr:rowOff>7248</xdr:rowOff>
    </xdr:from>
    <xdr:to>
      <xdr:col>4</xdr:col>
      <xdr:colOff>356150</xdr:colOff>
      <xdr:row>61</xdr:row>
      <xdr:rowOff>85102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C5E92657-06A6-0F31-3070-0B62B537B9CD}"/>
            </a:ext>
          </a:extLst>
        </xdr:cNvPr>
        <xdr:cNvSpPr/>
      </xdr:nvSpPr>
      <xdr:spPr>
        <a:xfrm>
          <a:off x="3210545" y="13937561"/>
          <a:ext cx="265043" cy="1054166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166060</xdr:colOff>
      <xdr:row>0</xdr:row>
      <xdr:rowOff>432146</xdr:rowOff>
    </xdr:from>
    <xdr:to>
      <xdr:col>7</xdr:col>
      <xdr:colOff>492063</xdr:colOff>
      <xdr:row>61</xdr:row>
      <xdr:rowOff>145733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B79B25E1-32F1-AE78-3015-5FB91375D14F}"/>
            </a:ext>
          </a:extLst>
        </xdr:cNvPr>
        <xdr:cNvSpPr/>
      </xdr:nvSpPr>
      <xdr:spPr>
        <a:xfrm>
          <a:off x="6666873" y="432146"/>
          <a:ext cx="326003" cy="14620212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224036</xdr:colOff>
      <xdr:row>1</xdr:row>
      <xdr:rowOff>54251</xdr:rowOff>
    </xdr:from>
    <xdr:ext cx="256160" cy="264560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7C4DBF3A-29FD-F611-93FC-15779E198D81}"/>
            </a:ext>
          </a:extLst>
        </xdr:cNvPr>
        <xdr:cNvSpPr txBox="1"/>
      </xdr:nvSpPr>
      <xdr:spPr>
        <a:xfrm>
          <a:off x="6724849" y="50668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oneCellAnchor>
  <xdr:twoCellAnchor>
    <xdr:from>
      <xdr:col>7</xdr:col>
      <xdr:colOff>215754</xdr:colOff>
      <xdr:row>0</xdr:row>
      <xdr:rowOff>448710</xdr:rowOff>
    </xdr:from>
    <xdr:to>
      <xdr:col>7</xdr:col>
      <xdr:colOff>480797</xdr:colOff>
      <xdr:row>6</xdr:row>
      <xdr:rowOff>217832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3A24FA0B-7D0A-3487-F604-928BA17CE7CC}"/>
            </a:ext>
          </a:extLst>
        </xdr:cNvPr>
        <xdr:cNvSpPr/>
      </xdr:nvSpPr>
      <xdr:spPr>
        <a:xfrm>
          <a:off x="6716567" y="448710"/>
          <a:ext cx="265043" cy="160268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210783</xdr:colOff>
      <xdr:row>6</xdr:row>
      <xdr:rowOff>221145</xdr:rowOff>
    </xdr:from>
    <xdr:ext cx="256160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BCF132AF-9DD2-BF8F-890B-8FA43B27D70B}"/>
            </a:ext>
          </a:extLst>
        </xdr:cNvPr>
        <xdr:cNvSpPr txBox="1"/>
      </xdr:nvSpPr>
      <xdr:spPr>
        <a:xfrm>
          <a:off x="6711596" y="205470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oneCellAnchor>
  <xdr:twoCellAnchor>
    <xdr:from>
      <xdr:col>7</xdr:col>
      <xdr:colOff>219067</xdr:colOff>
      <xdr:row>6</xdr:row>
      <xdr:rowOff>212863</xdr:rowOff>
    </xdr:from>
    <xdr:to>
      <xdr:col>7</xdr:col>
      <xdr:colOff>484110</xdr:colOff>
      <xdr:row>12</xdr:row>
      <xdr:rowOff>186773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6B1B07A5-6FFA-B32B-F8A6-222F9EFB476E}"/>
            </a:ext>
          </a:extLst>
        </xdr:cNvPr>
        <xdr:cNvSpPr/>
      </xdr:nvSpPr>
      <xdr:spPr>
        <a:xfrm>
          <a:off x="6719880" y="2046426"/>
          <a:ext cx="265043" cy="140266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189249</xdr:colOff>
      <xdr:row>13</xdr:row>
      <xdr:rowOff>2898</xdr:rowOff>
    </xdr:from>
    <xdr:ext cx="327654" cy="264560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8BB861B5-060C-6EAD-3EF6-3D01D519B6B1}"/>
            </a:ext>
          </a:extLst>
        </xdr:cNvPr>
        <xdr:cNvSpPr txBox="1"/>
      </xdr:nvSpPr>
      <xdr:spPr>
        <a:xfrm>
          <a:off x="6690062" y="350333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oneCellAnchor>
  <xdr:twoCellAnchor>
    <xdr:from>
      <xdr:col>7</xdr:col>
      <xdr:colOff>214097</xdr:colOff>
      <xdr:row>12</xdr:row>
      <xdr:rowOff>218247</xdr:rowOff>
    </xdr:from>
    <xdr:to>
      <xdr:col>7</xdr:col>
      <xdr:colOff>479140</xdr:colOff>
      <xdr:row>13</xdr:row>
      <xdr:rowOff>286163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F63470B-D179-E109-56B5-523C440374A4}"/>
            </a:ext>
          </a:extLst>
        </xdr:cNvPr>
        <xdr:cNvSpPr/>
      </xdr:nvSpPr>
      <xdr:spPr>
        <a:xfrm>
          <a:off x="6714910" y="3480560"/>
          <a:ext cx="265043" cy="306041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184279</xdr:colOff>
      <xdr:row>14</xdr:row>
      <xdr:rowOff>6212</xdr:rowOff>
    </xdr:from>
    <xdr:ext cx="327654" cy="264560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ABA1B41E-74A5-D477-F6B7-437FF511312B}"/>
            </a:ext>
          </a:extLst>
        </xdr:cNvPr>
        <xdr:cNvSpPr txBox="1"/>
      </xdr:nvSpPr>
      <xdr:spPr>
        <a:xfrm>
          <a:off x="6685092" y="38400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oneCellAnchor>
  <xdr:twoCellAnchor>
    <xdr:from>
      <xdr:col>7</xdr:col>
      <xdr:colOff>217410</xdr:colOff>
      <xdr:row>13</xdr:row>
      <xdr:rowOff>321364</xdr:rowOff>
    </xdr:from>
    <xdr:to>
      <xdr:col>7</xdr:col>
      <xdr:colOff>482453</xdr:colOff>
      <xdr:row>14</xdr:row>
      <xdr:rowOff>294446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AF2DEE2-E720-0B96-BADC-4BA6B1FC9194}"/>
            </a:ext>
          </a:extLst>
        </xdr:cNvPr>
        <xdr:cNvSpPr/>
      </xdr:nvSpPr>
      <xdr:spPr>
        <a:xfrm>
          <a:off x="6718223" y="3821802"/>
          <a:ext cx="265043" cy="30645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162746</xdr:colOff>
      <xdr:row>14</xdr:row>
      <xdr:rowOff>282852</xdr:rowOff>
    </xdr:from>
    <xdr:ext cx="327654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1F4D8A44-82FD-DF4D-D84F-A44B644772EA}"/>
            </a:ext>
          </a:extLst>
        </xdr:cNvPr>
        <xdr:cNvSpPr txBox="1"/>
      </xdr:nvSpPr>
      <xdr:spPr>
        <a:xfrm>
          <a:off x="6663559" y="411666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12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7</xdr:col>
      <xdr:colOff>204159</xdr:colOff>
      <xdr:row>14</xdr:row>
      <xdr:rowOff>326334</xdr:rowOff>
    </xdr:from>
    <xdr:to>
      <xdr:col>7</xdr:col>
      <xdr:colOff>469202</xdr:colOff>
      <xdr:row>16</xdr:row>
      <xdr:rowOff>170206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1B3B066B-0E0E-484A-2C6C-FACDC9E466AD}"/>
            </a:ext>
          </a:extLst>
        </xdr:cNvPr>
        <xdr:cNvSpPr/>
      </xdr:nvSpPr>
      <xdr:spPr>
        <a:xfrm>
          <a:off x="6704972" y="4160147"/>
          <a:ext cx="265043" cy="415372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174340</xdr:colOff>
      <xdr:row>16</xdr:row>
      <xdr:rowOff>219902</xdr:rowOff>
    </xdr:from>
    <xdr:ext cx="327654" cy="264560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CF159D2C-4AD9-6284-5670-6B4ABBA383CE}"/>
            </a:ext>
          </a:extLst>
        </xdr:cNvPr>
        <xdr:cNvSpPr txBox="1"/>
      </xdr:nvSpPr>
      <xdr:spPr>
        <a:xfrm>
          <a:off x="6675153" y="462521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13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7</xdr:col>
      <xdr:colOff>215754</xdr:colOff>
      <xdr:row>16</xdr:row>
      <xdr:rowOff>203339</xdr:rowOff>
    </xdr:from>
    <xdr:to>
      <xdr:col>7</xdr:col>
      <xdr:colOff>480797</xdr:colOff>
      <xdr:row>18</xdr:row>
      <xdr:rowOff>12838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6D494EA7-FD5E-EF86-4D22-BA0691F23057}"/>
            </a:ext>
          </a:extLst>
        </xdr:cNvPr>
        <xdr:cNvSpPr/>
      </xdr:nvSpPr>
      <xdr:spPr>
        <a:xfrm>
          <a:off x="6716567" y="4608652"/>
          <a:ext cx="265043" cy="285749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169371</xdr:colOff>
      <xdr:row>18</xdr:row>
      <xdr:rowOff>74128</xdr:rowOff>
    </xdr:from>
    <xdr:ext cx="327654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C3C930B7-96FD-4050-DF2A-EB97F3A880FC}"/>
            </a:ext>
          </a:extLst>
        </xdr:cNvPr>
        <xdr:cNvSpPr txBox="1"/>
      </xdr:nvSpPr>
      <xdr:spPr>
        <a:xfrm>
          <a:off x="6670184" y="495569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14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7</xdr:col>
      <xdr:colOff>210785</xdr:colOff>
      <xdr:row>18</xdr:row>
      <xdr:rowOff>65846</xdr:rowOff>
    </xdr:from>
    <xdr:to>
      <xdr:col>7</xdr:col>
      <xdr:colOff>475828</xdr:colOff>
      <xdr:row>21</xdr:row>
      <xdr:rowOff>211618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F8278953-F31E-8690-4769-AD2291718528}"/>
            </a:ext>
          </a:extLst>
        </xdr:cNvPr>
        <xdr:cNvSpPr/>
      </xdr:nvSpPr>
      <xdr:spPr>
        <a:xfrm>
          <a:off x="6711598" y="4947409"/>
          <a:ext cx="265043" cy="860147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182623</xdr:colOff>
      <xdr:row>21</xdr:row>
      <xdr:rowOff>211620</xdr:rowOff>
    </xdr:from>
    <xdr:ext cx="327654" cy="26456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817092FE-2D38-763B-6D18-2EDFF2E798EA}"/>
            </a:ext>
          </a:extLst>
        </xdr:cNvPr>
        <xdr:cNvSpPr txBox="1"/>
      </xdr:nvSpPr>
      <xdr:spPr>
        <a:xfrm>
          <a:off x="6683436" y="580755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15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7</xdr:col>
      <xdr:colOff>205815</xdr:colOff>
      <xdr:row>21</xdr:row>
      <xdr:rowOff>216176</xdr:rowOff>
    </xdr:from>
    <xdr:to>
      <xdr:col>7</xdr:col>
      <xdr:colOff>470858</xdr:colOff>
      <xdr:row>25</xdr:row>
      <xdr:rowOff>195054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E5ADBDD-20D4-2FD1-65C9-2409C216EB8A}"/>
            </a:ext>
          </a:extLst>
        </xdr:cNvPr>
        <xdr:cNvSpPr/>
      </xdr:nvSpPr>
      <xdr:spPr>
        <a:xfrm>
          <a:off x="6706628" y="5812114"/>
          <a:ext cx="265043" cy="93137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177653</xdr:colOff>
      <xdr:row>25</xdr:row>
      <xdr:rowOff>214933</xdr:rowOff>
    </xdr:from>
    <xdr:ext cx="327654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267E75A9-242B-5C9B-A282-BF115C35A719}"/>
            </a:ext>
          </a:extLst>
        </xdr:cNvPr>
        <xdr:cNvSpPr txBox="1"/>
      </xdr:nvSpPr>
      <xdr:spPr>
        <a:xfrm>
          <a:off x="6678466" y="676337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95000"/>
                </a:schemeClr>
              </a:solidFill>
            </a:rPr>
            <a:t>16</a:t>
          </a:r>
          <a:endParaRPr kumimoji="1" lang="ja-JP" alt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7</xdr:col>
      <xdr:colOff>209128</xdr:colOff>
      <xdr:row>25</xdr:row>
      <xdr:rowOff>219489</xdr:rowOff>
    </xdr:from>
    <xdr:to>
      <xdr:col>7</xdr:col>
      <xdr:colOff>474171</xdr:colOff>
      <xdr:row>31</xdr:row>
      <xdr:rowOff>203337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DB9F85B7-9FFE-8724-0AFF-BF5A1EDD1AF6}"/>
            </a:ext>
          </a:extLst>
        </xdr:cNvPr>
        <xdr:cNvSpPr/>
      </xdr:nvSpPr>
      <xdr:spPr>
        <a:xfrm>
          <a:off x="6709941" y="6767927"/>
          <a:ext cx="265043" cy="141259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172683</xdr:colOff>
      <xdr:row>31</xdr:row>
      <xdr:rowOff>209964</xdr:rowOff>
    </xdr:from>
    <xdr:ext cx="327654" cy="264560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7B89C8C-690E-C87D-89AF-0305995852D6}"/>
            </a:ext>
          </a:extLst>
        </xdr:cNvPr>
        <xdr:cNvSpPr txBox="1"/>
      </xdr:nvSpPr>
      <xdr:spPr>
        <a:xfrm>
          <a:off x="6673496" y="818715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17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204159</xdr:colOff>
      <xdr:row>31</xdr:row>
      <xdr:rowOff>222802</xdr:rowOff>
    </xdr:from>
    <xdr:to>
      <xdr:col>7</xdr:col>
      <xdr:colOff>469202</xdr:colOff>
      <xdr:row>36</xdr:row>
      <xdr:rowOff>217831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7ABBC196-E363-A7FB-5CB2-EAE53124C5EA}"/>
            </a:ext>
          </a:extLst>
        </xdr:cNvPr>
        <xdr:cNvSpPr/>
      </xdr:nvSpPr>
      <xdr:spPr>
        <a:xfrm>
          <a:off x="6704972" y="8199990"/>
          <a:ext cx="265043" cy="118565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184279</xdr:colOff>
      <xdr:row>36</xdr:row>
      <xdr:rowOff>211206</xdr:rowOff>
    </xdr:from>
    <xdr:ext cx="327654" cy="264560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E5415EE3-318A-AB23-CBD3-B93A542697A2}"/>
            </a:ext>
          </a:extLst>
        </xdr:cNvPr>
        <xdr:cNvSpPr txBox="1"/>
      </xdr:nvSpPr>
      <xdr:spPr>
        <a:xfrm>
          <a:off x="6685092" y="937901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207472</xdr:colOff>
      <xdr:row>36</xdr:row>
      <xdr:rowOff>226115</xdr:rowOff>
    </xdr:from>
    <xdr:to>
      <xdr:col>7</xdr:col>
      <xdr:colOff>472515</xdr:colOff>
      <xdr:row>43</xdr:row>
      <xdr:rowOff>195055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2E8D1480-588D-C6F8-7FE4-40A900306F2D}"/>
            </a:ext>
          </a:extLst>
        </xdr:cNvPr>
        <xdr:cNvSpPr/>
      </xdr:nvSpPr>
      <xdr:spPr>
        <a:xfrm>
          <a:off x="6708285" y="9393928"/>
          <a:ext cx="265043" cy="163581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179309</xdr:colOff>
      <xdr:row>43</xdr:row>
      <xdr:rowOff>231084</xdr:rowOff>
    </xdr:from>
    <xdr:ext cx="327654" cy="264560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43333105-17D2-5D6E-AFCF-0218BFF82B12}"/>
            </a:ext>
          </a:extLst>
        </xdr:cNvPr>
        <xdr:cNvSpPr txBox="1"/>
      </xdr:nvSpPr>
      <xdr:spPr>
        <a:xfrm>
          <a:off x="6680122" y="1106577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19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210785</xdr:colOff>
      <xdr:row>43</xdr:row>
      <xdr:rowOff>212863</xdr:rowOff>
    </xdr:from>
    <xdr:to>
      <xdr:col>7</xdr:col>
      <xdr:colOff>475828</xdr:colOff>
      <xdr:row>48</xdr:row>
      <xdr:rowOff>186772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D4C1EBCD-D561-42B9-B268-EFD85261F5DA}"/>
            </a:ext>
          </a:extLst>
        </xdr:cNvPr>
        <xdr:cNvSpPr/>
      </xdr:nvSpPr>
      <xdr:spPr>
        <a:xfrm>
          <a:off x="6711598" y="11047551"/>
          <a:ext cx="265043" cy="116453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174339</xdr:colOff>
      <xdr:row>48</xdr:row>
      <xdr:rowOff>203338</xdr:rowOff>
    </xdr:from>
    <xdr:ext cx="327654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C9AB9292-B6BF-4BB6-CA2B-486FFE3EBAAC}"/>
            </a:ext>
          </a:extLst>
        </xdr:cNvPr>
        <xdr:cNvSpPr txBox="1"/>
      </xdr:nvSpPr>
      <xdr:spPr>
        <a:xfrm>
          <a:off x="6675152" y="1222865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20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205814</xdr:colOff>
      <xdr:row>48</xdr:row>
      <xdr:rowOff>218247</xdr:rowOff>
    </xdr:from>
    <xdr:to>
      <xdr:col>7</xdr:col>
      <xdr:colOff>470857</xdr:colOff>
      <xdr:row>53</xdr:row>
      <xdr:rowOff>170207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EFBDAFD9-F0F6-C40A-AD03-B3BF9D41A62D}"/>
            </a:ext>
          </a:extLst>
        </xdr:cNvPr>
        <xdr:cNvSpPr/>
      </xdr:nvSpPr>
      <xdr:spPr>
        <a:xfrm>
          <a:off x="6706627" y="12243560"/>
          <a:ext cx="265043" cy="1142585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177652</xdr:colOff>
      <xdr:row>53</xdr:row>
      <xdr:rowOff>221146</xdr:rowOff>
    </xdr:from>
    <xdr:ext cx="327654" cy="264560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7BC49480-D4C7-BFF5-F50A-B3A04C5DCFB5}"/>
            </a:ext>
          </a:extLst>
        </xdr:cNvPr>
        <xdr:cNvSpPr txBox="1"/>
      </xdr:nvSpPr>
      <xdr:spPr>
        <a:xfrm>
          <a:off x="6678465" y="134370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200844</xdr:colOff>
      <xdr:row>53</xdr:row>
      <xdr:rowOff>211209</xdr:rowOff>
    </xdr:from>
    <xdr:to>
      <xdr:col>7</xdr:col>
      <xdr:colOff>465887</xdr:colOff>
      <xdr:row>55</xdr:row>
      <xdr:rowOff>195055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A387E649-87ED-462F-9C15-DCAFD4BE4BF5}"/>
            </a:ext>
          </a:extLst>
        </xdr:cNvPr>
        <xdr:cNvSpPr/>
      </xdr:nvSpPr>
      <xdr:spPr>
        <a:xfrm>
          <a:off x="6701657" y="13427147"/>
          <a:ext cx="265043" cy="460096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172683</xdr:colOff>
      <xdr:row>55</xdr:row>
      <xdr:rowOff>218247</xdr:rowOff>
    </xdr:from>
    <xdr:ext cx="327654" cy="264560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F1DB4DAF-252E-BCAA-265E-C012530D4C06}"/>
            </a:ext>
          </a:extLst>
        </xdr:cNvPr>
        <xdr:cNvSpPr txBox="1"/>
      </xdr:nvSpPr>
      <xdr:spPr>
        <a:xfrm>
          <a:off x="6673496" y="1391043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22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195874</xdr:colOff>
      <xdr:row>55</xdr:row>
      <xdr:rowOff>231085</xdr:rowOff>
    </xdr:from>
    <xdr:to>
      <xdr:col>7</xdr:col>
      <xdr:colOff>460917</xdr:colOff>
      <xdr:row>61</xdr:row>
      <xdr:rowOff>70814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B7E5E5BD-5AE2-0224-3E50-5ED9B5465328}"/>
            </a:ext>
          </a:extLst>
        </xdr:cNvPr>
        <xdr:cNvSpPr/>
      </xdr:nvSpPr>
      <xdr:spPr>
        <a:xfrm>
          <a:off x="6696687" y="13923273"/>
          <a:ext cx="265043" cy="1054166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156882</xdr:colOff>
      <xdr:row>40</xdr:row>
      <xdr:rowOff>89646</xdr:rowOff>
    </xdr:from>
    <xdr:to>
      <xdr:col>8</xdr:col>
      <xdr:colOff>2020233</xdr:colOff>
      <xdr:row>44</xdr:row>
      <xdr:rowOff>190499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99C3242-E740-4EA0-B099-2631692CD2F9}"/>
            </a:ext>
          </a:extLst>
        </xdr:cNvPr>
        <xdr:cNvSpPr/>
      </xdr:nvSpPr>
      <xdr:spPr>
        <a:xfrm>
          <a:off x="7866529" y="9368117"/>
          <a:ext cx="1863351" cy="10421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0</xdr:col>
      <xdr:colOff>388620</xdr:colOff>
      <xdr:row>0</xdr:row>
      <xdr:rowOff>335280</xdr:rowOff>
    </xdr:from>
    <xdr:to>
      <xdr:col>1</xdr:col>
      <xdr:colOff>0</xdr:colOff>
      <xdr:row>59</xdr:row>
      <xdr:rowOff>220980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D6B16E1-ED89-4CDF-BBAA-EEB9EAA27211}"/>
            </a:ext>
          </a:extLst>
        </xdr:cNvPr>
        <xdr:cNvSpPr/>
      </xdr:nvSpPr>
      <xdr:spPr>
        <a:xfrm>
          <a:off x="388620" y="335280"/>
          <a:ext cx="137160" cy="136626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396240</xdr:colOff>
      <xdr:row>0</xdr:row>
      <xdr:rowOff>358140</xdr:rowOff>
    </xdr:from>
    <xdr:to>
      <xdr:col>4</xdr:col>
      <xdr:colOff>7620</xdr:colOff>
      <xdr:row>60</xdr:row>
      <xdr:rowOff>15240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C2553DC4-9B6A-5BF6-36DC-32B16114E0CC}"/>
            </a:ext>
          </a:extLst>
        </xdr:cNvPr>
        <xdr:cNvSpPr/>
      </xdr:nvSpPr>
      <xdr:spPr>
        <a:xfrm>
          <a:off x="3726180" y="358140"/>
          <a:ext cx="137160" cy="136626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403860</xdr:colOff>
      <xdr:row>0</xdr:row>
      <xdr:rowOff>335280</xdr:rowOff>
    </xdr:from>
    <xdr:to>
      <xdr:col>7</xdr:col>
      <xdr:colOff>15240</xdr:colOff>
      <xdr:row>59</xdr:row>
      <xdr:rowOff>220980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D9E8A1BB-0DCC-4D1B-BBF4-F30C26045EA9}"/>
            </a:ext>
          </a:extLst>
        </xdr:cNvPr>
        <xdr:cNvSpPr/>
      </xdr:nvSpPr>
      <xdr:spPr>
        <a:xfrm>
          <a:off x="7063740" y="335280"/>
          <a:ext cx="137160" cy="136626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156882</xdr:colOff>
      <xdr:row>41</xdr:row>
      <xdr:rowOff>89646</xdr:rowOff>
    </xdr:from>
    <xdr:to>
      <xdr:col>8</xdr:col>
      <xdr:colOff>2020233</xdr:colOff>
      <xdr:row>45</xdr:row>
      <xdr:rowOff>190499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D03A6B2-E3EE-4569-B94C-62F274117AE1}"/>
            </a:ext>
          </a:extLst>
        </xdr:cNvPr>
        <xdr:cNvSpPr/>
      </xdr:nvSpPr>
      <xdr:spPr>
        <a:xfrm>
          <a:off x="7938807" y="9890871"/>
          <a:ext cx="1863351" cy="105335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20934</xdr:colOff>
      <xdr:row>1</xdr:row>
      <xdr:rowOff>0</xdr:rowOff>
    </xdr:from>
    <xdr:to>
      <xdr:col>8</xdr:col>
      <xdr:colOff>293076</xdr:colOff>
      <xdr:row>21</xdr:row>
      <xdr:rowOff>150767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7E27F-1FC1-4F9E-8E70-77368C5F3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>
          <a:off x="8181954" y="228600"/>
          <a:ext cx="272142" cy="47227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11995</xdr:rowOff>
    </xdr:from>
    <xdr:to>
      <xdr:col>8</xdr:col>
      <xdr:colOff>268040</xdr:colOff>
      <xdr:row>60</xdr:row>
      <xdr:rowOff>205761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E58143-D286-4838-8BCA-DC200223D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>
          <a:off x="8161020" y="9613195"/>
          <a:ext cx="268040" cy="4308566"/>
        </a:xfrm>
        <a:prstGeom prst="rect">
          <a:avLst/>
        </a:prstGeom>
      </xdr:spPr>
    </xdr:pic>
    <xdr:clientData/>
  </xdr:twoCellAnchor>
  <xdr:twoCellAnchor editAs="oneCell">
    <xdr:from>
      <xdr:col>8</xdr:col>
      <xdr:colOff>20934</xdr:colOff>
      <xdr:row>21</xdr:row>
      <xdr:rowOff>121284</xdr:rowOff>
    </xdr:from>
    <xdr:to>
      <xdr:col>8</xdr:col>
      <xdr:colOff>306140</xdr:colOff>
      <xdr:row>42</xdr:row>
      <xdr:rowOff>12866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C9FC93-850F-49FD-A684-F7EB8E061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>
          <a:off x="8181954" y="4921884"/>
          <a:ext cx="285206" cy="46921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318379</xdr:colOff>
      <xdr:row>21</xdr:row>
      <xdr:rowOff>148294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8A62A2-6F25-48DB-A47F-FC8A0936E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 flipH="1">
          <a:off x="8831580" y="228600"/>
          <a:ext cx="318379" cy="4720294"/>
        </a:xfrm>
        <a:prstGeom prst="rect">
          <a:avLst/>
        </a:prstGeom>
      </xdr:spPr>
    </xdr:pic>
    <xdr:clientData/>
  </xdr:twoCellAnchor>
  <xdr:twoCellAnchor editAs="oneCell">
    <xdr:from>
      <xdr:col>9</xdr:col>
      <xdr:colOff>40820</xdr:colOff>
      <xdr:row>40</xdr:row>
      <xdr:rowOff>79213</xdr:rowOff>
    </xdr:from>
    <xdr:to>
      <xdr:col>9</xdr:col>
      <xdr:colOff>362490</xdr:colOff>
      <xdr:row>60</xdr:row>
      <xdr:rowOff>192674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AB1F6D-F3AB-4196-85F1-E8896D160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 flipH="1">
          <a:off x="8872400" y="9223213"/>
          <a:ext cx="321670" cy="46854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111179</xdr:rowOff>
    </xdr:from>
    <xdr:to>
      <xdr:col>9</xdr:col>
      <xdr:colOff>320433</xdr:colOff>
      <xdr:row>40</xdr:row>
      <xdr:rowOff>126715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5602E2-EA5F-4BE5-B28B-B41F10DBA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 flipH="1">
          <a:off x="8831580" y="4911779"/>
          <a:ext cx="320433" cy="43589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354874</xdr:colOff>
      <xdr:row>5</xdr:row>
      <xdr:rowOff>134038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ADE748-9D44-4B89-AF05-428B6B0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57200"/>
          <a:ext cx="1025434" cy="8198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92719</xdr:colOff>
      <xdr:row>9</xdr:row>
      <xdr:rowOff>76771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967C5A-24D1-432C-9F87-AEA2856E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502140" y="1600200"/>
          <a:ext cx="763279" cy="5339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85205</xdr:colOff>
      <xdr:row>14</xdr:row>
      <xdr:rowOff>227414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C121F75-7829-4B58-91FF-8C570E39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2743200"/>
          <a:ext cx="755765" cy="6846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587840</xdr:colOff>
      <xdr:row>4</xdr:row>
      <xdr:rowOff>44068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3E7FAB-AAAF-47ED-A545-83611702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0843260" y="457200"/>
          <a:ext cx="587840" cy="5012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590007</xdr:colOff>
      <xdr:row>8</xdr:row>
      <xdr:rowOff>206038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C9F1EE-87E1-4BFD-BE70-B5756A47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>
          <a:off x="10843260" y="1371600"/>
          <a:ext cx="590007" cy="663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17</xdr:row>
      <xdr:rowOff>30480</xdr:rowOff>
    </xdr:from>
    <xdr:to>
      <xdr:col>11</xdr:col>
      <xdr:colOff>91853</xdr:colOff>
      <xdr:row>20</xdr:row>
      <xdr:rowOff>20475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433264D-F885-4B6A-AA45-15A8DCA3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99338" flipV="1">
          <a:off x="9606409" y="3934331"/>
          <a:ext cx="675795" cy="6404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478905</xdr:colOff>
      <xdr:row>12</xdr:row>
      <xdr:rowOff>145992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AF9B163-9A1B-43A9-88F6-FEA1E45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3612" flipH="1">
          <a:off x="10843260" y="2514600"/>
          <a:ext cx="478905" cy="3745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316402</xdr:colOff>
      <xdr:row>2</xdr:row>
      <xdr:rowOff>338523</xdr:rowOff>
    </xdr:from>
    <xdr:to>
      <xdr:col>7</xdr:col>
      <xdr:colOff>116470</xdr:colOff>
      <xdr:row>3</xdr:row>
      <xdr:rowOff>148022</xdr:rowOff>
    </xdr:to>
    <xdr:sp macro="" textlink="">
      <xdr:nvSpPr>
        <xdr:cNvPr id="17" name="十字形 16">
          <a:extLst>
            <a:ext uri="{FF2B5EF4-FFF2-40B4-BE49-F238E27FC236}">
              <a16:creationId xmlns:a16="http://schemas.microsoft.com/office/drawing/2014/main" id="{8808EE2F-9888-43E7-8458-C17D2845636D}"/>
            </a:ext>
          </a:extLst>
        </xdr:cNvPr>
        <xdr:cNvSpPr/>
      </xdr:nvSpPr>
      <xdr:spPr>
        <a:xfrm>
          <a:off x="6371581" y="12093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277091</xdr:colOff>
      <xdr:row>2</xdr:row>
      <xdr:rowOff>286987</xdr:rowOff>
    </xdr:from>
    <xdr:to>
      <xdr:col>4</xdr:col>
      <xdr:colOff>138630</xdr:colOff>
      <xdr:row>3</xdr:row>
      <xdr:rowOff>130104</xdr:rowOff>
    </xdr:to>
    <xdr:sp macro="" textlink="">
      <xdr:nvSpPr>
        <xdr:cNvPr id="18" name="次の値と等しい 17">
          <a:extLst>
            <a:ext uri="{FF2B5EF4-FFF2-40B4-BE49-F238E27FC236}">
              <a16:creationId xmlns:a16="http://schemas.microsoft.com/office/drawing/2014/main" id="{E78FC7C2-4095-42F8-AB43-A89230C8C024}"/>
            </a:ext>
          </a:extLst>
        </xdr:cNvPr>
        <xdr:cNvSpPr/>
      </xdr:nvSpPr>
      <xdr:spPr>
        <a:xfrm>
          <a:off x="3120984" y="1157844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340152</xdr:colOff>
      <xdr:row>2</xdr:row>
      <xdr:rowOff>307845</xdr:rowOff>
    </xdr:from>
    <xdr:to>
      <xdr:col>10</xdr:col>
      <xdr:colOff>140220</xdr:colOff>
      <xdr:row>3</xdr:row>
      <xdr:rowOff>117344</xdr:rowOff>
    </xdr:to>
    <xdr:sp macro="" textlink="">
      <xdr:nvSpPr>
        <xdr:cNvPr id="19" name="十字形 18">
          <a:extLst>
            <a:ext uri="{FF2B5EF4-FFF2-40B4-BE49-F238E27FC236}">
              <a16:creationId xmlns:a16="http://schemas.microsoft.com/office/drawing/2014/main" id="{4046E4F9-BD9C-B15D-6C09-A82B29EB7463}"/>
            </a:ext>
          </a:extLst>
        </xdr:cNvPr>
        <xdr:cNvSpPr/>
      </xdr:nvSpPr>
      <xdr:spPr>
        <a:xfrm>
          <a:off x="9606616" y="1178702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336688</xdr:colOff>
      <xdr:row>2</xdr:row>
      <xdr:rowOff>317989</xdr:rowOff>
    </xdr:from>
    <xdr:to>
      <xdr:col>13</xdr:col>
      <xdr:colOff>136757</xdr:colOff>
      <xdr:row>3</xdr:row>
      <xdr:rowOff>127488</xdr:rowOff>
    </xdr:to>
    <xdr:sp macro="" textlink="">
      <xdr:nvSpPr>
        <xdr:cNvPr id="20" name="十字形 19">
          <a:extLst>
            <a:ext uri="{FF2B5EF4-FFF2-40B4-BE49-F238E27FC236}">
              <a16:creationId xmlns:a16="http://schemas.microsoft.com/office/drawing/2014/main" id="{DAC9AFA7-E2BB-1241-9710-62A2DC54B079}"/>
            </a:ext>
          </a:extLst>
        </xdr:cNvPr>
        <xdr:cNvSpPr/>
      </xdr:nvSpPr>
      <xdr:spPr>
        <a:xfrm>
          <a:off x="12814438" y="1188846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360438</xdr:colOff>
      <xdr:row>2</xdr:row>
      <xdr:rowOff>314524</xdr:rowOff>
    </xdr:from>
    <xdr:to>
      <xdr:col>16</xdr:col>
      <xdr:colOff>160507</xdr:colOff>
      <xdr:row>3</xdr:row>
      <xdr:rowOff>124023</xdr:rowOff>
    </xdr:to>
    <xdr:sp macro="" textlink="">
      <xdr:nvSpPr>
        <xdr:cNvPr id="21" name="十字形 20">
          <a:extLst>
            <a:ext uri="{FF2B5EF4-FFF2-40B4-BE49-F238E27FC236}">
              <a16:creationId xmlns:a16="http://schemas.microsoft.com/office/drawing/2014/main" id="{5CC31BE6-97E6-37C2-92BA-B081C4CF7DA4}"/>
            </a:ext>
          </a:extLst>
        </xdr:cNvPr>
        <xdr:cNvSpPr/>
      </xdr:nvSpPr>
      <xdr:spPr>
        <a:xfrm>
          <a:off x="16049474" y="118538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323574</xdr:colOff>
      <xdr:row>5</xdr:row>
      <xdr:rowOff>311061</xdr:rowOff>
    </xdr:from>
    <xdr:to>
      <xdr:col>16</xdr:col>
      <xdr:colOff>123643</xdr:colOff>
      <xdr:row>6</xdr:row>
      <xdr:rowOff>120561</xdr:rowOff>
    </xdr:to>
    <xdr:sp macro="" textlink="">
      <xdr:nvSpPr>
        <xdr:cNvPr id="22" name="十字形 21">
          <a:extLst>
            <a:ext uri="{FF2B5EF4-FFF2-40B4-BE49-F238E27FC236}">
              <a16:creationId xmlns:a16="http://schemas.microsoft.com/office/drawing/2014/main" id="{9AEA527D-97F3-CA21-8510-20A04C6A46CA}"/>
            </a:ext>
          </a:extLst>
        </xdr:cNvPr>
        <xdr:cNvSpPr/>
      </xdr:nvSpPr>
      <xdr:spPr>
        <a:xfrm>
          <a:off x="16012610" y="2488204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333716</xdr:colOff>
      <xdr:row>5</xdr:row>
      <xdr:rowOff>301412</xdr:rowOff>
    </xdr:from>
    <xdr:to>
      <xdr:col>13</xdr:col>
      <xdr:colOff>133785</xdr:colOff>
      <xdr:row>6</xdr:row>
      <xdr:rowOff>110912</xdr:rowOff>
    </xdr:to>
    <xdr:sp macro="" textlink="">
      <xdr:nvSpPr>
        <xdr:cNvPr id="23" name="十字形 22">
          <a:extLst>
            <a:ext uri="{FF2B5EF4-FFF2-40B4-BE49-F238E27FC236}">
              <a16:creationId xmlns:a16="http://schemas.microsoft.com/office/drawing/2014/main" id="{C4341EAE-5D53-061C-E334-B78CC138A4EF}"/>
            </a:ext>
          </a:extLst>
        </xdr:cNvPr>
        <xdr:cNvSpPr/>
      </xdr:nvSpPr>
      <xdr:spPr>
        <a:xfrm>
          <a:off x="12811466" y="2478555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303038</xdr:colOff>
      <xdr:row>5</xdr:row>
      <xdr:rowOff>318978</xdr:rowOff>
    </xdr:from>
    <xdr:to>
      <xdr:col>10</xdr:col>
      <xdr:colOff>103106</xdr:colOff>
      <xdr:row>6</xdr:row>
      <xdr:rowOff>128478</xdr:rowOff>
    </xdr:to>
    <xdr:sp macro="" textlink="">
      <xdr:nvSpPr>
        <xdr:cNvPr id="24" name="十字形 23">
          <a:extLst>
            <a:ext uri="{FF2B5EF4-FFF2-40B4-BE49-F238E27FC236}">
              <a16:creationId xmlns:a16="http://schemas.microsoft.com/office/drawing/2014/main" id="{F97D0DFF-CAD6-46E6-0EDE-CE80AF081FFC}"/>
            </a:ext>
          </a:extLst>
        </xdr:cNvPr>
        <xdr:cNvSpPr/>
      </xdr:nvSpPr>
      <xdr:spPr>
        <a:xfrm>
          <a:off x="9569502" y="249612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313180</xdr:colOff>
      <xdr:row>5</xdr:row>
      <xdr:rowOff>322937</xdr:rowOff>
    </xdr:from>
    <xdr:to>
      <xdr:col>7</xdr:col>
      <xdr:colOff>113248</xdr:colOff>
      <xdr:row>6</xdr:row>
      <xdr:rowOff>132437</xdr:rowOff>
    </xdr:to>
    <xdr:sp macro="" textlink="">
      <xdr:nvSpPr>
        <xdr:cNvPr id="25" name="十字形 24">
          <a:extLst>
            <a:ext uri="{FF2B5EF4-FFF2-40B4-BE49-F238E27FC236}">
              <a16:creationId xmlns:a16="http://schemas.microsoft.com/office/drawing/2014/main" id="{86746914-2EB5-0C99-9B12-D55ACD786777}"/>
            </a:ext>
          </a:extLst>
        </xdr:cNvPr>
        <xdr:cNvSpPr/>
      </xdr:nvSpPr>
      <xdr:spPr>
        <a:xfrm>
          <a:off x="6368359" y="25000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273628</xdr:colOff>
      <xdr:row>5</xdr:row>
      <xdr:rowOff>184563</xdr:rowOff>
    </xdr:from>
    <xdr:to>
      <xdr:col>4</xdr:col>
      <xdr:colOff>135167</xdr:colOff>
      <xdr:row>6</xdr:row>
      <xdr:rowOff>27681</xdr:rowOff>
    </xdr:to>
    <xdr:sp macro="" textlink="">
      <xdr:nvSpPr>
        <xdr:cNvPr id="26" name="次の値と等しい 25">
          <a:extLst>
            <a:ext uri="{FF2B5EF4-FFF2-40B4-BE49-F238E27FC236}">
              <a16:creationId xmlns:a16="http://schemas.microsoft.com/office/drawing/2014/main" id="{2335715A-6325-A0D1-64AF-AD971EAB59E6}"/>
            </a:ext>
          </a:extLst>
        </xdr:cNvPr>
        <xdr:cNvSpPr/>
      </xdr:nvSpPr>
      <xdr:spPr>
        <a:xfrm>
          <a:off x="3117521" y="2361706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353785</xdr:colOff>
      <xdr:row>7</xdr:row>
      <xdr:rowOff>54429</xdr:rowOff>
    </xdr:from>
    <xdr:to>
      <xdr:col>8</xdr:col>
      <xdr:colOff>1823357</xdr:colOff>
      <xdr:row>8</xdr:row>
      <xdr:rowOff>108857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3979B278-E6CF-2688-5D43-95FF48293AE3}"/>
            </a:ext>
          </a:extLst>
        </xdr:cNvPr>
        <xdr:cNvSpPr/>
      </xdr:nvSpPr>
      <xdr:spPr>
        <a:xfrm>
          <a:off x="7279821" y="3102429"/>
          <a:ext cx="1469572" cy="340178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11</xdr:col>
      <xdr:colOff>424543</xdr:colOff>
      <xdr:row>7</xdr:row>
      <xdr:rowOff>43543</xdr:rowOff>
    </xdr:from>
    <xdr:to>
      <xdr:col>11</xdr:col>
      <xdr:colOff>1894115</xdr:colOff>
      <xdr:row>8</xdr:row>
      <xdr:rowOff>97971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B163DF3-A605-A9DF-232E-4DA0EE9E2085}"/>
            </a:ext>
          </a:extLst>
        </xdr:cNvPr>
        <xdr:cNvSpPr/>
      </xdr:nvSpPr>
      <xdr:spPr>
        <a:xfrm>
          <a:off x="10561864" y="3091543"/>
          <a:ext cx="1469572" cy="57149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0</xdr:col>
      <xdr:colOff>598716</xdr:colOff>
      <xdr:row>12</xdr:row>
      <xdr:rowOff>163286</xdr:rowOff>
    </xdr:from>
    <xdr:to>
      <xdr:col>5</xdr:col>
      <xdr:colOff>1796144</xdr:colOff>
      <xdr:row>21</xdr:row>
      <xdr:rowOff>408216</xdr:rowOff>
    </xdr:to>
    <xdr:sp macro="" textlink="">
      <xdr:nvSpPr>
        <xdr:cNvPr id="4" name="四角形: 1 つの角を丸める 3">
          <a:extLst>
            <a:ext uri="{FF2B5EF4-FFF2-40B4-BE49-F238E27FC236}">
              <a16:creationId xmlns:a16="http://schemas.microsoft.com/office/drawing/2014/main" id="{32C673B6-4C64-886A-EA49-976FA9564321}"/>
            </a:ext>
          </a:extLst>
        </xdr:cNvPr>
        <xdr:cNvSpPr/>
      </xdr:nvSpPr>
      <xdr:spPr>
        <a:xfrm>
          <a:off x="598716" y="4844143"/>
          <a:ext cx="5075464" cy="3224894"/>
        </a:xfrm>
        <a:prstGeom prst="round1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「収支差」が意味するところは、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１９万２</a:t>
          </a:r>
          <a:r>
            <a:rPr kumimoji="1" lang="en-US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６３１円の赤字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です。</a:t>
          </a:r>
          <a:endParaRPr kumimoji="1" lang="en-US" altLang="ja-JP" sz="2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ちなみに令和元年（</a:t>
          </a:r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年）度も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2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約５万３千円ほど赤字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でした。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r"/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（会計：橋本）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71F9-29B6-4E1B-9D6A-5CD3D43C4F52}">
  <sheetPr>
    <pageSetUpPr fitToPage="1"/>
  </sheetPr>
  <dimension ref="C1:J58"/>
  <sheetViews>
    <sheetView tabSelected="1" view="pageBreakPreview" zoomScale="70" zoomScaleNormal="80" zoomScaleSheetLayoutView="70" workbookViewId="0">
      <selection activeCell="T19" sqref="T19"/>
    </sheetView>
  </sheetViews>
  <sheetFormatPr defaultColWidth="9" defaultRowHeight="13.5"/>
  <cols>
    <col min="1" max="1" width="9" style="53"/>
    <col min="2" max="2" width="6.875" style="53" customWidth="1"/>
    <col min="3" max="3" width="4" style="106" customWidth="1"/>
    <col min="4" max="4" width="29.875" style="53" customWidth="1"/>
    <col min="5" max="5" width="6.875" style="53" customWidth="1"/>
    <col min="6" max="6" width="4" style="106" customWidth="1"/>
    <col min="7" max="7" width="33.375" style="53" customWidth="1"/>
    <col min="8" max="8" width="6.875" style="53" customWidth="1"/>
    <col min="9" max="9" width="4" style="53" customWidth="1"/>
    <col min="10" max="10" width="29.875" style="53" customWidth="1"/>
    <col min="11" max="16384" width="9" style="53"/>
  </cols>
  <sheetData>
    <row r="1" spans="3:10" ht="36" customHeight="1">
      <c r="C1" s="150" t="s">
        <v>113</v>
      </c>
      <c r="D1" s="150"/>
      <c r="E1" s="159"/>
      <c r="F1" s="150" t="s">
        <v>165</v>
      </c>
      <c r="G1" s="150"/>
      <c r="I1" s="150" t="s">
        <v>166</v>
      </c>
      <c r="J1" s="150"/>
    </row>
    <row r="2" spans="3:10" s="52" customFormat="1" ht="34.5" customHeight="1">
      <c r="C2" s="150"/>
      <c r="D2" s="150"/>
      <c r="F2" s="150"/>
      <c r="G2" s="150"/>
      <c r="I2" s="150"/>
      <c r="J2" s="150"/>
    </row>
    <row r="3" spans="3:10" ht="20.100000000000001" customHeight="1">
      <c r="F3" s="171" t="s">
        <v>338</v>
      </c>
      <c r="G3" s="106" t="s">
        <v>196</v>
      </c>
      <c r="H3" s="81"/>
      <c r="I3" s="83"/>
    </row>
    <row r="4" spans="3:10" ht="20.100000000000001" customHeight="1">
      <c r="G4" s="80" t="s">
        <v>197</v>
      </c>
      <c r="I4" s="56"/>
    </row>
    <row r="5" spans="3:10" ht="20.100000000000001" customHeight="1">
      <c r="F5" s="174"/>
      <c r="G5" s="80" t="s">
        <v>198</v>
      </c>
    </row>
    <row r="6" spans="3:10" ht="20.100000000000001" customHeight="1">
      <c r="C6" s="165" t="s">
        <v>105</v>
      </c>
      <c r="F6" s="174"/>
      <c r="G6" s="107" t="s">
        <v>246</v>
      </c>
    </row>
    <row r="7" spans="3:10" ht="20.100000000000001" customHeight="1">
      <c r="D7" s="79"/>
      <c r="E7" s="79"/>
    </row>
    <row r="8" spans="3:10" ht="20.100000000000001" customHeight="1">
      <c r="C8" s="166" t="s">
        <v>337</v>
      </c>
      <c r="D8" s="163" t="s">
        <v>348</v>
      </c>
      <c r="E8" s="81"/>
      <c r="F8" s="171" t="s">
        <v>337</v>
      </c>
      <c r="G8" s="164" t="s">
        <v>303</v>
      </c>
      <c r="H8" s="85"/>
      <c r="I8" s="85"/>
      <c r="J8" s="85"/>
    </row>
    <row r="9" spans="3:10" ht="20.100000000000001" customHeight="1">
      <c r="C9" s="167"/>
      <c r="D9" s="161"/>
      <c r="G9" s="80" t="s">
        <v>199</v>
      </c>
      <c r="H9" s="78"/>
      <c r="I9" s="78"/>
      <c r="J9" s="78"/>
    </row>
    <row r="10" spans="3:10" ht="20.100000000000001" customHeight="1">
      <c r="C10" s="167"/>
      <c r="D10" s="161"/>
    </row>
    <row r="11" spans="3:10" ht="20.100000000000001" customHeight="1">
      <c r="C11" s="167"/>
      <c r="D11" s="161"/>
      <c r="I11" s="83"/>
    </row>
    <row r="12" spans="3:10" ht="20.100000000000001" customHeight="1">
      <c r="C12" s="167"/>
      <c r="D12" s="161"/>
      <c r="F12" s="174"/>
    </row>
    <row r="13" spans="3:10" ht="20.100000000000001" customHeight="1">
      <c r="C13" s="167"/>
      <c r="D13" s="161"/>
    </row>
    <row r="14" spans="3:10" ht="26.25" customHeight="1">
      <c r="C14" s="168"/>
      <c r="D14" s="161"/>
    </row>
    <row r="15" spans="3:10" ht="27" customHeight="1">
      <c r="C15" s="169"/>
      <c r="D15" s="162"/>
      <c r="F15" s="174"/>
    </row>
    <row r="16" spans="3:10" ht="20.100000000000001" customHeight="1">
      <c r="C16" s="170"/>
      <c r="D16" s="53" t="s">
        <v>263</v>
      </c>
      <c r="F16" s="170"/>
    </row>
    <row r="17" spans="3:10" ht="20.100000000000001" customHeight="1">
      <c r="C17" s="170"/>
      <c r="F17" s="170"/>
    </row>
    <row r="18" spans="3:10" ht="20.100000000000001" customHeight="1">
      <c r="C18" s="171" t="s">
        <v>337</v>
      </c>
      <c r="D18" s="98" t="s">
        <v>126</v>
      </c>
      <c r="F18" s="171"/>
      <c r="G18" s="77"/>
    </row>
    <row r="19" spans="3:10" ht="20.100000000000001" customHeight="1">
      <c r="E19" s="82"/>
      <c r="F19" s="171"/>
      <c r="G19" s="77"/>
      <c r="H19" s="77"/>
      <c r="I19" s="77"/>
      <c r="J19" s="77"/>
    </row>
    <row r="20" spans="3:10" ht="20.100000000000001" customHeight="1">
      <c r="F20" s="171"/>
      <c r="G20" s="160" t="s">
        <v>336</v>
      </c>
      <c r="H20" s="87"/>
      <c r="I20" s="87"/>
      <c r="J20" s="87"/>
    </row>
    <row r="21" spans="3:10" ht="20.100000000000001" customHeight="1">
      <c r="F21" s="171"/>
      <c r="G21" s="77"/>
      <c r="H21" s="80"/>
      <c r="I21" s="77"/>
      <c r="J21" s="80"/>
    </row>
    <row r="22" spans="3:10" ht="20.100000000000001" customHeight="1">
      <c r="F22" s="175" t="s">
        <v>339</v>
      </c>
      <c r="G22" s="143" t="s">
        <v>289</v>
      </c>
      <c r="H22" s="80"/>
      <c r="I22" s="80"/>
      <c r="J22" s="80"/>
    </row>
    <row r="23" spans="3:10" ht="20.100000000000001" customHeight="1">
      <c r="C23" s="172" t="s">
        <v>337</v>
      </c>
      <c r="D23" s="53" t="s">
        <v>285</v>
      </c>
      <c r="E23" s="78"/>
      <c r="F23" s="175" t="s">
        <v>337</v>
      </c>
      <c r="G23" s="143" t="s">
        <v>290</v>
      </c>
      <c r="H23" s="84"/>
      <c r="I23" s="84"/>
      <c r="J23" s="84"/>
    </row>
    <row r="24" spans="3:10" ht="20.100000000000001" customHeight="1">
      <c r="F24" s="175" t="s">
        <v>347</v>
      </c>
      <c r="G24" s="143" t="s">
        <v>291</v>
      </c>
      <c r="H24" s="86"/>
      <c r="I24" s="77"/>
      <c r="J24" s="96"/>
    </row>
    <row r="25" spans="3:10" ht="20.100000000000001" customHeight="1">
      <c r="C25" s="171" t="s">
        <v>338</v>
      </c>
      <c r="D25" s="53" t="s">
        <v>314</v>
      </c>
      <c r="E25" s="84"/>
      <c r="F25" s="175" t="s">
        <v>338</v>
      </c>
      <c r="G25" s="143" t="s">
        <v>292</v>
      </c>
      <c r="H25" s="80"/>
      <c r="J25" s="80"/>
    </row>
    <row r="26" spans="3:10" ht="20.100000000000001" customHeight="1">
      <c r="C26" s="182"/>
      <c r="D26" s="163" t="s">
        <v>349</v>
      </c>
      <c r="F26" s="175" t="s">
        <v>339</v>
      </c>
      <c r="G26" s="143" t="s">
        <v>293</v>
      </c>
      <c r="H26" s="80"/>
      <c r="I26" s="80"/>
      <c r="J26" s="80"/>
    </row>
    <row r="27" spans="3:10" ht="20.100000000000001" customHeight="1">
      <c r="C27" s="183" t="s">
        <v>337</v>
      </c>
      <c r="D27" s="161" t="s">
        <v>286</v>
      </c>
      <c r="F27" s="175" t="s">
        <v>337</v>
      </c>
      <c r="G27" s="144" t="s">
        <v>294</v>
      </c>
      <c r="I27" s="77" t="s">
        <v>346</v>
      </c>
      <c r="J27" s="128" t="s">
        <v>272</v>
      </c>
    </row>
    <row r="28" spans="3:10" ht="20.100000000000001" customHeight="1">
      <c r="C28" s="167"/>
      <c r="D28" s="161"/>
      <c r="F28" s="175" t="s">
        <v>347</v>
      </c>
      <c r="G28" s="143" t="s">
        <v>295</v>
      </c>
      <c r="I28" s="77" t="s">
        <v>347</v>
      </c>
      <c r="J28" s="84" t="s">
        <v>200</v>
      </c>
    </row>
    <row r="29" spans="3:10" ht="20.100000000000001" customHeight="1">
      <c r="C29" s="176"/>
      <c r="D29" s="181"/>
      <c r="F29" s="171"/>
      <c r="G29" s="77"/>
      <c r="I29" s="77"/>
      <c r="J29" s="84" t="s">
        <v>265</v>
      </c>
    </row>
    <row r="30" spans="3:10" ht="20.100000000000001" customHeight="1">
      <c r="C30" s="176" t="s">
        <v>338</v>
      </c>
      <c r="D30" s="177" t="s">
        <v>127</v>
      </c>
      <c r="F30" s="171"/>
      <c r="G30" s="77"/>
      <c r="H30" s="77"/>
      <c r="I30" s="77"/>
      <c r="J30" s="84" t="s">
        <v>266</v>
      </c>
    </row>
    <row r="31" spans="3:10" ht="20.100000000000001" customHeight="1">
      <c r="C31" s="178" t="s">
        <v>339</v>
      </c>
      <c r="D31" s="177" t="s">
        <v>152</v>
      </c>
      <c r="E31" s="80"/>
      <c r="F31" s="171"/>
      <c r="G31" s="77"/>
      <c r="H31" s="77"/>
      <c r="I31" s="77"/>
      <c r="J31" s="126" t="s">
        <v>264</v>
      </c>
    </row>
    <row r="32" spans="3:10" ht="20.100000000000001" customHeight="1">
      <c r="C32" s="178" t="s">
        <v>340</v>
      </c>
      <c r="D32" s="177" t="s">
        <v>296</v>
      </c>
      <c r="F32" s="171"/>
      <c r="G32" s="77"/>
      <c r="H32" s="77"/>
      <c r="J32" s="84" t="s">
        <v>334</v>
      </c>
    </row>
    <row r="33" spans="3:10" ht="20.100000000000001" customHeight="1">
      <c r="C33" s="178" t="s">
        <v>341</v>
      </c>
      <c r="D33" s="177" t="s">
        <v>297</v>
      </c>
      <c r="F33" s="171"/>
      <c r="G33" s="77"/>
      <c r="H33" s="77"/>
      <c r="I33" s="158" t="s">
        <v>347</v>
      </c>
      <c r="J33" s="84" t="s">
        <v>335</v>
      </c>
    </row>
    <row r="34" spans="3:10" ht="20.100000000000001" customHeight="1">
      <c r="C34" s="178" t="s">
        <v>342</v>
      </c>
      <c r="D34" s="177" t="s">
        <v>298</v>
      </c>
      <c r="F34" s="171"/>
      <c r="G34" s="77"/>
      <c r="H34" s="77"/>
      <c r="I34" s="75"/>
    </row>
    <row r="35" spans="3:10" ht="20.100000000000001" customHeight="1">
      <c r="C35" s="178" t="s">
        <v>338</v>
      </c>
      <c r="D35" s="177" t="s">
        <v>153</v>
      </c>
      <c r="F35" s="171"/>
      <c r="G35" s="77"/>
      <c r="H35" s="77"/>
      <c r="J35" s="77"/>
    </row>
    <row r="36" spans="3:10" ht="20.100000000000001" customHeight="1">
      <c r="C36" s="178" t="s">
        <v>343</v>
      </c>
      <c r="D36" s="177" t="s">
        <v>154</v>
      </c>
      <c r="F36" s="171"/>
      <c r="G36" s="77"/>
      <c r="H36" s="77"/>
      <c r="I36" s="77" t="s">
        <v>352</v>
      </c>
      <c r="J36" s="88" t="s">
        <v>164</v>
      </c>
    </row>
    <row r="37" spans="3:10" ht="20.100000000000001" customHeight="1">
      <c r="C37" s="178" t="s">
        <v>344</v>
      </c>
      <c r="D37" s="177" t="s">
        <v>299</v>
      </c>
    </row>
    <row r="38" spans="3:10" ht="20.100000000000001" customHeight="1">
      <c r="C38" s="176" t="s">
        <v>345</v>
      </c>
      <c r="D38" s="177" t="s">
        <v>128</v>
      </c>
    </row>
    <row r="39" spans="3:10" ht="20.100000000000001" customHeight="1" thickBot="1">
      <c r="C39" s="179" t="s">
        <v>346</v>
      </c>
      <c r="D39" s="180" t="s">
        <v>313</v>
      </c>
      <c r="F39" s="192"/>
      <c r="G39" s="196" t="s">
        <v>357</v>
      </c>
      <c r="H39" s="81"/>
      <c r="J39" s="184" t="s">
        <v>350</v>
      </c>
    </row>
    <row r="40" spans="3:10" ht="20.100000000000001" customHeight="1" thickTop="1">
      <c r="C40" s="173"/>
      <c r="D40" s="80"/>
      <c r="F40" s="193" t="s">
        <v>340</v>
      </c>
      <c r="G40" s="194" t="s">
        <v>305</v>
      </c>
      <c r="H40" s="77"/>
      <c r="I40" s="77" t="s">
        <v>346</v>
      </c>
      <c r="J40" s="84" t="s">
        <v>130</v>
      </c>
    </row>
    <row r="41" spans="3:10" ht="20.100000000000001" customHeight="1">
      <c r="C41" s="173"/>
      <c r="D41" s="80"/>
      <c r="F41" s="178" t="s">
        <v>337</v>
      </c>
      <c r="G41" s="194" t="s">
        <v>277</v>
      </c>
      <c r="H41" s="84"/>
      <c r="I41" s="77" t="s">
        <v>351</v>
      </c>
      <c r="J41" s="84" t="s">
        <v>167</v>
      </c>
    </row>
    <row r="42" spans="3:10" ht="20.100000000000001" customHeight="1">
      <c r="C42" s="173"/>
      <c r="D42" s="80"/>
      <c r="F42" s="167"/>
      <c r="G42" s="194" t="s">
        <v>320</v>
      </c>
      <c r="H42" s="77"/>
      <c r="I42" s="74"/>
      <c r="J42" s="77"/>
    </row>
    <row r="43" spans="3:10" ht="20.100000000000001" customHeight="1">
      <c r="C43" s="171"/>
      <c r="F43" s="176"/>
      <c r="G43" s="195" t="s">
        <v>321</v>
      </c>
      <c r="H43" s="84"/>
      <c r="I43" s="84"/>
    </row>
    <row r="44" spans="3:10" ht="20.100000000000001" customHeight="1">
      <c r="F44" s="176" t="s">
        <v>352</v>
      </c>
      <c r="G44" s="194" t="s">
        <v>304</v>
      </c>
    </row>
    <row r="45" spans="3:10" ht="20.100000000000001" customHeight="1">
      <c r="F45" s="176" t="s">
        <v>347</v>
      </c>
      <c r="G45" s="194" t="s">
        <v>312</v>
      </c>
      <c r="H45" s="80"/>
      <c r="I45" s="80"/>
      <c r="J45" s="80"/>
    </row>
    <row r="46" spans="3:10" ht="20.100000000000001" customHeight="1">
      <c r="F46" s="167"/>
      <c r="G46" s="194" t="s">
        <v>306</v>
      </c>
    </row>
    <row r="47" spans="3:10" ht="20.100000000000001" customHeight="1">
      <c r="F47" s="176"/>
      <c r="G47" s="177" t="s">
        <v>310</v>
      </c>
    </row>
    <row r="48" spans="3:10" ht="20.100000000000001" customHeight="1">
      <c r="F48" s="176" t="s">
        <v>355</v>
      </c>
      <c r="G48" s="177" t="s">
        <v>311</v>
      </c>
      <c r="H48" s="80"/>
      <c r="I48" s="80"/>
      <c r="J48" s="80"/>
    </row>
    <row r="49" spans="5:10" ht="20.100000000000001" customHeight="1">
      <c r="F49" s="167"/>
      <c r="G49" s="161"/>
      <c r="H49" s="54"/>
      <c r="I49" s="54"/>
      <c r="J49" s="54"/>
    </row>
    <row r="50" spans="5:10" ht="20.100000000000001" customHeight="1">
      <c r="F50" s="179" t="s">
        <v>345</v>
      </c>
      <c r="G50" s="180" t="s">
        <v>309</v>
      </c>
      <c r="H50" s="80"/>
      <c r="I50" s="80"/>
      <c r="J50" s="80"/>
    </row>
    <row r="51" spans="5:10" ht="20.100000000000001" customHeight="1">
      <c r="F51" s="189"/>
      <c r="G51" s="185" t="s">
        <v>356</v>
      </c>
      <c r="H51" s="87"/>
      <c r="I51" s="87"/>
      <c r="J51" s="87"/>
    </row>
    <row r="52" spans="5:10" ht="20.100000000000001" customHeight="1">
      <c r="F52" s="178" t="s">
        <v>354</v>
      </c>
      <c r="G52" s="190" t="s">
        <v>308</v>
      </c>
      <c r="H52" s="80"/>
      <c r="I52" s="80"/>
      <c r="J52" s="80"/>
    </row>
    <row r="53" spans="5:10" ht="20.100000000000001" customHeight="1">
      <c r="F53" s="178" t="s">
        <v>339</v>
      </c>
      <c r="G53" s="190" t="s">
        <v>307</v>
      </c>
      <c r="H53" s="78"/>
      <c r="I53" s="78"/>
      <c r="J53" s="78"/>
    </row>
    <row r="54" spans="5:10" ht="20.100000000000001" customHeight="1">
      <c r="E54" s="77"/>
      <c r="F54" s="191"/>
      <c r="G54" s="188" t="s">
        <v>315</v>
      </c>
    </row>
    <row r="55" spans="5:10" ht="20.100000000000001" customHeight="1">
      <c r="F55" s="182"/>
      <c r="G55" s="185" t="s">
        <v>353</v>
      </c>
      <c r="I55" s="83" t="s">
        <v>337</v>
      </c>
      <c r="J55" s="80" t="s">
        <v>124</v>
      </c>
    </row>
    <row r="56" spans="5:10" ht="20.100000000000001" customHeight="1">
      <c r="F56" s="186" t="s">
        <v>347</v>
      </c>
      <c r="G56" s="187" t="s">
        <v>146</v>
      </c>
      <c r="I56" s="74"/>
    </row>
    <row r="57" spans="5:10" ht="20.100000000000001" customHeight="1">
      <c r="F57" s="179" t="s">
        <v>337</v>
      </c>
      <c r="G57" s="188" t="s">
        <v>111</v>
      </c>
    </row>
    <row r="58" spans="5:10" ht="20.100000000000001" customHeight="1"/>
  </sheetData>
  <mergeCells count="6">
    <mergeCell ref="C2:D2"/>
    <mergeCell ref="F2:G2"/>
    <mergeCell ref="I2:J2"/>
    <mergeCell ref="C1:D1"/>
    <mergeCell ref="F1:G1"/>
    <mergeCell ref="I1:J1"/>
  </mergeCells>
  <phoneticPr fontId="1"/>
  <printOptions horizontalCentered="1"/>
  <pageMargins left="0.70866141732283472" right="0.31496062992125984" top="1.1417322834645669" bottom="0.55118110236220474" header="0.51181102362204722" footer="0.11811023622047245"/>
  <pageSetup paperSize="9" scale="57" orientation="portrait" cellComments="asDisplayed" r:id="rId1"/>
  <headerFooter>
    <oddHeader>&amp;L&amp;"BIZ UDP明朝 Medium,太字"&amp;22 令和７年　&amp;C&amp;"BIZ UDP明朝 Medium,太字"&amp;22 &amp;U7月１９日（土） （宵宮祭）　進行表&amp;R&amp;D</oddHeader>
  </headerFooter>
  <ignoredErrors>
    <ignoredError sqref="F22:F28 C8:C39 F3:F8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BA5F-8697-4632-8570-732002F1CD3C}">
  <sheetPr>
    <pageSetUpPr fitToPage="1"/>
  </sheetPr>
  <dimension ref="B1:M58"/>
  <sheetViews>
    <sheetView view="pageBreakPreview" topLeftCell="A23" zoomScaleNormal="80" zoomScaleSheetLayoutView="100" workbookViewId="0">
      <selection activeCell="G51" sqref="G51"/>
    </sheetView>
  </sheetViews>
  <sheetFormatPr defaultColWidth="9" defaultRowHeight="18.75"/>
  <cols>
    <col min="1" max="2" width="6.875" style="11" customWidth="1"/>
    <col min="3" max="3" width="29.875" style="11" customWidth="1"/>
    <col min="4" max="5" width="6.875" style="11" customWidth="1"/>
    <col min="6" max="6" width="29.875" style="11" customWidth="1"/>
    <col min="7" max="7" width="6.875" style="11" customWidth="1"/>
    <col min="8" max="8" width="8" style="11" customWidth="1"/>
    <col min="9" max="9" width="29.875" style="11" customWidth="1"/>
    <col min="10" max="16384" width="9" style="11"/>
  </cols>
  <sheetData>
    <row r="1" spans="2:13" ht="33.6" customHeight="1">
      <c r="B1" s="150" t="s">
        <v>113</v>
      </c>
      <c r="C1" s="150"/>
      <c r="E1" s="150" t="s">
        <v>165</v>
      </c>
      <c r="F1" s="150"/>
      <c r="H1" s="150" t="s">
        <v>166</v>
      </c>
      <c r="I1" s="150"/>
    </row>
    <row r="2" spans="2:13" ht="23.25">
      <c r="B2" s="150"/>
      <c r="C2" s="150"/>
      <c r="E2" s="150"/>
      <c r="F2" s="150"/>
      <c r="G2" s="52"/>
      <c r="H2" s="150"/>
      <c r="I2" s="150"/>
    </row>
    <row r="4" spans="2:13">
      <c r="E4" s="83" t="s">
        <v>129</v>
      </c>
      <c r="F4" s="106" t="s">
        <v>142</v>
      </c>
    </row>
    <row r="5" spans="2:13">
      <c r="B5" s="83"/>
      <c r="F5" s="51" t="s">
        <v>175</v>
      </c>
      <c r="G5" s="81"/>
    </row>
    <row r="7" spans="2:13">
      <c r="C7" s="97" t="s">
        <v>282</v>
      </c>
      <c r="F7" s="97" t="s">
        <v>249</v>
      </c>
    </row>
    <row r="8" spans="2:13">
      <c r="B8" s="76" t="s">
        <v>105</v>
      </c>
      <c r="C8" s="99" t="s">
        <v>169</v>
      </c>
      <c r="E8" s="76" t="s">
        <v>105</v>
      </c>
      <c r="F8" s="125" t="s">
        <v>273</v>
      </c>
      <c r="G8" s="85"/>
      <c r="H8" s="76"/>
      <c r="I8" s="85"/>
    </row>
    <row r="9" spans="2:13">
      <c r="B9" s="76" t="s">
        <v>133</v>
      </c>
      <c r="C9" s="99" t="s">
        <v>168</v>
      </c>
      <c r="E9" s="76" t="s">
        <v>133</v>
      </c>
      <c r="F9" s="127" t="s">
        <v>316</v>
      </c>
      <c r="G9" s="76"/>
      <c r="M9" s="124"/>
    </row>
    <row r="10" spans="2:13">
      <c r="C10" s="142" t="s">
        <v>287</v>
      </c>
      <c r="E10" s="76"/>
      <c r="F10" s="76"/>
      <c r="G10" s="76"/>
      <c r="H10" s="83" t="s">
        <v>269</v>
      </c>
      <c r="I10" s="134" t="s">
        <v>119</v>
      </c>
    </row>
    <row r="11" spans="2:13">
      <c r="B11" s="102" t="s">
        <v>176</v>
      </c>
      <c r="C11" s="103" t="s">
        <v>250</v>
      </c>
      <c r="E11" s="76"/>
      <c r="F11" s="76"/>
      <c r="G11" s="76"/>
      <c r="H11" s="76"/>
      <c r="I11" s="138" t="s">
        <v>162</v>
      </c>
    </row>
    <row r="12" spans="2:13">
      <c r="B12" s="76" t="s">
        <v>134</v>
      </c>
      <c r="C12" s="99" t="s">
        <v>251</v>
      </c>
      <c r="E12" s="55"/>
      <c r="F12" s="76"/>
      <c r="G12" s="76"/>
      <c r="H12" s="76" t="s">
        <v>108</v>
      </c>
      <c r="I12" s="130" t="s">
        <v>248</v>
      </c>
    </row>
    <row r="13" spans="2:13">
      <c r="B13" s="76" t="s">
        <v>131</v>
      </c>
      <c r="C13" s="99" t="s">
        <v>147</v>
      </c>
      <c r="E13" s="76"/>
      <c r="F13" s="76"/>
      <c r="G13" s="76"/>
      <c r="H13" s="76"/>
      <c r="I13" s="130" t="s">
        <v>270</v>
      </c>
      <c r="K13" s="130"/>
    </row>
    <row r="14" spans="2:13">
      <c r="B14" s="76" t="s">
        <v>135</v>
      </c>
      <c r="C14" s="99" t="s">
        <v>252</v>
      </c>
      <c r="E14" s="76"/>
      <c r="F14" s="76"/>
      <c r="G14" s="76"/>
      <c r="H14" s="76"/>
      <c r="I14" s="130" t="s">
        <v>163</v>
      </c>
    </row>
    <row r="15" spans="2:13">
      <c r="B15" s="102" t="s">
        <v>177</v>
      </c>
      <c r="C15" s="103" t="s">
        <v>170</v>
      </c>
      <c r="E15" s="76"/>
      <c r="F15" s="76"/>
      <c r="G15" s="76"/>
      <c r="H15" s="76"/>
      <c r="I15" s="130" t="s">
        <v>322</v>
      </c>
    </row>
    <row r="16" spans="2:13">
      <c r="B16" s="76" t="s">
        <v>136</v>
      </c>
      <c r="C16" s="99" t="s">
        <v>253</v>
      </c>
      <c r="E16" s="76"/>
      <c r="F16" s="76"/>
      <c r="G16" s="76"/>
      <c r="H16" s="76" t="s">
        <v>284</v>
      </c>
      <c r="I16" s="130" t="s">
        <v>160</v>
      </c>
    </row>
    <row r="17" spans="2:9">
      <c r="B17" s="102" t="s">
        <v>132</v>
      </c>
      <c r="C17" s="103" t="s">
        <v>171</v>
      </c>
      <c r="E17" s="76"/>
      <c r="F17" s="76"/>
      <c r="G17" s="76"/>
      <c r="H17" s="76"/>
      <c r="I17" s="130"/>
    </row>
    <row r="18" spans="2:9" ht="19.5" thickBot="1">
      <c r="B18" s="76" t="s">
        <v>178</v>
      </c>
      <c r="C18" s="104" t="s">
        <v>254</v>
      </c>
      <c r="E18" s="76"/>
      <c r="F18" s="76"/>
      <c r="G18" s="76"/>
      <c r="I18" s="76"/>
    </row>
    <row r="19" spans="2:9">
      <c r="B19" s="76" t="s">
        <v>179</v>
      </c>
      <c r="C19" s="145" t="s">
        <v>137</v>
      </c>
      <c r="E19" s="76"/>
      <c r="F19" s="76"/>
      <c r="G19" s="76"/>
      <c r="H19" s="76"/>
      <c r="I19" s="76"/>
    </row>
    <row r="20" spans="2:9">
      <c r="B20" s="76" t="s">
        <v>180</v>
      </c>
      <c r="C20" s="146" t="s">
        <v>125</v>
      </c>
      <c r="E20" s="76"/>
      <c r="F20" s="76"/>
      <c r="G20" s="76"/>
      <c r="H20" s="76"/>
      <c r="I20" s="76"/>
    </row>
    <row r="21" spans="2:9">
      <c r="B21" s="76" t="s">
        <v>181</v>
      </c>
      <c r="C21" s="147" t="s">
        <v>255</v>
      </c>
      <c r="E21" s="76"/>
      <c r="F21" s="76"/>
      <c r="G21" s="76"/>
      <c r="H21" s="76"/>
      <c r="I21" s="76"/>
    </row>
    <row r="22" spans="2:9">
      <c r="B22" s="76"/>
      <c r="C22" s="149" t="s">
        <v>145</v>
      </c>
      <c r="E22" s="76"/>
      <c r="F22" s="76"/>
      <c r="G22" s="76"/>
      <c r="H22" s="76"/>
      <c r="I22" s="76"/>
    </row>
    <row r="23" spans="2:9">
      <c r="B23" s="76" t="s">
        <v>106</v>
      </c>
      <c r="C23" s="147" t="s">
        <v>256</v>
      </c>
      <c r="E23" s="76"/>
      <c r="F23" s="76"/>
      <c r="G23" s="76"/>
      <c r="H23" s="76"/>
      <c r="I23" s="76"/>
    </row>
    <row r="24" spans="2:9" ht="19.5" thickBot="1">
      <c r="B24" s="76" t="s">
        <v>182</v>
      </c>
      <c r="C24" s="148" t="s">
        <v>148</v>
      </c>
      <c r="D24" s="95" t="s">
        <v>143</v>
      </c>
      <c r="E24" s="94" t="s">
        <v>144</v>
      </c>
      <c r="F24" s="127" t="s">
        <v>268</v>
      </c>
      <c r="G24" s="76"/>
      <c r="H24" s="76"/>
      <c r="I24" s="76"/>
    </row>
    <row r="25" spans="2:9">
      <c r="B25" s="76" t="s">
        <v>183</v>
      </c>
      <c r="C25" s="100" t="s">
        <v>149</v>
      </c>
      <c r="E25" s="76"/>
      <c r="F25" s="73"/>
      <c r="G25" s="76"/>
      <c r="H25" s="76"/>
      <c r="I25" s="76"/>
    </row>
    <row r="26" spans="2:9">
      <c r="B26" s="76" t="s">
        <v>184</v>
      </c>
      <c r="C26" s="99" t="s">
        <v>257</v>
      </c>
      <c r="E26" s="76"/>
      <c r="F26" s="76"/>
      <c r="G26" s="76"/>
      <c r="H26" s="76"/>
      <c r="I26" s="76"/>
    </row>
    <row r="27" spans="2:9">
      <c r="C27" s="105" t="s">
        <v>112</v>
      </c>
      <c r="D27" s="95" t="s">
        <v>143</v>
      </c>
      <c r="E27" s="94" t="s">
        <v>144</v>
      </c>
      <c r="F27" s="101" t="s">
        <v>267</v>
      </c>
      <c r="H27" s="57"/>
    </row>
    <row r="28" spans="2:9">
      <c r="B28" s="76" t="s">
        <v>138</v>
      </c>
      <c r="C28" s="99" t="s">
        <v>258</v>
      </c>
      <c r="E28" s="76"/>
      <c r="F28" s="76"/>
      <c r="G28" s="76"/>
      <c r="H28" s="76"/>
      <c r="I28" s="76"/>
    </row>
    <row r="29" spans="2:9">
      <c r="B29" s="76" t="s">
        <v>185</v>
      </c>
      <c r="C29" s="99" t="s">
        <v>172</v>
      </c>
      <c r="E29" s="76"/>
      <c r="F29" s="76"/>
      <c r="G29" s="76"/>
      <c r="H29" s="76"/>
      <c r="I29" s="76"/>
    </row>
    <row r="30" spans="2:9">
      <c r="B30" s="76"/>
      <c r="C30" s="99"/>
      <c r="E30" s="76"/>
      <c r="F30" s="76"/>
      <c r="G30" s="76"/>
      <c r="H30" s="76" t="s">
        <v>317</v>
      </c>
      <c r="I30" s="140" t="s">
        <v>120</v>
      </c>
    </row>
    <row r="31" spans="2:9">
      <c r="B31" s="76" t="s">
        <v>139</v>
      </c>
      <c r="C31" s="99" t="s">
        <v>173</v>
      </c>
      <c r="F31" s="76"/>
      <c r="G31" s="76"/>
      <c r="H31" s="130"/>
      <c r="I31" s="129" t="s">
        <v>161</v>
      </c>
    </row>
    <row r="32" spans="2:9">
      <c r="C32" s="99"/>
      <c r="E32" s="76" t="s">
        <v>109</v>
      </c>
      <c r="F32" s="134" t="s">
        <v>121</v>
      </c>
      <c r="G32" s="89"/>
      <c r="H32" s="156" t="s">
        <v>318</v>
      </c>
      <c r="I32" s="130" t="s">
        <v>159</v>
      </c>
    </row>
    <row r="33" spans="2:11">
      <c r="B33" s="76" t="s">
        <v>186</v>
      </c>
      <c r="C33" s="99" t="s">
        <v>259</v>
      </c>
      <c r="E33" s="76" t="s">
        <v>157</v>
      </c>
      <c r="F33" s="130" t="s">
        <v>247</v>
      </c>
      <c r="G33" s="90"/>
      <c r="H33" s="130"/>
      <c r="I33" s="130" t="s">
        <v>265</v>
      </c>
    </row>
    <row r="34" spans="2:11">
      <c r="C34" s="99"/>
      <c r="E34" s="76"/>
      <c r="F34" s="130" t="s">
        <v>270</v>
      </c>
      <c r="G34" s="90"/>
      <c r="H34" s="130"/>
      <c r="I34" s="130" t="s">
        <v>323</v>
      </c>
    </row>
    <row r="35" spans="2:11">
      <c r="B35" s="76" t="s">
        <v>187</v>
      </c>
      <c r="C35" s="99" t="s">
        <v>155</v>
      </c>
      <c r="E35" s="76"/>
      <c r="F35" s="130" t="s">
        <v>163</v>
      </c>
      <c r="G35" s="90"/>
      <c r="H35" s="130"/>
      <c r="I35" s="130" t="s">
        <v>322</v>
      </c>
      <c r="K35" s="130"/>
    </row>
    <row r="36" spans="2:11">
      <c r="B36" s="76" t="s">
        <v>188</v>
      </c>
      <c r="C36" s="99" t="s">
        <v>150</v>
      </c>
      <c r="E36" s="76"/>
      <c r="F36" s="130" t="s">
        <v>278</v>
      </c>
      <c r="G36" s="90"/>
      <c r="H36" s="156" t="s">
        <v>319</v>
      </c>
      <c r="I36" s="130" t="s">
        <v>324</v>
      </c>
      <c r="K36" s="130"/>
    </row>
    <row r="37" spans="2:11">
      <c r="B37" s="76" t="s">
        <v>140</v>
      </c>
      <c r="C37" s="99" t="s">
        <v>260</v>
      </c>
      <c r="F37" s="131" t="s">
        <v>326</v>
      </c>
      <c r="G37" s="90"/>
      <c r="K37" s="130"/>
    </row>
    <row r="38" spans="2:11">
      <c r="B38" s="76" t="s">
        <v>189</v>
      </c>
      <c r="C38" s="99" t="s">
        <v>151</v>
      </c>
      <c r="E38" s="76"/>
      <c r="F38" s="131" t="s">
        <v>325</v>
      </c>
      <c r="G38" s="58"/>
      <c r="K38" s="130"/>
    </row>
    <row r="39" spans="2:11">
      <c r="B39" s="76" t="s">
        <v>190</v>
      </c>
      <c r="C39" s="99" t="s">
        <v>261</v>
      </c>
      <c r="E39" s="76" t="s">
        <v>158</v>
      </c>
      <c r="F39" s="132" t="s">
        <v>327</v>
      </c>
      <c r="G39" s="58"/>
      <c r="K39" s="130"/>
    </row>
    <row r="40" spans="2:11" ht="19.5" thickBot="1">
      <c r="B40" s="102" t="s">
        <v>141</v>
      </c>
      <c r="C40" s="99" t="s">
        <v>174</v>
      </c>
      <c r="E40" s="76"/>
      <c r="F40" s="133" t="s">
        <v>328</v>
      </c>
      <c r="G40" s="91"/>
    </row>
    <row r="41" spans="2:11" ht="19.5" thickTop="1">
      <c r="B41" s="76" t="s">
        <v>191</v>
      </c>
      <c r="C41" s="99" t="s">
        <v>156</v>
      </c>
      <c r="E41" s="76"/>
      <c r="F41" s="132" t="s">
        <v>329</v>
      </c>
      <c r="G41" s="58"/>
      <c r="H41" s="76" t="s">
        <v>58</v>
      </c>
      <c r="I41" s="130" t="s">
        <v>283</v>
      </c>
    </row>
    <row r="42" spans="2:11">
      <c r="B42" s="76" t="s">
        <v>192</v>
      </c>
      <c r="C42" s="99" t="s">
        <v>300</v>
      </c>
      <c r="E42" s="76"/>
      <c r="F42" s="133" t="s">
        <v>262</v>
      </c>
      <c r="G42" s="92"/>
      <c r="H42" s="57"/>
      <c r="I42" s="92"/>
    </row>
    <row r="43" spans="2:11">
      <c r="B43" s="76" t="s">
        <v>193</v>
      </c>
      <c r="C43" s="99" t="s">
        <v>301</v>
      </c>
      <c r="F43" s="132" t="s">
        <v>330</v>
      </c>
      <c r="G43" s="93"/>
      <c r="H43" s="93"/>
      <c r="I43" s="93"/>
    </row>
    <row r="44" spans="2:11">
      <c r="B44" s="76" t="s">
        <v>194</v>
      </c>
      <c r="C44" s="99" t="s">
        <v>302</v>
      </c>
      <c r="D44" s="95"/>
      <c r="E44" s="77"/>
      <c r="F44" s="133" t="s">
        <v>331</v>
      </c>
      <c r="G44" s="58"/>
      <c r="H44" s="58"/>
      <c r="I44" s="58"/>
    </row>
    <row r="45" spans="2:11">
      <c r="C45" s="99" t="s">
        <v>288</v>
      </c>
      <c r="E45" s="76">
        <v>0.69097222222222221</v>
      </c>
      <c r="F45" s="132" t="s">
        <v>332</v>
      </c>
      <c r="G45" s="58"/>
      <c r="H45" s="58"/>
      <c r="I45" s="58"/>
    </row>
    <row r="46" spans="2:11">
      <c r="D46" s="95" t="s">
        <v>143</v>
      </c>
      <c r="E46" s="94" t="s">
        <v>144</v>
      </c>
      <c r="F46" s="132" t="s">
        <v>271</v>
      </c>
    </row>
    <row r="49" spans="5:9">
      <c r="E49" s="76" t="s">
        <v>57</v>
      </c>
      <c r="F49" s="135" t="s">
        <v>122</v>
      </c>
      <c r="G49" s="59"/>
      <c r="H49" s="59"/>
      <c r="I49" s="59"/>
    </row>
    <row r="50" spans="5:9">
      <c r="F50" s="141" t="s">
        <v>165</v>
      </c>
      <c r="G50" s="95" t="s">
        <v>143</v>
      </c>
      <c r="H50" s="94" t="s">
        <v>144</v>
      </c>
      <c r="I50" s="132" t="s">
        <v>124</v>
      </c>
    </row>
    <row r="51" spans="5:9">
      <c r="F51" s="157" t="s">
        <v>333</v>
      </c>
    </row>
    <row r="52" spans="5:9">
      <c r="F52" s="136" t="s">
        <v>123</v>
      </c>
    </row>
    <row r="53" spans="5:9" ht="18" customHeight="1">
      <c r="E53" s="76" t="s">
        <v>59</v>
      </c>
      <c r="F53" s="51" t="s">
        <v>276</v>
      </c>
      <c r="H53" s="76" t="s">
        <v>59</v>
      </c>
      <c r="I53" s="51" t="s">
        <v>275</v>
      </c>
    </row>
    <row r="54" spans="5:9">
      <c r="E54" s="76">
        <v>0.75694444444444442</v>
      </c>
      <c r="F54" s="137" t="s">
        <v>279</v>
      </c>
      <c r="G54" s="12"/>
      <c r="H54" s="76" t="s">
        <v>195</v>
      </c>
      <c r="I54" s="139" t="s">
        <v>281</v>
      </c>
    </row>
    <row r="55" spans="5:9">
      <c r="E55" s="76"/>
      <c r="F55" s="136" t="s">
        <v>274</v>
      </c>
      <c r="G55" s="12"/>
      <c r="H55" s="57"/>
      <c r="I55" s="12" t="s">
        <v>280</v>
      </c>
    </row>
    <row r="56" spans="5:9">
      <c r="E56" s="76"/>
      <c r="F56" s="132"/>
    </row>
    <row r="57" spans="5:9">
      <c r="G57" s="51"/>
      <c r="H57" s="51"/>
    </row>
    <row r="58" spans="5:9">
      <c r="E58" s="76" t="s">
        <v>107</v>
      </c>
      <c r="F58" s="132" t="s">
        <v>111</v>
      </c>
    </row>
  </sheetData>
  <mergeCells count="6">
    <mergeCell ref="B2:C2"/>
    <mergeCell ref="E2:F2"/>
    <mergeCell ref="H2:I2"/>
    <mergeCell ref="B1:C1"/>
    <mergeCell ref="E1:F1"/>
    <mergeCell ref="H1:I1"/>
  </mergeCells>
  <phoneticPr fontId="1"/>
  <printOptions horizontalCentered="1"/>
  <pageMargins left="0.70866141732283472" right="0.31496062992125984" top="1.1417322834645669" bottom="0.55118110236220474" header="0.51181102362204722" footer="0.11811023622047245"/>
  <pageSetup paperSize="9" scale="62" orientation="portrait" cellComments="asDisplayed" r:id="rId1"/>
  <headerFooter>
    <oddHeader>&amp;L&amp;"BIZ UDP明朝 Medium,太字"&amp;22 令和７年　&amp;C&amp;"BIZ UDP明朝 Medium,太字"&amp;22 &amp;U7月2０日（日） （本祭）　進行表&amp;R&amp;D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6A7-6B92-4384-8987-F80208E4DDC0}">
  <sheetPr>
    <pageSetUpPr fitToPage="1"/>
  </sheetPr>
  <dimension ref="B2:G34"/>
  <sheetViews>
    <sheetView workbookViewId="0">
      <selection activeCell="M12" sqref="M12"/>
    </sheetView>
  </sheetViews>
  <sheetFormatPr defaultRowHeight="18.75"/>
  <cols>
    <col min="1" max="1" width="5.125" customWidth="1"/>
    <col min="2" max="2" width="5.125" style="118" customWidth="1"/>
    <col min="3" max="3" width="15.125" bestFit="1" customWidth="1"/>
    <col min="4" max="4" width="10.625" style="108" bestFit="1" customWidth="1"/>
    <col min="5" max="5" width="31.625" bestFit="1" customWidth="1"/>
    <col min="6" max="6" width="10.625" bestFit="1" customWidth="1"/>
    <col min="7" max="7" width="20.25" bestFit="1" customWidth="1"/>
  </cols>
  <sheetData>
    <row r="2" spans="2:7">
      <c r="B2" s="115" t="s">
        <v>217</v>
      </c>
      <c r="C2" s="151" t="s">
        <v>0</v>
      </c>
      <c r="D2" s="152"/>
      <c r="E2" s="151" t="s">
        <v>1</v>
      </c>
      <c r="F2" s="152"/>
      <c r="G2" s="115" t="s">
        <v>204</v>
      </c>
    </row>
    <row r="3" spans="2:7">
      <c r="B3" s="116">
        <f>ROW()-2</f>
        <v>1</v>
      </c>
      <c r="C3" s="119" t="s">
        <v>2</v>
      </c>
      <c r="D3" s="109">
        <v>840585</v>
      </c>
      <c r="E3" s="119" t="s">
        <v>203</v>
      </c>
      <c r="F3" s="109">
        <f>D3</f>
        <v>840585</v>
      </c>
      <c r="G3" s="112" t="s">
        <v>215</v>
      </c>
    </row>
    <row r="4" spans="2:7">
      <c r="B4" s="116">
        <f t="shared" ref="B4:B32" si="0">ROW()-2</f>
        <v>2</v>
      </c>
      <c r="C4" s="120" t="s">
        <v>201</v>
      </c>
      <c r="D4" s="110">
        <v>504000</v>
      </c>
      <c r="E4" s="120" t="s">
        <v>218</v>
      </c>
      <c r="F4" s="123">
        <v>25000</v>
      </c>
      <c r="G4" s="113"/>
    </row>
    <row r="5" spans="2:7">
      <c r="B5" s="116">
        <f t="shared" si="0"/>
        <v>3</v>
      </c>
      <c r="C5" s="120" t="s">
        <v>202</v>
      </c>
      <c r="D5" s="110">
        <v>150000</v>
      </c>
      <c r="E5" s="120" t="s">
        <v>66</v>
      </c>
      <c r="F5" s="123">
        <v>25000</v>
      </c>
      <c r="G5" s="113"/>
    </row>
    <row r="6" spans="2:7">
      <c r="B6" s="116">
        <f t="shared" si="0"/>
        <v>4</v>
      </c>
      <c r="C6" s="120" t="s">
        <v>5</v>
      </c>
      <c r="D6" s="110">
        <v>200000</v>
      </c>
      <c r="E6" s="120" t="s">
        <v>205</v>
      </c>
      <c r="F6" s="110">
        <f>D6/2</f>
        <v>100000</v>
      </c>
      <c r="G6" s="113" t="s">
        <v>245</v>
      </c>
    </row>
    <row r="7" spans="2:7">
      <c r="B7" s="116">
        <f t="shared" si="0"/>
        <v>5</v>
      </c>
      <c r="C7" s="120" t="s">
        <v>206</v>
      </c>
      <c r="D7" s="110">
        <v>10000</v>
      </c>
      <c r="E7" s="120" t="s">
        <v>208</v>
      </c>
      <c r="F7" s="123">
        <v>2140</v>
      </c>
      <c r="G7" s="113"/>
    </row>
    <row r="8" spans="2:7">
      <c r="B8" s="116">
        <f t="shared" si="0"/>
        <v>6</v>
      </c>
      <c r="C8" s="120"/>
      <c r="D8" s="110"/>
      <c r="E8" s="120" t="s">
        <v>221</v>
      </c>
      <c r="F8" s="110">
        <v>10000</v>
      </c>
      <c r="G8" s="113"/>
    </row>
    <row r="9" spans="2:7">
      <c r="B9" s="116">
        <f t="shared" si="0"/>
        <v>7</v>
      </c>
      <c r="C9" s="120"/>
      <c r="D9" s="110"/>
      <c r="E9" s="120" t="s">
        <v>225</v>
      </c>
      <c r="F9" s="123">
        <v>2000</v>
      </c>
      <c r="G9" s="113" t="s">
        <v>228</v>
      </c>
    </row>
    <row r="10" spans="2:7">
      <c r="B10" s="116">
        <f t="shared" si="0"/>
        <v>8</v>
      </c>
      <c r="C10" s="120"/>
      <c r="D10" s="110"/>
      <c r="E10" s="120" t="s">
        <v>227</v>
      </c>
      <c r="F10" s="110">
        <v>0</v>
      </c>
      <c r="G10" s="113" t="s">
        <v>224</v>
      </c>
    </row>
    <row r="11" spans="2:7">
      <c r="B11" s="116">
        <f t="shared" si="0"/>
        <v>9</v>
      </c>
      <c r="C11" s="120"/>
      <c r="D11" s="110"/>
      <c r="E11" s="120" t="s">
        <v>226</v>
      </c>
      <c r="F11" s="123">
        <v>49513</v>
      </c>
      <c r="G11" s="113" t="s">
        <v>216</v>
      </c>
    </row>
    <row r="12" spans="2:7">
      <c r="B12" s="116">
        <f t="shared" si="0"/>
        <v>10</v>
      </c>
      <c r="C12" s="120"/>
      <c r="D12" s="110"/>
      <c r="E12" s="120" t="s">
        <v>219</v>
      </c>
      <c r="F12" s="110">
        <v>14000</v>
      </c>
      <c r="G12" s="113"/>
    </row>
    <row r="13" spans="2:7">
      <c r="B13" s="116">
        <f t="shared" si="0"/>
        <v>11</v>
      </c>
      <c r="C13" s="120"/>
      <c r="D13" s="110"/>
      <c r="E13" s="120" t="s">
        <v>220</v>
      </c>
      <c r="F13" s="110">
        <v>4000</v>
      </c>
      <c r="G13" s="113"/>
    </row>
    <row r="14" spans="2:7">
      <c r="B14" s="116">
        <f t="shared" si="0"/>
        <v>12</v>
      </c>
      <c r="C14" s="120"/>
      <c r="D14" s="110"/>
      <c r="E14" s="120" t="s">
        <v>235</v>
      </c>
      <c r="F14" s="110">
        <v>58000</v>
      </c>
      <c r="G14" s="113"/>
    </row>
    <row r="15" spans="2:7">
      <c r="B15" s="116">
        <f t="shared" si="0"/>
        <v>13</v>
      </c>
      <c r="C15" s="120"/>
      <c r="D15" s="110"/>
      <c r="E15" s="120" t="s">
        <v>207</v>
      </c>
      <c r="F15" s="110">
        <v>80000</v>
      </c>
      <c r="G15" s="113"/>
    </row>
    <row r="16" spans="2:7">
      <c r="B16" s="116">
        <f t="shared" si="0"/>
        <v>14</v>
      </c>
      <c r="C16" s="120"/>
      <c r="D16" s="110"/>
      <c r="E16" s="120" t="s">
        <v>236</v>
      </c>
      <c r="F16" s="110">
        <v>350000</v>
      </c>
      <c r="G16" s="113"/>
    </row>
    <row r="17" spans="2:7">
      <c r="B17" s="116">
        <f t="shared" si="0"/>
        <v>15</v>
      </c>
      <c r="C17" s="120"/>
      <c r="D17" s="110"/>
      <c r="E17" s="120" t="s">
        <v>237</v>
      </c>
      <c r="F17" s="110">
        <v>0</v>
      </c>
      <c r="G17" s="113"/>
    </row>
    <row r="18" spans="2:7">
      <c r="B18" s="116">
        <f t="shared" si="0"/>
        <v>16</v>
      </c>
      <c r="C18" s="120"/>
      <c r="D18" s="110"/>
      <c r="E18" s="120" t="s">
        <v>238</v>
      </c>
      <c r="F18" s="110">
        <v>0</v>
      </c>
      <c r="G18" s="113" t="s">
        <v>234</v>
      </c>
    </row>
    <row r="19" spans="2:7">
      <c r="B19" s="116">
        <f t="shared" si="0"/>
        <v>17</v>
      </c>
      <c r="C19" s="120"/>
      <c r="D19" s="110"/>
      <c r="E19" s="120" t="s">
        <v>223</v>
      </c>
      <c r="F19" s="110">
        <v>15000</v>
      </c>
      <c r="G19" s="113" t="s">
        <v>243</v>
      </c>
    </row>
    <row r="20" spans="2:7">
      <c r="B20" s="116">
        <f t="shared" si="0"/>
        <v>18</v>
      </c>
      <c r="C20" s="120"/>
      <c r="D20" s="110"/>
      <c r="E20" s="120" t="s">
        <v>239</v>
      </c>
      <c r="F20" s="110">
        <v>0</v>
      </c>
      <c r="G20" s="113" t="s">
        <v>240</v>
      </c>
    </row>
    <row r="21" spans="2:7">
      <c r="B21" s="116">
        <f t="shared" si="0"/>
        <v>19</v>
      </c>
      <c r="C21" s="120"/>
      <c r="D21" s="110"/>
      <c r="E21" s="120" t="s">
        <v>242</v>
      </c>
      <c r="F21" s="110">
        <v>0</v>
      </c>
      <c r="G21" s="113" t="s">
        <v>241</v>
      </c>
    </row>
    <row r="22" spans="2:7">
      <c r="B22" s="116">
        <f t="shared" si="0"/>
        <v>20</v>
      </c>
      <c r="C22" s="120"/>
      <c r="D22" s="110"/>
      <c r="E22" s="120" t="s">
        <v>209</v>
      </c>
      <c r="F22" s="110">
        <v>5500</v>
      </c>
      <c r="G22" s="113" t="s">
        <v>222</v>
      </c>
    </row>
    <row r="23" spans="2:7">
      <c r="B23" s="116">
        <f t="shared" si="0"/>
        <v>21</v>
      </c>
      <c r="C23" s="120"/>
      <c r="D23" s="110"/>
      <c r="E23" s="120" t="s">
        <v>210</v>
      </c>
      <c r="F23" s="110">
        <v>0</v>
      </c>
      <c r="G23" s="113"/>
    </row>
    <row r="24" spans="2:7">
      <c r="B24" s="116">
        <f t="shared" si="0"/>
        <v>22</v>
      </c>
      <c r="C24" s="120"/>
      <c r="D24" s="110"/>
      <c r="E24" s="120" t="s">
        <v>7</v>
      </c>
      <c r="F24" s="110">
        <v>35000</v>
      </c>
      <c r="G24" s="113" t="s">
        <v>244</v>
      </c>
    </row>
    <row r="25" spans="2:7">
      <c r="B25" s="116">
        <f t="shared" si="0"/>
        <v>23</v>
      </c>
      <c r="C25" s="120"/>
      <c r="D25" s="110"/>
      <c r="E25" s="120" t="s">
        <v>211</v>
      </c>
      <c r="F25" s="110">
        <v>6000</v>
      </c>
      <c r="G25" s="113" t="s">
        <v>230</v>
      </c>
    </row>
    <row r="26" spans="2:7">
      <c r="B26" s="116">
        <f t="shared" si="0"/>
        <v>24</v>
      </c>
      <c r="C26" s="120"/>
      <c r="D26" s="110"/>
      <c r="E26" s="120" t="s">
        <v>212</v>
      </c>
      <c r="F26" s="110">
        <v>10000</v>
      </c>
      <c r="G26" s="113"/>
    </row>
    <row r="27" spans="2:7">
      <c r="B27" s="116">
        <f t="shared" si="0"/>
        <v>25</v>
      </c>
      <c r="C27" s="120"/>
      <c r="D27" s="110"/>
      <c r="E27" s="120" t="s">
        <v>229</v>
      </c>
      <c r="F27" s="110">
        <v>8000</v>
      </c>
      <c r="G27" s="113"/>
    </row>
    <row r="28" spans="2:7">
      <c r="B28" s="116">
        <f t="shared" si="0"/>
        <v>26</v>
      </c>
      <c r="C28" s="120"/>
      <c r="D28" s="110"/>
      <c r="E28" s="120" t="s">
        <v>213</v>
      </c>
      <c r="F28" s="110">
        <v>30000</v>
      </c>
      <c r="G28" s="113"/>
    </row>
    <row r="29" spans="2:7">
      <c r="B29" s="116">
        <f t="shared" si="0"/>
        <v>27</v>
      </c>
      <c r="C29" s="120"/>
      <c r="D29" s="110"/>
      <c r="E29" s="120"/>
      <c r="F29" s="110"/>
      <c r="G29" s="113"/>
    </row>
    <row r="30" spans="2:7">
      <c r="B30" s="116">
        <f t="shared" si="0"/>
        <v>28</v>
      </c>
      <c r="C30" s="120" t="s">
        <v>214</v>
      </c>
      <c r="D30" s="110">
        <f>SUM(D3:D29)</f>
        <v>1704585</v>
      </c>
      <c r="E30" s="120"/>
      <c r="F30" s="110">
        <f>SUM(F3:F29)</f>
        <v>1669738</v>
      </c>
      <c r="G30" s="113"/>
    </row>
    <row r="31" spans="2:7">
      <c r="B31" s="117">
        <f t="shared" si="0"/>
        <v>29</v>
      </c>
      <c r="C31" s="121" t="s">
        <v>231</v>
      </c>
      <c r="D31" s="111">
        <f>D30-D3</f>
        <v>864000</v>
      </c>
      <c r="E31" s="121" t="s">
        <v>232</v>
      </c>
      <c r="F31" s="111">
        <f>F30-F3</f>
        <v>829153</v>
      </c>
      <c r="G31" s="114"/>
    </row>
    <row r="32" spans="2:7">
      <c r="B32" s="117">
        <f t="shared" si="0"/>
        <v>30</v>
      </c>
      <c r="C32" s="121"/>
      <c r="D32" s="111"/>
      <c r="E32" s="121" t="s">
        <v>233</v>
      </c>
      <c r="F32" s="122">
        <f>D31-F31</f>
        <v>34847</v>
      </c>
      <c r="G32" s="114"/>
    </row>
    <row r="33" spans="6:6">
      <c r="F33" s="108"/>
    </row>
    <row r="34" spans="6:6">
      <c r="F34" s="108"/>
    </row>
  </sheetData>
  <mergeCells count="2">
    <mergeCell ref="C2:D2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&amp;C&amp;A&amp;R&amp;D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96"/>
  <sheetViews>
    <sheetView zoomScale="70" zoomScaleNormal="70" workbookViewId="0">
      <selection activeCell="S29" sqref="S29"/>
    </sheetView>
  </sheetViews>
  <sheetFormatPr defaultColWidth="9" defaultRowHeight="35.1" customHeight="1"/>
  <cols>
    <col min="1" max="1" width="8" style="14" customWidth="1"/>
    <col min="2" max="2" width="10.625" style="15" customWidth="1"/>
    <col min="3" max="3" width="20.625" style="14" customWidth="1"/>
    <col min="4" max="5" width="5.625" style="14" customWidth="1"/>
    <col min="6" max="6" width="30.625" style="15" customWidth="1"/>
    <col min="7" max="8" width="5.625" style="14" customWidth="1"/>
    <col min="9" max="9" width="30.625" style="15" customWidth="1"/>
    <col min="10" max="11" width="5.625" style="14" customWidth="1"/>
    <col min="12" max="12" width="30.625" style="15" customWidth="1"/>
    <col min="13" max="14" width="5.625" style="14" customWidth="1"/>
    <col min="15" max="15" width="30.625" style="15" customWidth="1"/>
    <col min="16" max="17" width="5.625" style="14" customWidth="1"/>
    <col min="18" max="18" width="30.625" style="15" customWidth="1"/>
    <col min="19" max="19" width="5.625" style="14" customWidth="1"/>
    <col min="20" max="16384" width="9" style="14"/>
  </cols>
  <sheetData>
    <row r="2" spans="1:19" ht="35.1" customHeight="1">
      <c r="F2" s="16" t="s">
        <v>102</v>
      </c>
      <c r="I2" s="16" t="s">
        <v>94</v>
      </c>
      <c r="L2" s="16" t="s">
        <v>100</v>
      </c>
      <c r="O2" s="16" t="s">
        <v>101</v>
      </c>
    </row>
    <row r="3" spans="1:19" ht="35.1" customHeight="1">
      <c r="B3" s="153" t="s">
        <v>0</v>
      </c>
      <c r="C3" s="154">
        <f>SUM(F4:R4)</f>
        <v>1648821</v>
      </c>
      <c r="E3" s="19"/>
      <c r="F3" s="17" t="s">
        <v>2</v>
      </c>
      <c r="I3" s="17" t="s">
        <v>3</v>
      </c>
      <c r="L3" s="17" t="s">
        <v>4</v>
      </c>
      <c r="O3" s="17" t="s">
        <v>5</v>
      </c>
      <c r="R3" s="17" t="s">
        <v>55</v>
      </c>
    </row>
    <row r="4" spans="1:19" s="20" customFormat="1" ht="35.1" customHeight="1">
      <c r="B4" s="153"/>
      <c r="C4" s="154"/>
      <c r="F4" s="21">
        <v>856821</v>
      </c>
      <c r="I4" s="18">
        <v>475000</v>
      </c>
      <c r="L4" s="18">
        <v>176000</v>
      </c>
      <c r="O4" s="21">
        <v>141000</v>
      </c>
      <c r="R4" s="21">
        <v>0</v>
      </c>
    </row>
    <row r="5" spans="1:19" ht="35.1" customHeight="1">
      <c r="B5" s="69" t="s">
        <v>118</v>
      </c>
      <c r="C5" s="70">
        <f>C3-F4</f>
        <v>792000</v>
      </c>
      <c r="I5" s="22"/>
      <c r="L5" s="22"/>
      <c r="O5" s="22"/>
    </row>
    <row r="6" spans="1:19" ht="35.1" customHeight="1">
      <c r="B6" s="155" t="s">
        <v>1</v>
      </c>
      <c r="C6" s="154">
        <f>SUM(F7:R7)</f>
        <v>1841452</v>
      </c>
      <c r="F6" s="24" t="s">
        <v>9</v>
      </c>
      <c r="H6" s="25"/>
      <c r="I6" s="23" t="s">
        <v>98</v>
      </c>
      <c r="K6" s="26"/>
      <c r="L6" s="23" t="s">
        <v>67</v>
      </c>
      <c r="M6" s="26"/>
      <c r="O6" s="49" t="s">
        <v>10</v>
      </c>
      <c r="R6" s="24" t="s">
        <v>72</v>
      </c>
    </row>
    <row r="7" spans="1:19" ht="35.1" customHeight="1">
      <c r="A7" s="20"/>
      <c r="B7" s="155"/>
      <c r="C7" s="154"/>
      <c r="D7" s="20"/>
      <c r="F7" s="21">
        <f>F4</f>
        <v>856821</v>
      </c>
      <c r="H7" s="25"/>
      <c r="I7" s="18">
        <f>SUM(I10:I17)</f>
        <v>30000</v>
      </c>
      <c r="K7" s="26"/>
      <c r="L7" s="18">
        <f>SUM(L10:L85)+SUM(R13:R29)</f>
        <v>813631</v>
      </c>
      <c r="M7" s="26"/>
      <c r="O7" s="50">
        <f>O4</f>
        <v>141000</v>
      </c>
      <c r="R7" s="21">
        <v>0</v>
      </c>
    </row>
    <row r="8" spans="1:19" ht="40.5" customHeight="1">
      <c r="B8" s="69" t="s">
        <v>118</v>
      </c>
      <c r="C8" s="70">
        <f>C6-F7</f>
        <v>984631</v>
      </c>
      <c r="F8" s="14"/>
    </row>
    <row r="9" spans="1:19" ht="9.9499999999999993" customHeight="1">
      <c r="F9" s="14"/>
      <c r="H9" s="25"/>
      <c r="I9" s="27"/>
      <c r="K9" s="26"/>
      <c r="L9" s="28"/>
      <c r="M9" s="26"/>
      <c r="N9" s="26"/>
      <c r="O9" s="28"/>
      <c r="P9" s="26"/>
    </row>
    <row r="10" spans="1:19" ht="35.1" customHeight="1">
      <c r="F10" s="14"/>
      <c r="H10" s="25"/>
      <c r="I10" s="24" t="s">
        <v>68</v>
      </c>
      <c r="K10" s="26"/>
      <c r="L10" s="23" t="s">
        <v>66</v>
      </c>
      <c r="M10" s="29"/>
      <c r="N10" s="30"/>
      <c r="O10" s="23" t="s">
        <v>71</v>
      </c>
      <c r="P10" s="26"/>
    </row>
    <row r="11" spans="1:19" ht="35.1" customHeight="1">
      <c r="B11" s="13" t="s">
        <v>56</v>
      </c>
      <c r="C11" s="72">
        <f>C3-C6</f>
        <v>-192631</v>
      </c>
      <c r="F11" s="14"/>
      <c r="H11" s="25"/>
      <c r="I11" s="18">
        <v>2000</v>
      </c>
      <c r="K11" s="26"/>
      <c r="L11" s="47">
        <f>SUM(O10:O14)</f>
        <v>19500</v>
      </c>
      <c r="M11" s="31"/>
      <c r="N11" s="31"/>
      <c r="O11" s="32">
        <v>11000</v>
      </c>
      <c r="P11" s="26"/>
    </row>
    <row r="12" spans="1:19" ht="9.9499999999999993" customHeight="1">
      <c r="F12" s="14"/>
      <c r="H12" s="25"/>
      <c r="I12" s="27"/>
      <c r="K12" s="26"/>
      <c r="L12" s="28"/>
      <c r="M12" s="26"/>
      <c r="N12" s="33"/>
      <c r="O12" s="28"/>
      <c r="P12" s="26"/>
      <c r="Q12" s="26"/>
      <c r="R12" s="28"/>
      <c r="S12" s="26"/>
    </row>
    <row r="13" spans="1:19" ht="35.1" customHeight="1">
      <c r="F13" s="14"/>
      <c r="H13" s="25"/>
      <c r="I13" s="24" t="s">
        <v>87</v>
      </c>
      <c r="K13" s="26"/>
      <c r="L13" s="28"/>
      <c r="M13" s="26"/>
      <c r="N13" s="34"/>
      <c r="O13" s="23" t="s">
        <v>12</v>
      </c>
      <c r="P13" s="26"/>
      <c r="Q13" s="26"/>
      <c r="R13" s="71" t="s">
        <v>8</v>
      </c>
      <c r="S13" s="26"/>
    </row>
    <row r="14" spans="1:19" ht="35.1" customHeight="1">
      <c r="F14" s="14"/>
      <c r="H14" s="25"/>
      <c r="I14" s="18">
        <v>25000</v>
      </c>
      <c r="K14" s="26"/>
      <c r="L14" s="28"/>
      <c r="M14" s="26"/>
      <c r="N14" s="26"/>
      <c r="O14" s="32">
        <v>8500</v>
      </c>
      <c r="P14" s="26"/>
      <c r="Q14" s="26"/>
      <c r="R14" s="47">
        <v>60000</v>
      </c>
      <c r="S14" s="26"/>
    </row>
    <row r="15" spans="1:19" ht="9.9499999999999993" customHeight="1">
      <c r="F15" s="14"/>
      <c r="H15" s="25"/>
      <c r="I15" s="27"/>
      <c r="K15" s="26"/>
      <c r="L15" s="28"/>
      <c r="M15" s="26"/>
      <c r="N15" s="26"/>
      <c r="O15" s="28"/>
      <c r="P15" s="26"/>
      <c r="Q15" s="26"/>
      <c r="R15" s="28"/>
      <c r="S15" s="26"/>
    </row>
    <row r="16" spans="1:19" ht="35.1" customHeight="1">
      <c r="F16" s="14"/>
      <c r="H16" s="25"/>
      <c r="I16" s="23" t="s">
        <v>6</v>
      </c>
      <c r="K16" s="26"/>
      <c r="L16" s="23" t="s">
        <v>17</v>
      </c>
      <c r="M16" s="35"/>
      <c r="N16" s="30"/>
      <c r="O16" s="24" t="s">
        <v>86</v>
      </c>
      <c r="P16" s="26"/>
      <c r="Q16" s="26"/>
      <c r="R16" s="23" t="s">
        <v>99</v>
      </c>
      <c r="S16" s="26"/>
    </row>
    <row r="17" spans="8:19" ht="35.1" customHeight="1">
      <c r="H17" s="25"/>
      <c r="I17" s="18">
        <v>3000</v>
      </c>
      <c r="K17" s="26"/>
      <c r="L17" s="18">
        <f>SUM(O16:O34)</f>
        <v>62113</v>
      </c>
      <c r="M17" s="26"/>
      <c r="N17" s="36"/>
      <c r="O17" s="32">
        <v>8000</v>
      </c>
      <c r="P17" s="37"/>
      <c r="Q17" s="26"/>
      <c r="R17" s="38">
        <v>10340</v>
      </c>
      <c r="S17" s="26"/>
    </row>
    <row r="18" spans="8:19" ht="9.9499999999999993" customHeight="1">
      <c r="H18" s="25"/>
      <c r="I18" s="39"/>
      <c r="K18" s="26"/>
      <c r="L18" s="40"/>
      <c r="M18" s="26"/>
      <c r="N18" s="33"/>
      <c r="O18" s="28"/>
      <c r="P18" s="26"/>
      <c r="Q18" s="26"/>
      <c r="R18" s="41"/>
      <c r="S18" s="26"/>
    </row>
    <row r="19" spans="8:19" ht="35.1" customHeight="1">
      <c r="K19" s="37"/>
      <c r="L19" s="28"/>
      <c r="M19" s="26"/>
      <c r="N19" s="34"/>
      <c r="O19" s="24" t="s">
        <v>89</v>
      </c>
      <c r="P19" s="26"/>
      <c r="Q19" s="26"/>
      <c r="R19" s="24" t="s">
        <v>117</v>
      </c>
      <c r="S19" s="26"/>
    </row>
    <row r="20" spans="8:19" ht="35.1" customHeight="1">
      <c r="K20" s="26"/>
      <c r="L20" s="28"/>
      <c r="M20" s="26"/>
      <c r="N20" s="33"/>
      <c r="O20" s="32">
        <v>9256</v>
      </c>
      <c r="P20" s="26"/>
      <c r="Q20" s="26"/>
      <c r="R20" s="18">
        <v>5000</v>
      </c>
      <c r="S20" s="42"/>
    </row>
    <row r="21" spans="8:19" ht="9.9499999999999993" customHeight="1">
      <c r="K21" s="26"/>
      <c r="L21" s="28"/>
      <c r="M21" s="26"/>
      <c r="N21" s="33"/>
      <c r="O21" s="28"/>
      <c r="P21" s="26"/>
      <c r="Q21" s="26"/>
      <c r="R21" s="41"/>
      <c r="S21" s="26"/>
    </row>
    <row r="22" spans="8:19" ht="35.1" customHeight="1">
      <c r="K22" s="26"/>
      <c r="L22" s="28"/>
      <c r="M22" s="26"/>
      <c r="N22" s="34"/>
      <c r="O22" s="24" t="s">
        <v>95</v>
      </c>
      <c r="P22" s="26"/>
      <c r="Q22" s="26"/>
      <c r="R22" s="24" t="s">
        <v>73</v>
      </c>
      <c r="S22" s="26"/>
    </row>
    <row r="23" spans="8:19" ht="35.1" customHeight="1">
      <c r="K23" s="26"/>
      <c r="L23" s="28"/>
      <c r="M23" s="26"/>
      <c r="N23" s="33"/>
      <c r="O23" s="32">
        <f>5978+419+2016+12257</f>
        <v>20670</v>
      </c>
      <c r="P23" s="26"/>
      <c r="Q23" s="26"/>
      <c r="R23" s="18">
        <v>10000</v>
      </c>
      <c r="S23" s="42"/>
    </row>
    <row r="24" spans="8:19" ht="9.9499999999999993" customHeight="1">
      <c r="K24" s="26"/>
      <c r="L24" s="28"/>
      <c r="M24" s="26"/>
      <c r="N24" s="33"/>
      <c r="O24" s="28"/>
      <c r="P24" s="26"/>
      <c r="Q24" s="26"/>
      <c r="R24" s="41"/>
      <c r="S24" s="26"/>
    </row>
    <row r="25" spans="8:19" ht="35.1" customHeight="1">
      <c r="K25" s="26"/>
      <c r="L25" s="28"/>
      <c r="M25" s="26"/>
      <c r="N25" s="34"/>
      <c r="O25" s="24" t="s">
        <v>96</v>
      </c>
      <c r="P25" s="26"/>
      <c r="Q25" s="26"/>
      <c r="R25" s="24" t="s">
        <v>93</v>
      </c>
      <c r="S25" s="26"/>
    </row>
    <row r="26" spans="8:19" ht="35.1" customHeight="1">
      <c r="K26" s="26"/>
      <c r="L26" s="28"/>
      <c r="M26" s="26"/>
      <c r="N26" s="33"/>
      <c r="O26" s="32">
        <v>12912</v>
      </c>
      <c r="P26" s="26"/>
      <c r="Q26" s="26"/>
      <c r="R26" s="18">
        <f>1451+740</f>
        <v>2191</v>
      </c>
      <c r="S26" s="42"/>
    </row>
    <row r="27" spans="8:19" ht="9.9499999999999993" customHeight="1">
      <c r="K27" s="26"/>
      <c r="L27" s="28"/>
      <c r="M27" s="26"/>
      <c r="N27" s="33"/>
      <c r="O27" s="28"/>
      <c r="P27" s="26"/>
      <c r="Q27" s="26"/>
      <c r="R27" s="28"/>
      <c r="S27" s="26"/>
    </row>
    <row r="28" spans="8:19" ht="35.1" customHeight="1">
      <c r="K28" s="26"/>
      <c r="L28" s="28"/>
      <c r="M28" s="26"/>
      <c r="N28" s="34"/>
      <c r="O28" s="24" t="s">
        <v>88</v>
      </c>
      <c r="P28" s="26"/>
      <c r="Q28" s="26"/>
      <c r="R28" s="24" t="s">
        <v>82</v>
      </c>
      <c r="S28" s="26"/>
    </row>
    <row r="29" spans="8:19" ht="35.1" customHeight="1">
      <c r="K29" s="26"/>
      <c r="L29" s="28"/>
      <c r="M29" s="26"/>
      <c r="N29" s="33"/>
      <c r="O29" s="32"/>
      <c r="P29" s="26"/>
      <c r="Q29" s="26"/>
      <c r="R29" s="18">
        <v>11520</v>
      </c>
      <c r="S29" s="42" t="s">
        <v>97</v>
      </c>
    </row>
    <row r="30" spans="8:19" ht="9.9499999999999993" customHeight="1">
      <c r="K30" s="26"/>
      <c r="L30" s="28"/>
      <c r="M30" s="26"/>
      <c r="N30" s="33"/>
      <c r="O30" s="28"/>
      <c r="P30" s="26"/>
      <c r="Q30" s="26"/>
      <c r="R30" s="28"/>
      <c r="S30" s="26"/>
    </row>
    <row r="31" spans="8:19" ht="35.1" customHeight="1">
      <c r="K31" s="26"/>
      <c r="L31" s="28"/>
      <c r="M31" s="26"/>
      <c r="N31" s="34"/>
      <c r="O31" s="24" t="s">
        <v>19</v>
      </c>
      <c r="P31" s="26"/>
    </row>
    <row r="32" spans="8:19" ht="35.1" customHeight="1">
      <c r="K32" s="26"/>
      <c r="L32" s="28"/>
      <c r="M32" s="26"/>
      <c r="N32" s="43"/>
      <c r="O32" s="32">
        <v>8100</v>
      </c>
      <c r="P32" s="42" t="s">
        <v>77</v>
      </c>
    </row>
    <row r="33" spans="11:16" ht="35.1" customHeight="1">
      <c r="K33" s="26"/>
      <c r="L33" s="28"/>
      <c r="M33" s="26"/>
      <c r="N33" s="44"/>
      <c r="O33" s="32">
        <v>2095</v>
      </c>
      <c r="P33" s="42" t="s">
        <v>78</v>
      </c>
    </row>
    <row r="34" spans="11:16" ht="35.1" customHeight="1">
      <c r="K34" s="26"/>
      <c r="L34" s="28"/>
      <c r="M34" s="26"/>
      <c r="N34" s="44"/>
      <c r="O34" s="32">
        <v>1080</v>
      </c>
      <c r="P34" s="42" t="s">
        <v>79</v>
      </c>
    </row>
    <row r="35" spans="11:16" ht="9.9499999999999993" customHeight="1">
      <c r="K35" s="26"/>
      <c r="L35" s="28"/>
      <c r="M35" s="26"/>
      <c r="N35" s="26"/>
      <c r="O35" s="28"/>
      <c r="P35" s="26"/>
    </row>
    <row r="36" spans="11:16" ht="35.1" customHeight="1">
      <c r="K36" s="26"/>
      <c r="L36" s="23" t="s">
        <v>11</v>
      </c>
      <c r="M36" s="29"/>
      <c r="N36" s="30"/>
      <c r="O36" s="24" t="s">
        <v>74</v>
      </c>
      <c r="P36" s="26"/>
    </row>
    <row r="37" spans="11:16" ht="35.1" customHeight="1">
      <c r="K37" s="26"/>
      <c r="L37" s="18">
        <f>SUM(O36:O40)</f>
        <v>19000</v>
      </c>
      <c r="M37" s="31"/>
      <c r="N37" s="31"/>
      <c r="O37" s="48">
        <v>9500</v>
      </c>
      <c r="P37" s="26"/>
    </row>
    <row r="38" spans="11:16" ht="9.9499999999999993" customHeight="1">
      <c r="K38" s="26"/>
      <c r="L38" s="28"/>
      <c r="M38" s="26"/>
      <c r="N38" s="33"/>
      <c r="O38" s="28"/>
      <c r="P38" s="26"/>
    </row>
    <row r="39" spans="11:16" ht="35.1" customHeight="1">
      <c r="K39" s="26"/>
      <c r="L39" s="28"/>
      <c r="M39" s="26"/>
      <c r="N39" s="34"/>
      <c r="O39" s="24" t="s">
        <v>80</v>
      </c>
      <c r="P39" s="42"/>
    </row>
    <row r="40" spans="11:16" ht="35.1" customHeight="1">
      <c r="K40" s="26"/>
      <c r="L40" s="28"/>
      <c r="M40" s="26"/>
      <c r="N40" s="26"/>
      <c r="O40" s="48">
        <v>9500</v>
      </c>
      <c r="P40" s="42" t="s">
        <v>81</v>
      </c>
    </row>
    <row r="41" spans="11:16" ht="9.9499999999999993" customHeight="1">
      <c r="K41" s="26"/>
      <c r="L41" s="28"/>
      <c r="M41" s="26"/>
      <c r="N41" s="26"/>
      <c r="O41" s="28"/>
      <c r="P41" s="26"/>
    </row>
    <row r="42" spans="11:16" ht="35.1" customHeight="1">
      <c r="K42" s="26"/>
      <c r="L42" s="23" t="s">
        <v>7</v>
      </c>
      <c r="M42" s="26"/>
      <c r="N42" s="26"/>
      <c r="O42" s="23" t="s">
        <v>16</v>
      </c>
      <c r="P42" s="26"/>
    </row>
    <row r="43" spans="11:16" ht="35.1" customHeight="1">
      <c r="K43" s="26"/>
      <c r="L43" s="18">
        <f>SUM(O43)</f>
        <v>3500</v>
      </c>
      <c r="M43" s="31"/>
      <c r="N43" s="43"/>
      <c r="O43" s="32">
        <v>3500</v>
      </c>
      <c r="P43" s="26"/>
    </row>
    <row r="44" spans="11:16" ht="9.9499999999999993" customHeight="1">
      <c r="K44" s="26"/>
      <c r="L44" s="28"/>
      <c r="M44" s="26"/>
      <c r="N44" s="26"/>
      <c r="O44" s="28"/>
      <c r="P44" s="26"/>
    </row>
    <row r="45" spans="11:16" ht="35.1" customHeight="1">
      <c r="K45" s="26"/>
      <c r="L45" s="49" t="s">
        <v>70</v>
      </c>
      <c r="M45" s="29"/>
      <c r="N45" s="30"/>
      <c r="O45" s="49" t="s">
        <v>114</v>
      </c>
      <c r="P45" s="26"/>
    </row>
    <row r="46" spans="11:16" ht="35.1" customHeight="1">
      <c r="K46" s="26"/>
      <c r="L46" s="64">
        <f>SUM(O45:O49)</f>
        <v>45363</v>
      </c>
      <c r="M46" s="31"/>
      <c r="N46" s="31"/>
      <c r="O46" s="63">
        <f>(84348+45540)/900*300</f>
        <v>43296</v>
      </c>
      <c r="P46" s="26"/>
    </row>
    <row r="47" spans="11:16" ht="9.9499999999999993" customHeight="1">
      <c r="K47" s="26"/>
      <c r="L47" s="28"/>
      <c r="M47" s="26"/>
      <c r="N47" s="33"/>
      <c r="O47" s="28"/>
      <c r="P47" s="26"/>
    </row>
    <row r="48" spans="11:16" ht="35.1" customHeight="1">
      <c r="K48" s="26"/>
      <c r="L48" s="28"/>
      <c r="M48" s="26"/>
      <c r="N48" s="34"/>
      <c r="O48" s="62" t="s">
        <v>116</v>
      </c>
      <c r="P48" s="26"/>
    </row>
    <row r="49" spans="11:16" ht="35.1" customHeight="1">
      <c r="K49" s="26"/>
      <c r="L49" s="28"/>
      <c r="M49" s="26"/>
      <c r="N49" s="26"/>
      <c r="O49" s="63">
        <v>2067</v>
      </c>
      <c r="P49" s="26"/>
    </row>
    <row r="50" spans="11:16" ht="9.9499999999999993" customHeight="1">
      <c r="K50" s="26"/>
      <c r="L50" s="28"/>
      <c r="M50" s="26"/>
      <c r="N50" s="26"/>
      <c r="O50" s="28"/>
      <c r="P50" s="26"/>
    </row>
    <row r="51" spans="11:16" ht="35.1" customHeight="1">
      <c r="K51" s="26"/>
      <c r="L51" s="60" t="s">
        <v>69</v>
      </c>
      <c r="M51" s="35"/>
      <c r="N51" s="65" t="s">
        <v>61</v>
      </c>
      <c r="O51" s="24" t="s">
        <v>18</v>
      </c>
      <c r="P51" s="26"/>
    </row>
    <row r="52" spans="11:16" ht="35.1" customHeight="1">
      <c r="K52" s="26"/>
      <c r="L52" s="61">
        <v>353900</v>
      </c>
      <c r="M52" s="26"/>
      <c r="N52" s="66"/>
      <c r="O52" s="32"/>
      <c r="P52" s="26"/>
    </row>
    <row r="53" spans="11:16" ht="9.9499999999999993" customHeight="1">
      <c r="K53" s="26"/>
      <c r="L53" s="28"/>
      <c r="M53" s="26"/>
      <c r="N53" s="67"/>
      <c r="O53" s="28"/>
      <c r="P53" s="26"/>
    </row>
    <row r="54" spans="11:16" ht="35.1" customHeight="1">
      <c r="K54" s="26"/>
      <c r="L54" s="28"/>
      <c r="M54" s="26"/>
      <c r="N54" s="68" t="s">
        <v>61</v>
      </c>
      <c r="O54" s="24" t="s">
        <v>103</v>
      </c>
      <c r="P54" s="26"/>
    </row>
    <row r="55" spans="11:16" ht="35.1" customHeight="1">
      <c r="K55" s="26"/>
      <c r="L55" s="28"/>
      <c r="M55" s="26"/>
      <c r="N55" s="67"/>
      <c r="O55" s="32"/>
      <c r="P55" s="26"/>
    </row>
    <row r="56" spans="11:16" ht="9.9499999999999993" customHeight="1">
      <c r="K56" s="26"/>
      <c r="L56" s="28"/>
      <c r="M56" s="26"/>
      <c r="N56" s="67"/>
      <c r="O56" s="28"/>
      <c r="P56" s="26"/>
    </row>
    <row r="57" spans="11:16" ht="35.1" customHeight="1">
      <c r="K57" s="26"/>
      <c r="L57" s="28"/>
      <c r="M57" s="26"/>
      <c r="N57" s="68" t="s">
        <v>61</v>
      </c>
      <c r="O57" s="24" t="s">
        <v>63</v>
      </c>
      <c r="P57" s="26"/>
    </row>
    <row r="58" spans="11:16" ht="35.1" customHeight="1">
      <c r="K58" s="26"/>
      <c r="L58" s="28"/>
      <c r="M58" s="26"/>
      <c r="N58" s="67"/>
      <c r="O58" s="32"/>
      <c r="P58" s="26"/>
    </row>
    <row r="59" spans="11:16" ht="9.9499999999999993" customHeight="1">
      <c r="K59" s="26"/>
      <c r="L59" s="28"/>
      <c r="M59" s="26"/>
      <c r="N59" s="67"/>
      <c r="O59" s="28"/>
      <c r="P59" s="26"/>
    </row>
    <row r="60" spans="11:16" ht="35.1" customHeight="1">
      <c r="K60" s="26"/>
      <c r="L60" s="28"/>
      <c r="M60" s="26"/>
      <c r="N60" s="68" t="s">
        <v>62</v>
      </c>
      <c r="O60" s="24" t="s">
        <v>64</v>
      </c>
      <c r="P60" s="26"/>
    </row>
    <row r="61" spans="11:16" ht="35.1" customHeight="1">
      <c r="K61" s="26"/>
      <c r="L61" s="28"/>
      <c r="M61" s="26"/>
      <c r="N61" s="67"/>
      <c r="O61" s="32"/>
      <c r="P61" s="26"/>
    </row>
    <row r="62" spans="11:16" ht="9.9499999999999993" customHeight="1">
      <c r="K62" s="26"/>
      <c r="L62" s="28"/>
      <c r="M62" s="26"/>
      <c r="N62" s="67"/>
      <c r="O62" s="28"/>
      <c r="P62" s="26"/>
    </row>
    <row r="63" spans="11:16" ht="35.1" customHeight="1">
      <c r="K63" s="26"/>
      <c r="L63" s="28"/>
      <c r="M63" s="26"/>
      <c r="N63" s="68" t="s">
        <v>62</v>
      </c>
      <c r="O63" s="24" t="s">
        <v>65</v>
      </c>
      <c r="P63" s="26"/>
    </row>
    <row r="64" spans="11:16" ht="35.1" customHeight="1">
      <c r="K64" s="26"/>
      <c r="L64" s="28"/>
      <c r="M64" s="26"/>
      <c r="N64" s="67"/>
      <c r="O64" s="32"/>
      <c r="P64" s="26"/>
    </row>
    <row r="65" spans="11:16" ht="9.9499999999999993" customHeight="1">
      <c r="K65" s="26"/>
      <c r="L65" s="28"/>
      <c r="M65" s="26"/>
      <c r="N65" s="67"/>
      <c r="O65" s="28"/>
      <c r="P65" s="26"/>
    </row>
    <row r="66" spans="11:16" ht="35.1" customHeight="1">
      <c r="K66" s="26"/>
      <c r="L66" s="28"/>
      <c r="M66" s="26"/>
      <c r="N66" s="68" t="s">
        <v>62</v>
      </c>
      <c r="O66" s="24" t="s">
        <v>60</v>
      </c>
      <c r="P66" s="26"/>
    </row>
    <row r="67" spans="11:16" ht="35.1" customHeight="1">
      <c r="K67" s="26"/>
      <c r="L67" s="28"/>
      <c r="M67" s="26"/>
      <c r="N67" s="67"/>
      <c r="O67" s="32"/>
      <c r="P67" s="26"/>
    </row>
    <row r="68" spans="11:16" ht="9.9499999999999993" customHeight="1">
      <c r="K68" s="26"/>
      <c r="L68" s="28"/>
      <c r="M68" s="26"/>
      <c r="N68" s="67"/>
      <c r="O68" s="28"/>
      <c r="P68" s="26"/>
    </row>
    <row r="69" spans="11:16" ht="35.1" customHeight="1">
      <c r="K69" s="26"/>
      <c r="L69" s="28"/>
      <c r="M69" s="26"/>
      <c r="N69" s="68" t="s">
        <v>62</v>
      </c>
      <c r="O69" s="24" t="s">
        <v>104</v>
      </c>
      <c r="P69" s="26"/>
    </row>
    <row r="70" spans="11:16" ht="35.1" customHeight="1">
      <c r="K70" s="26"/>
      <c r="L70" s="28"/>
      <c r="M70" s="26"/>
      <c r="N70" s="67"/>
      <c r="O70" s="32"/>
      <c r="P70" s="42" t="s">
        <v>110</v>
      </c>
    </row>
    <row r="71" spans="11:16" ht="9.9499999999999993" customHeight="1">
      <c r="K71" s="26"/>
      <c r="L71" s="28"/>
      <c r="M71" s="26"/>
      <c r="N71" s="67"/>
      <c r="O71" s="28"/>
      <c r="P71" s="26"/>
    </row>
    <row r="72" spans="11:16" ht="35.1" customHeight="1">
      <c r="K72" s="26"/>
      <c r="L72" s="28"/>
      <c r="M72" s="26"/>
      <c r="N72" s="68" t="s">
        <v>62</v>
      </c>
      <c r="O72" s="24" t="s">
        <v>63</v>
      </c>
      <c r="P72" s="33"/>
    </row>
    <row r="73" spans="11:16" ht="35.1" customHeight="1">
      <c r="K73" s="26"/>
      <c r="L73" s="28"/>
      <c r="M73" s="26"/>
      <c r="N73" s="26"/>
      <c r="O73" s="32"/>
      <c r="P73" s="33"/>
    </row>
    <row r="74" spans="11:16" ht="9.9499999999999993" customHeight="1">
      <c r="K74" s="26"/>
      <c r="L74" s="28"/>
      <c r="M74" s="26"/>
      <c r="N74" s="26"/>
      <c r="O74" s="28"/>
      <c r="P74" s="26"/>
    </row>
    <row r="75" spans="11:16" ht="35.1" customHeight="1">
      <c r="K75" s="26"/>
      <c r="L75" s="24" t="s">
        <v>76</v>
      </c>
      <c r="M75" s="35"/>
      <c r="N75" s="30"/>
      <c r="O75" s="24" t="s">
        <v>75</v>
      </c>
      <c r="P75" s="26"/>
    </row>
    <row r="76" spans="11:16" ht="35.1" customHeight="1">
      <c r="K76" s="26"/>
      <c r="L76" s="18">
        <f>SUM(O75:O82)</f>
        <v>100715</v>
      </c>
      <c r="M76" s="33"/>
      <c r="N76" s="45"/>
      <c r="O76" s="32">
        <f>47895+4200</f>
        <v>52095</v>
      </c>
      <c r="P76" s="26"/>
    </row>
    <row r="77" spans="11:16" ht="9.9499999999999993" customHeight="1">
      <c r="K77" s="26"/>
      <c r="L77" s="28"/>
      <c r="M77" s="26"/>
      <c r="N77" s="33"/>
      <c r="O77" s="28"/>
      <c r="P77" s="26"/>
    </row>
    <row r="78" spans="11:16" ht="35.1" customHeight="1">
      <c r="K78" s="26"/>
      <c r="L78" s="28"/>
      <c r="M78" s="26"/>
      <c r="N78" s="34"/>
      <c r="O78" s="24" t="s">
        <v>91</v>
      </c>
      <c r="P78" s="26"/>
    </row>
    <row r="79" spans="11:16" ht="35.1" customHeight="1">
      <c r="K79" s="26"/>
      <c r="L79" s="28"/>
      <c r="M79" s="26"/>
      <c r="N79" s="33"/>
      <c r="O79" s="32">
        <f>45056</f>
        <v>45056</v>
      </c>
      <c r="P79" s="26"/>
    </row>
    <row r="80" spans="11:16" ht="9.9499999999999993" customHeight="1">
      <c r="K80" s="26"/>
      <c r="L80" s="28"/>
      <c r="M80" s="26"/>
      <c r="N80" s="33"/>
      <c r="O80" s="28"/>
      <c r="P80" s="26"/>
    </row>
    <row r="81" spans="11:16" ht="35.1" customHeight="1">
      <c r="K81" s="26"/>
      <c r="L81" s="28"/>
      <c r="M81" s="26"/>
      <c r="N81" s="34"/>
      <c r="O81" s="24" t="s">
        <v>92</v>
      </c>
      <c r="P81" s="26"/>
    </row>
    <row r="82" spans="11:16" ht="35.1" customHeight="1">
      <c r="K82" s="26"/>
      <c r="L82" s="28"/>
      <c r="M82" s="26"/>
      <c r="N82" s="26"/>
      <c r="O82" s="32">
        <f>1404+2160</f>
        <v>3564</v>
      </c>
      <c r="P82" s="26"/>
    </row>
    <row r="83" spans="11:16" ht="9.9499999999999993" customHeight="1">
      <c r="K83" s="26"/>
      <c r="L83" s="28"/>
      <c r="M83" s="26"/>
      <c r="N83" s="26"/>
      <c r="O83" s="28"/>
      <c r="P83" s="26"/>
    </row>
    <row r="84" spans="11:16" ht="35.1" customHeight="1">
      <c r="K84" s="26"/>
      <c r="L84" s="24" t="s">
        <v>14</v>
      </c>
      <c r="M84" s="29"/>
      <c r="N84" s="30"/>
      <c r="O84" s="49" t="s">
        <v>115</v>
      </c>
      <c r="P84" s="26"/>
    </row>
    <row r="85" spans="11:16" ht="34.5" customHeight="1">
      <c r="K85" s="26"/>
      <c r="L85" s="18">
        <f>SUM(O84:O96)</f>
        <v>110489</v>
      </c>
      <c r="M85" s="31"/>
      <c r="N85" s="31"/>
      <c r="O85" s="63">
        <f>(84348+45540)/900*600</f>
        <v>86592</v>
      </c>
      <c r="P85" s="26"/>
    </row>
    <row r="86" spans="11:16" ht="9.9499999999999993" customHeight="1">
      <c r="K86" s="26"/>
      <c r="L86" s="28"/>
      <c r="M86" s="26"/>
      <c r="N86" s="33"/>
      <c r="O86" s="28"/>
      <c r="P86" s="26"/>
    </row>
    <row r="87" spans="11:16" ht="35.1" customHeight="1">
      <c r="K87" s="26"/>
      <c r="L87" s="28"/>
      <c r="M87" s="26"/>
      <c r="N87" s="34"/>
      <c r="O87" s="24" t="s">
        <v>15</v>
      </c>
      <c r="P87" s="26"/>
    </row>
    <row r="88" spans="11:16" ht="35.1" customHeight="1">
      <c r="K88" s="26"/>
      <c r="L88" s="28"/>
      <c r="M88" s="26"/>
      <c r="N88" s="45"/>
      <c r="O88" s="32">
        <f>214+6264+1698+4956+358</f>
        <v>13490</v>
      </c>
      <c r="P88" s="26"/>
    </row>
    <row r="89" spans="11:16" ht="9.9499999999999993" customHeight="1">
      <c r="K89" s="26"/>
      <c r="L89" s="28"/>
      <c r="M89" s="26"/>
      <c r="N89" s="33"/>
      <c r="O89" s="28"/>
      <c r="P89" s="26"/>
    </row>
    <row r="90" spans="11:16" ht="35.1" customHeight="1">
      <c r="K90" s="26"/>
      <c r="L90" s="28"/>
      <c r="M90" s="26"/>
      <c r="N90" s="34"/>
      <c r="O90" s="24" t="s">
        <v>90</v>
      </c>
      <c r="P90" s="26"/>
    </row>
    <row r="91" spans="11:16" ht="35.1" customHeight="1">
      <c r="K91" s="26"/>
      <c r="L91" s="28"/>
      <c r="M91" s="26"/>
      <c r="N91" s="31"/>
      <c r="O91" s="32">
        <f>2306+1557</f>
        <v>3863</v>
      </c>
      <c r="P91" s="26"/>
    </row>
    <row r="92" spans="11:16" ht="9.9499999999999993" customHeight="1">
      <c r="K92" s="26"/>
      <c r="L92" s="28"/>
      <c r="M92" s="26"/>
      <c r="N92" s="33"/>
      <c r="O92" s="28"/>
      <c r="P92" s="26"/>
    </row>
    <row r="93" spans="11:16" ht="35.1" customHeight="1">
      <c r="K93" s="26"/>
      <c r="L93" s="28"/>
      <c r="M93" s="26"/>
      <c r="N93" s="34"/>
      <c r="O93" s="24" t="s">
        <v>13</v>
      </c>
      <c r="P93" s="26"/>
    </row>
    <row r="94" spans="11:16" ht="35.1" customHeight="1">
      <c r="K94" s="26"/>
      <c r="L94" s="28"/>
      <c r="M94" s="26"/>
      <c r="N94" s="43"/>
      <c r="O94" s="32">
        <v>2000</v>
      </c>
      <c r="P94" s="46" t="s">
        <v>83</v>
      </c>
    </row>
    <row r="95" spans="11:16" ht="35.1" customHeight="1">
      <c r="K95" s="26"/>
      <c r="L95" s="28"/>
      <c r="M95" s="26"/>
      <c r="N95" s="44"/>
      <c r="O95" s="32">
        <v>2700</v>
      </c>
      <c r="P95" s="42" t="s">
        <v>84</v>
      </c>
    </row>
    <row r="96" spans="11:16" ht="35.1" customHeight="1">
      <c r="K96" s="26"/>
      <c r="L96" s="28"/>
      <c r="M96" s="26"/>
      <c r="N96" s="44"/>
      <c r="O96" s="32">
        <v>1844</v>
      </c>
      <c r="P96" s="42" t="s">
        <v>85</v>
      </c>
    </row>
  </sheetData>
  <mergeCells count="4">
    <mergeCell ref="B3:B4"/>
    <mergeCell ref="C3:C4"/>
    <mergeCell ref="B6:B7"/>
    <mergeCell ref="C6:C7"/>
  </mergeCells>
  <phoneticPr fontId="1"/>
  <printOptions horizontalCentered="1" verticalCentered="1" headings="1"/>
  <pageMargins left="0.70866141732283472" right="0.70866141732283472" top="0.74803149606299213" bottom="0.35433070866141736" header="0.31496062992125984" footer="0.11811023622047245"/>
  <pageSetup paperSize="8" scale="41" orientation="portrait" r:id="rId1"/>
  <headerFooter>
    <oddHeader>&amp;C&amp;20Ｒ５年度　祭礼　予算シミュレーション&amp;R&amp;20&amp;D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3416-9D5D-445F-846B-8D58477D07DE}">
  <dimension ref="A2:D27"/>
  <sheetViews>
    <sheetView workbookViewId="0">
      <selection activeCell="B30" sqref="B30"/>
    </sheetView>
  </sheetViews>
  <sheetFormatPr defaultRowHeight="18.75"/>
  <cols>
    <col min="1" max="1" width="3.5" customWidth="1"/>
    <col min="2" max="2" width="29.375" bestFit="1" customWidth="1"/>
    <col min="3" max="3" width="17.25" bestFit="1" customWidth="1"/>
  </cols>
  <sheetData>
    <row r="2" spans="1:4">
      <c r="A2" s="8" t="s">
        <v>35</v>
      </c>
      <c r="D2" s="9" t="s">
        <v>51</v>
      </c>
    </row>
    <row r="3" spans="1:4">
      <c r="B3" s="1" t="s">
        <v>36</v>
      </c>
      <c r="C3" s="1" t="s">
        <v>37</v>
      </c>
      <c r="D3" s="3">
        <v>1565</v>
      </c>
    </row>
    <row r="4" spans="1:4">
      <c r="B4" s="5" t="s">
        <v>38</v>
      </c>
      <c r="C4" s="4" t="s">
        <v>28</v>
      </c>
      <c r="D4" s="3">
        <v>26000</v>
      </c>
    </row>
    <row r="5" spans="1:4">
      <c r="B5" s="1" t="s">
        <v>39</v>
      </c>
      <c r="C5" s="1" t="s">
        <v>37</v>
      </c>
      <c r="D5" s="3">
        <v>4020</v>
      </c>
    </row>
    <row r="6" spans="1:4">
      <c r="B6" s="5" t="s">
        <v>40</v>
      </c>
      <c r="C6" s="4" t="s">
        <v>23</v>
      </c>
      <c r="D6" s="3">
        <v>6238</v>
      </c>
    </row>
    <row r="7" spans="1:4">
      <c r="B7" s="5" t="s">
        <v>41</v>
      </c>
      <c r="C7" s="4" t="s">
        <v>42</v>
      </c>
      <c r="D7" s="3">
        <v>20200</v>
      </c>
    </row>
    <row r="8" spans="1:4">
      <c r="B8" s="5" t="s">
        <v>43</v>
      </c>
      <c r="C8" s="4" t="s">
        <v>42</v>
      </c>
      <c r="D8" s="3">
        <v>400</v>
      </c>
    </row>
    <row r="9" spans="1:4">
      <c r="B9" s="5" t="s">
        <v>44</v>
      </c>
      <c r="C9" s="4" t="s">
        <v>31</v>
      </c>
      <c r="D9" s="3">
        <v>3675</v>
      </c>
    </row>
    <row r="10" spans="1:4">
      <c r="B10" s="5" t="s">
        <v>45</v>
      </c>
      <c r="C10" s="4" t="s">
        <v>46</v>
      </c>
      <c r="D10" s="3">
        <v>103122</v>
      </c>
    </row>
    <row r="11" spans="1:4">
      <c r="B11" s="5" t="s">
        <v>47</v>
      </c>
      <c r="C11" s="4" t="s">
        <v>48</v>
      </c>
      <c r="D11" s="3">
        <v>33760</v>
      </c>
    </row>
    <row r="12" spans="1:4">
      <c r="C12" s="10" t="s">
        <v>52</v>
      </c>
      <c r="D12" s="3">
        <f>SUM(D3:D11)</f>
        <v>198980</v>
      </c>
    </row>
    <row r="13" spans="1:4">
      <c r="A13" s="8"/>
    </row>
    <row r="14" spans="1:4">
      <c r="A14" s="8" t="s">
        <v>34</v>
      </c>
      <c r="D14" s="9" t="s">
        <v>51</v>
      </c>
    </row>
    <row r="15" spans="1:4">
      <c r="B15" s="1" t="s">
        <v>20</v>
      </c>
      <c r="C15" s="2" t="s">
        <v>21</v>
      </c>
      <c r="D15" s="3">
        <v>13696</v>
      </c>
    </row>
    <row r="16" spans="1:4">
      <c r="B16" s="1" t="s">
        <v>22</v>
      </c>
      <c r="C16" s="2" t="s">
        <v>23</v>
      </c>
      <c r="D16" s="3">
        <v>13405</v>
      </c>
    </row>
    <row r="17" spans="2:4">
      <c r="B17" s="1" t="s">
        <v>24</v>
      </c>
      <c r="C17" s="2" t="s">
        <v>25</v>
      </c>
      <c r="D17" s="3">
        <v>10300</v>
      </c>
    </row>
    <row r="18" spans="2:4">
      <c r="B18" s="1" t="s">
        <v>26</v>
      </c>
      <c r="C18" s="4" t="s">
        <v>23</v>
      </c>
      <c r="D18" s="3">
        <v>952</v>
      </c>
    </row>
    <row r="19" spans="2:4">
      <c r="B19" s="1" t="s">
        <v>27</v>
      </c>
      <c r="C19" s="2" t="s">
        <v>28</v>
      </c>
      <c r="D19" s="3">
        <v>24000</v>
      </c>
    </row>
    <row r="20" spans="2:4">
      <c r="B20" s="1" t="s">
        <v>30</v>
      </c>
      <c r="C20" s="2" t="s">
        <v>29</v>
      </c>
      <c r="D20" s="3">
        <v>57240</v>
      </c>
    </row>
    <row r="21" spans="2:4" ht="33">
      <c r="B21" s="7" t="s">
        <v>50</v>
      </c>
      <c r="C21" s="2" t="s">
        <v>31</v>
      </c>
      <c r="D21" s="3">
        <v>13150</v>
      </c>
    </row>
    <row r="22" spans="2:4">
      <c r="B22" s="1" t="s">
        <v>32</v>
      </c>
      <c r="C22" s="2" t="s">
        <v>33</v>
      </c>
      <c r="D22" s="3">
        <v>4320</v>
      </c>
    </row>
    <row r="23" spans="2:4">
      <c r="B23" s="1" t="s">
        <v>49</v>
      </c>
      <c r="C23" s="2" t="s">
        <v>29</v>
      </c>
      <c r="D23" s="3">
        <v>4500</v>
      </c>
    </row>
    <row r="24" spans="2:4">
      <c r="C24" s="10" t="s">
        <v>52</v>
      </c>
      <c r="D24" s="3">
        <f>SUM(D15:D23)</f>
        <v>141563</v>
      </c>
    </row>
    <row r="26" spans="2:4">
      <c r="B26" s="6" t="s">
        <v>53</v>
      </c>
    </row>
    <row r="27" spans="2:4">
      <c r="B27" s="6" t="s">
        <v>54</v>
      </c>
    </row>
  </sheetData>
  <phoneticPr fontId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①宵宮祭rev.a</vt:lpstr>
      <vt:lpstr>②本祭rev.a</vt:lpstr>
      <vt:lpstr>R6 収支計画</vt:lpstr>
      <vt:lpstr>R5年度祭礼予算計画シミュレーション</vt:lpstr>
      <vt:lpstr>実績メモ</vt:lpstr>
      <vt:lpstr>①宵宮祭rev.a!Print_Area</vt:lpstr>
      <vt:lpstr>②本祭rev.a!Print_Area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橋本岳</dc:creator>
  <cp:lastModifiedBy>岳 橋本</cp:lastModifiedBy>
  <cp:lastPrinted>2025-07-01T10:28:26Z</cp:lastPrinted>
  <dcterms:created xsi:type="dcterms:W3CDTF">2015-06-05T18:19:34Z</dcterms:created>
  <dcterms:modified xsi:type="dcterms:W3CDTF">2025-07-01T10:29:28Z</dcterms:modified>
</cp:coreProperties>
</file>