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yWorks\komatest\"/>
    </mc:Choice>
  </mc:AlternateContent>
  <xr:revisionPtr revIDLastSave="0" documentId="13_ncr:1_{96366B8C-E02C-45FA-A3BE-E6730330B8CB}" xr6:coauthVersionLast="47" xr6:coauthVersionMax="47" xr10:uidLastSave="{00000000-0000-0000-0000-000000000000}"/>
  <bookViews>
    <workbookView xWindow="27540" yWindow="-12348" windowWidth="22584" windowHeight="23436" tabRatio="807" activeTab="1" xr2:uid="{00000000-000D-0000-FFFF-FFFF00000000}"/>
  </bookViews>
  <sheets>
    <sheet name="①宵宮祭rev.c" sheetId="27" r:id="rId1"/>
    <sheet name="②本祭rev.c" sheetId="28" r:id="rId2"/>
    <sheet name="①宵宮祭rev.b" sheetId="24" r:id="rId3"/>
    <sheet name="②本祭rev.b" sheetId="25" r:id="rId4"/>
    <sheet name="R6 収支計画" sheetId="26" r:id="rId5"/>
    <sheet name="R5年度祭礼予算計画シミュレーション" sheetId="1" r:id="rId6"/>
    <sheet name="実績メモ" sheetId="2" r:id="rId7"/>
  </sheets>
  <definedNames>
    <definedName name="_xlnm.Print_Area" localSheetId="2">'①宵宮祭rev.b'!$A$1:$K$62</definedName>
    <definedName name="_xlnm.Print_Area" localSheetId="0">'①宵宮祭rev.c'!$A$1:$K$62</definedName>
    <definedName name="_xlnm.Print_Area" localSheetId="3">'②本祭rev.b'!$A$1:$K$61</definedName>
    <definedName name="_xlnm.Print_Area" localSheetId="1">'②本祭rev.c'!$A$1:$K$61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D2BD824E-CB91-44C9-B73E-A10A7F5B29AC}">
      <text>
        <r>
          <rPr>
            <b/>
            <sz val="10"/>
            <color indexed="81"/>
            <rFont val="BIZ UDPゴシック"/>
            <family val="3"/>
            <charset val="128"/>
          </rPr>
          <t>【駒寄世話人】（以下４名）
8:45 駒寄会館に集合
・伊藤大樹（代表）
・佐野竜斗 ※土曜不在
・佐野翔斗
・橋本雲千代（交通）</t>
        </r>
      </text>
    </comment>
    <comment ref="G6" authorId="1" shapeId="0" xr:uid="{F646E58B-B178-4E31-8489-2458913F8E84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タオルの持ち帰り
および配布は翌日です。
</t>
        </r>
      </text>
    </comment>
    <comment ref="C10" authorId="1" shapeId="0" xr:uid="{583D2CF6-C899-44DF-9465-BF7062D06AA4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　（各２名）</t>
        </r>
      </text>
    </comment>
    <comment ref="F15" authorId="0" shapeId="0" xr:uid="{4FD64A12-D880-4C3B-B987-5FCA3DE669C0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2BBD862E-77CA-4CB6-8D52-7FB11C01BC3A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3" authorId="0" shapeId="0" xr:uid="{02B2E809-2CAD-4E10-9D84-DBDE3EF87823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、大野】山車の配置
　：会館脇に
【少年部】ジャグほか準備</t>
        </r>
      </text>
    </comment>
    <comment ref="I35" authorId="0" shapeId="0" xr:uid="{34D1C956-951C-4FB8-9405-2E5B287A3CF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1" authorId="0" shapeId="0" xr:uid="{7EDD1F15-7DB9-4EE4-909F-0B6E4251F9B9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</t>
        </r>
      </text>
    </comment>
    <comment ref="F44" authorId="0" shapeId="0" xr:uid="{0419DD8B-CFDB-487B-9A01-82AB7CDCAC6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561BF743-8A82-4631-9AC4-6727B27A0537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10CB2D33-643A-4CB0-BB04-CE5ACC65938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469D7C53-1B78-401C-BD81-1CA33A39FB27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606C3D0E-19B3-4F49-B395-536602357259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50B24EB1-DB24-4AE6-B194-73336BBE9C1E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、大野】山車の運航
【少年部】ジャグほか準備</t>
        </r>
      </text>
    </comment>
    <comment ref="D21" authorId="1" shapeId="0" xr:uid="{09EAE871-8D33-4851-A96A-C21081E1B415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57E2A671-D701-45B5-B9C3-093D72522524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、大野】山車の運航
【少年部】山車の準備
 ・ジャグほか準備</t>
        </r>
      </text>
    </comment>
    <comment ref="I42" authorId="1" shapeId="0" xr:uid="{74115D27-E89A-4FDF-B791-469174DC024C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D0FCF66B-B022-43FB-A295-D921B369AD0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3" authorId="1" shapeId="0" xr:uid="{A0725F6D-D4BD-4E3B-855C-00207AE9D9D2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</t>
        </r>
      </text>
    </comment>
    <comment ref="F58" authorId="1" shapeId="0" xr:uid="{D87BDC1A-15A4-4694-B88C-87B9169DFDE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
　（各２名）</t>
        </r>
      </text>
    </comment>
    <comment ref="F15" authorId="0" shapeId="0" xr:uid="{E755024D-C886-4D2E-B5DE-AD0D6ED192E2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B8416F88-9E7E-42EC-BBA3-84B02826B07E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8" authorId="0" shapeId="0" xr:uid="{81491EA5-F605-4593-BC42-41BAF5773F42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I35" authorId="0" shapeId="0" xr:uid="{5533B877-2849-4831-8442-CB8A70438D9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2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F44" authorId="0" shapeId="0" xr:uid="{0249EEE7-AAB8-4AAE-B658-99116E9699E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79107394-0C46-4D72-9704-8E07D7BD2D61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57C0138C-2522-4AF6-B706-A1D9060DC15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1BF84A7D-A3E6-40BA-BA44-1F14DF7F786F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DC5473A2-DD45-4868-B67F-1E04D3AB64C3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D21" authorId="1" shapeId="0" xr:uid="{A4E1483D-2471-43CB-BB42-4BAE4A301430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0F2588C5-616E-4F89-A81E-8C1044E96A5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I42" authorId="1" shapeId="0" xr:uid="{14076170-F8CA-4415-96A6-9BDB554754B1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516C788A-7A25-49D0-9A45-17D73CF6EDF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2" authorId="1" shapeId="0" xr:uid="{F9680938-6E8C-4023-8FBD-FFF1D914DD2D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F58" authorId="1" shapeId="0" xr:uid="{3A9FAC4F-20A4-4B57-A852-6BF32C7BC6A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<sst xmlns="http://schemas.openxmlformats.org/spreadsheetml/2006/main" count="674" uniqueCount="346">
  <si>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</si>
  <si>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</si>
  <si>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</si>
  <si>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</si>
  <si>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</si>
  <si>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</si>
  <si>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</si>
  <si>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</si>
  <si>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</si>
  <si>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</si>
  <si>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</si>
  <si>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</si>
  <si>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</si>
  <si>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</si>
  <si>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</si>
  <si>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</si>
  <si>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</si>
  <si>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</si>
  <si>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</si>
  <si>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</si>
  <si>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</si>
  <si>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</si>
  <si>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</si>
  <si>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</si>
  <si>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</si>
  <si>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</si>
  <si>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</si>
  <si>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</si>
  <si>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</si>
  <si>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</si>
  <si>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</si>
  <si>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</si>
  <si>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</si>
  <si>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</si>
  <si>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</si>
  <si>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</si>
  <si>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</si>
  <si>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</si>
  <si>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</si>
  <si>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</si>
  <si>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</si>
  <si>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</si>
  <si>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</si>
  <si>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</si>
  <si>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</si>
  <si>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</si>
  <si>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</si>
  <si>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</si>
  <si>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</si>
  <si>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</si>
  <si>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</si>
  <si>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</si>
  <si>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</si>
  <si>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</si>
  <si>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</si>
  <si>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</si>
  <si>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</si>
  <si>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</si>
  <si>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</si>
  <si>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</si>
  <si>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</si>
  <si>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</si>
  <si>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</si>
  <si>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</si>
  <si>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</si>
  <si>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</si>
  <si>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</si>
  <si>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</si>
  <si>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</si>
  <si>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</si>
  <si>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</si>
  <si>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</si>
  <si>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</si>
  <si>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</si>
  <si>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</si>
  <si>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</si>
  <si>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</si>
  <si>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</si>
  <si>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</si>
  <si>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</si>
  <si>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</si>
  <si>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</si>
  <si>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</si>
  <si>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</si>
  <si>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</si>
  <si>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</si>
  <si>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</si>
  <si>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</si>
  <si>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</si>
  <si>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</si>
  <si>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</si>
  <si>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</si>
  <si>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</si>
  <si>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</si>
  <si>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</si>
  <si>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</si>
  <si>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</si>
  <si>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</si>
  <si>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</si>
  <si>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</si>
  <si>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</si>
  <si>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</si>
  <si>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</si>
  <si>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</si>
  <si>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</si>
  <si>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</si>
  <si>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</si>
  <si>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</si>
  <si>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</si>
  <si>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</si>
  <si>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</si>
  <si>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</si>
  <si>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（皆ヶ作） 神輿合わせ</t>
    <phoneticPr fontId="1"/>
  </si>
  <si>
    <t>山車の収納（斎藤運送 車庫）</t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</si>
  <si>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</si>
  <si>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</si>
  <si>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</si>
  <si>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お囃子（夜組）　会館前集合</t>
    <rPh sb="10" eb="11">
      <t>マエ</t>
    </rPh>
    <rPh sb="11" eb="13">
      <t>シュウゴウ</t>
    </rPh>
    <phoneticPr fontId="1"/>
  </si>
  <si>
    <t>【駒寄担ぎ手】会館集合</t>
    <rPh sb="3" eb="4">
      <t>カツ</t>
    </rPh>
    <rPh sb="5" eb="6">
      <t>テ</t>
    </rPh>
    <phoneticPr fontId="1"/>
  </si>
  <si>
    <t>祭礼役員　会館集合</t>
    <phoneticPr fontId="1"/>
  </si>
  <si>
    <t>➡</t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</si>
  <si>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</si>
  <si>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</si>
  <si>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</si>
  <si>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</si>
  <si>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</si>
  <si>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t>㉔北消防署（16:18発）</t>
    <rPh sb="1" eb="2">
      <t>キタ</t>
    </rPh>
    <rPh sb="2" eb="5">
      <t>ショウボウショ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</si>
  <si>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</si>
  <si>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③松村邸前（休憩）</t>
    <rPh sb="1" eb="3">
      <t>マツムラ</t>
    </rPh>
    <rPh sb="6" eb="8">
      <t>キュウケイ</t>
    </rPh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</si>
  <si>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</si>
  <si>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</si>
  <si>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</si>
  <si>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</si>
  <si>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</si>
  <si>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</si>
  <si>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t>ゴザ天日干し</t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</si>
  <si>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</si>
  <si>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</si>
  <si>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</si>
  <si>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</si>
  <si>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</si>
  <si>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</si>
  <si>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</si>
  <si>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</si>
  <si>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</si>
  <si>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</si>
  <si>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</si>
  <si>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</si>
  <si>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</si>
  <si>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</si>
  <si>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</si>
  <si>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</si>
  <si>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</si>
  <si>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</si>
  <si>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</si>
  <si>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</si>
  <si>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</si>
  <si>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</si>
  <si>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</si>
  <si>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</si>
  <si>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</si>
  <si>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</si>
  <si>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</si>
  <si>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</si>
  <si>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</si>
  <si>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</si>
  <si>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</si>
  <si>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</si>
  <si>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</si>
  <si>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</si>
  <si>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</si>
  <si>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</si>
  <si>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</si>
  <si>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</si>
  <si>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</si>
  <si>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</si>
  <si>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</si>
  <si>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</si>
  <si>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</si>
  <si>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</si>
  <si>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</si>
  <si>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</si>
  <si>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</si>
  <si>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寄付・門付の受付 会館１階</t>
    <rPh sb="12" eb="13">
      <t>カイ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</si>
  <si>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</si>
  <si>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</si>
  <si>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</si>
  <si>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</si>
  <si>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</si>
  <si>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</si>
  <si>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</si>
  <si>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</si>
  <si>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</si>
  <si>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</si>
  <si>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</si>
  <si>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</si>
  <si>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t>②しまうま公園</t>
    <phoneticPr fontId="1"/>
  </si>
  <si>
    <t>（駒寄）世話人の合流</t>
    <rPh sb="1" eb="3">
      <t>コマヨセ</t>
    </rPh>
    <rPh sb="8" eb="10">
      <t>ゴウリュウ</t>
    </rPh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</si>
  <si>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</si>
  <si>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</si>
  <si>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④軍司邸前</t>
    <rPh sb="1" eb="3">
      <t>グンジ</t>
    </rPh>
    <rPh sb="3" eb="4">
      <t>テイ</t>
    </rPh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</si>
  <si>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</si>
  <si>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</si>
  <si>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※山車解体</t>
    <rPh sb="1" eb="3">
      <t>ダシ</t>
    </rPh>
    <rPh sb="3" eb="5">
      <t>カイタイ</t>
    </rPh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</si>
  <si>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</si>
  <si>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</si>
  <si>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</si>
  <si>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</si>
  <si>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</si>
  <si>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神社帰還</t>
    <rPh sb="0" eb="2">
      <t>ジンジャ</t>
    </rPh>
    <rPh sb="2" eb="4">
      <t>キカン</t>
    </rPh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</si>
  <si>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</si>
  <si>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④田浦中学校下 （17:09発）</t>
    <phoneticPr fontId="1"/>
  </si>
  <si>
    <t>⑤東芝ライテック （17:24発）</t>
    <phoneticPr fontId="1"/>
  </si>
  <si>
    <t>⑧船越タクシー前 （17:51発）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</si>
  <si>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</si>
  <si>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</si>
  <si>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</si>
  <si>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ご寄付・門付の受付開始</t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</si>
  <si>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</si>
  <si>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</si>
  <si>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</si>
  <si>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</si>
  <si>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</si>
  <si>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</si>
  <si>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</si>
  <si>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</si>
  <si>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</si>
  <si>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t>⑩神輿・御仮屋　格納</t>
    <rPh sb="8" eb="10">
      <t>カクノウ</t>
    </rPh>
    <phoneticPr fontId="1"/>
  </si>
  <si>
    <t>お囃子開始</t>
    <rPh sb="1" eb="3">
      <t>ハヤシ</t>
    </rPh>
    <rPh sb="3" eb="5">
      <t>カイシ</t>
    </rPh>
    <phoneticPr fontId="1"/>
  </si>
  <si>
    <t>※駒寄帰着予定時刻：21:15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</si>
  <si>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②セブンイレブン前通過➡</t>
    <rPh sb="8" eb="9">
      <t>ゼン</t>
    </rPh>
    <rPh sb="9" eb="11">
      <t>ツウカ</t>
    </rPh>
    <phoneticPr fontId="1"/>
  </si>
  <si>
    <t>商店会通過➡</t>
    <rPh sb="0" eb="3">
      <t>ショウテンカイ</t>
    </rPh>
    <rPh sb="3" eb="5">
      <t>ツウカ</t>
    </rPh>
    <phoneticPr fontId="1"/>
  </si>
  <si>
    <t>④（逆順で戻る）</t>
    <rPh sb="2" eb="4">
      <t>ギャクジュン</t>
    </rPh>
    <rPh sb="5" eb="6">
      <t>モド</t>
    </rPh>
    <phoneticPr fontId="1"/>
  </si>
  <si>
    <t>③サクマ時計店（休憩）</t>
    <rPh sb="4" eb="7">
      <t>トケイテン</t>
    </rPh>
    <phoneticPr fontId="1"/>
  </si>
  <si>
    <t>⑤会館到着</t>
    <phoneticPr fontId="1"/>
  </si>
  <si>
    <t>⑥岩垂邸前</t>
    <phoneticPr fontId="1"/>
  </si>
  <si>
    <t>⑤赤荻邸前</t>
    <rPh sb="1" eb="3">
      <t>アカオギ</t>
    </rPh>
    <phoneticPr fontId="1"/>
  </si>
  <si>
    <t>⑧カレー屋（ニサン）前（休憩）</t>
    <phoneticPr fontId="1"/>
  </si>
  <si>
    <t>⑨サクマ時計店</t>
    <rPh sb="4" eb="7">
      <t>トケイテン</t>
    </rPh>
    <phoneticPr fontId="1"/>
  </si>
  <si>
    <t>⑫前田邸脇</t>
    <rPh sb="1" eb="3">
      <t>マエダ</t>
    </rPh>
    <rPh sb="3" eb="4">
      <t>テイ</t>
    </rPh>
    <rPh sb="4" eb="5">
      <t>ワキ</t>
    </rPh>
    <phoneticPr fontId="1"/>
  </si>
  <si>
    <t>⑬会館到着</t>
    <phoneticPr fontId="1"/>
  </si>
  <si>
    <t>※駒寄前道路（セブン手前～ピザーラ）</t>
    <rPh sb="1" eb="3">
      <t>コマヨセ</t>
    </rPh>
    <rPh sb="3" eb="4">
      <t>マエ</t>
    </rPh>
    <rPh sb="4" eb="6">
      <t>ドウロ</t>
    </rPh>
    <rPh sb="10" eb="12">
      <t>テマエ</t>
    </rPh>
    <phoneticPr fontId="1"/>
  </si>
  <si>
    <t>⑤斎藤運送脇をショートカット</t>
    <phoneticPr fontId="1"/>
  </si>
  <si>
    <t>⑥会館到着（解散）</t>
    <phoneticPr fontId="1"/>
  </si>
  <si>
    <t>00</t>
    <phoneticPr fontId="1"/>
  </si>
  <si>
    <t>30</t>
    <phoneticPr fontId="1"/>
  </si>
  <si>
    <t>45</t>
    <phoneticPr fontId="1"/>
  </si>
  <si>
    <t>50</t>
    <phoneticPr fontId="1"/>
  </si>
  <si>
    <t>04</t>
    <phoneticPr fontId="1"/>
  </si>
  <si>
    <t>17</t>
    <phoneticPr fontId="1"/>
  </si>
  <si>
    <t>38</t>
    <phoneticPr fontId="1"/>
  </si>
  <si>
    <t>46</t>
    <phoneticPr fontId="1"/>
  </si>
  <si>
    <t>05</t>
    <phoneticPr fontId="1"/>
  </si>
  <si>
    <t>10</t>
    <phoneticPr fontId="1"/>
  </si>
  <si>
    <t>15</t>
    <phoneticPr fontId="1"/>
  </si>
  <si>
    <t>式典準備</t>
    <rPh sb="0" eb="2">
      <t>シキテン</t>
    </rPh>
    <rPh sb="2" eb="4">
      <t>ジュンビ</t>
    </rPh>
    <phoneticPr fontId="1"/>
  </si>
  <si>
    <t>神社大神輿・山車　渡御</t>
    <rPh sb="0" eb="2">
      <t>ジンジャ</t>
    </rPh>
    <rPh sb="2" eb="3">
      <t>オオ</t>
    </rPh>
    <rPh sb="3" eb="5">
      <t>ミコシ</t>
    </rPh>
    <rPh sb="6" eb="8">
      <t>ダシ</t>
    </rPh>
    <rPh sb="9" eb="11">
      <t>トギョウ</t>
    </rPh>
    <phoneticPr fontId="1"/>
  </si>
  <si>
    <t>20</t>
    <phoneticPr fontId="1"/>
  </si>
  <si>
    <t>40</t>
    <phoneticPr fontId="1"/>
  </si>
  <si>
    <t>25</t>
    <phoneticPr fontId="1"/>
  </si>
  <si>
    <t>35</t>
    <phoneticPr fontId="1"/>
  </si>
  <si>
    <t>四辻神輿渡御</t>
    <phoneticPr fontId="1"/>
  </si>
  <si>
    <t>37</t>
    <phoneticPr fontId="1"/>
  </si>
  <si>
    <t>44</t>
    <phoneticPr fontId="1"/>
  </si>
  <si>
    <t>19</t>
    <phoneticPr fontId="1"/>
  </si>
  <si>
    <t>36</t>
    <phoneticPr fontId="1"/>
  </si>
  <si>
    <t>48</t>
    <phoneticPr fontId="1"/>
  </si>
  <si>
    <t>09</t>
    <phoneticPr fontId="1"/>
  </si>
  <si>
    <t>34</t>
    <phoneticPr fontId="1"/>
  </si>
  <si>
    <t>43</t>
    <phoneticPr fontId="1"/>
  </si>
  <si>
    <t>18</t>
    <phoneticPr fontId="1"/>
  </si>
  <si>
    <t>53</t>
    <phoneticPr fontId="1"/>
  </si>
  <si>
    <t>33</t>
    <phoneticPr fontId="1"/>
  </si>
  <si>
    <t>07</t>
    <phoneticPr fontId="1"/>
  </si>
  <si>
    <t>16</t>
    <phoneticPr fontId="1"/>
  </si>
  <si>
    <t>神社神輿　渡御</t>
    <rPh sb="4" eb="6">
      <t>トギョウ</t>
    </rPh>
    <phoneticPr fontId="1"/>
  </si>
  <si>
    <t>会館集合</t>
    <phoneticPr fontId="1"/>
  </si>
  <si>
    <t>渡御終了～直会 準備</t>
    <phoneticPr fontId="1"/>
  </si>
  <si>
    <t>お囃子・反省会</t>
    <phoneticPr fontId="1"/>
  </si>
  <si>
    <t xml:space="preserve"> 神輿担ぎ手集合</t>
    <phoneticPr fontId="1"/>
  </si>
  <si>
    <t>直会</t>
    <phoneticPr fontId="1"/>
  </si>
  <si>
    <t>【駒寄世話人】駒寄会館に集合。</t>
    <phoneticPr fontId="1"/>
  </si>
  <si>
    <t>：</t>
    <phoneticPr fontId="1"/>
  </si>
  <si>
    <t>①会館出発</t>
    <phoneticPr fontId="1"/>
  </si>
  <si>
    <t>①会館（出発）</t>
    <phoneticPr fontId="1"/>
  </si>
  <si>
    <t>～16:05 駒寄＜入魂式＞</t>
    <rPh sb="7" eb="9">
      <t>コマヨセ</t>
    </rPh>
    <rPh sb="10" eb="12">
      <t>ニュウコン</t>
    </rPh>
    <rPh sb="12" eb="13">
      <t>シキ</t>
    </rPh>
    <phoneticPr fontId="1"/>
  </si>
  <si>
    <t>（会計：会館１階で 終日受付）</t>
    <rPh sb="1" eb="3">
      <t>カイケイ</t>
    </rPh>
    <rPh sb="12" eb="14">
      <t>ウケツケ</t>
    </rPh>
    <phoneticPr fontId="1"/>
  </si>
  <si>
    <t>（会館２階集合）</t>
    <rPh sb="1" eb="3">
      <t>カイカン</t>
    </rPh>
    <rPh sb="4" eb="5">
      <t>カイ</t>
    </rPh>
    <rPh sb="5" eb="7">
      <t>シュウゴウ</t>
    </rPh>
    <phoneticPr fontId="1"/>
  </si>
  <si>
    <t>②ガーデン船越先鋒（9:38発）サクマ</t>
    <rPh sb="5" eb="7">
      <t>フナコシ</t>
    </rPh>
    <rPh sb="7" eb="9">
      <t>センポウ</t>
    </rPh>
    <phoneticPr fontId="1"/>
  </si>
  <si>
    <t>③ガーデン船越神酒所（9:54発）</t>
    <rPh sb="5" eb="7">
      <t>フナコシ</t>
    </rPh>
    <rPh sb="7" eb="10">
      <t>ミキショ</t>
    </rPh>
    <rPh sb="9" eb="10">
      <t>ショ</t>
    </rPh>
    <phoneticPr fontId="1"/>
  </si>
  <si>
    <t>④梅田先鋒（10:06発）</t>
    <rPh sb="1" eb="3">
      <t>ウメダ</t>
    </rPh>
    <rPh sb="3" eb="5">
      <t>センポウ</t>
    </rPh>
    <phoneticPr fontId="1"/>
  </si>
  <si>
    <t>⑤梅田神酒所（10:29発）</t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</si>
  <si>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t>⑥八丁目先鋒（10:37発）</t>
    <rPh sb="1" eb="4">
      <t>ハッチョウメ</t>
    </rPh>
    <rPh sb="4" eb="6">
      <t>センポウ</t>
    </rPh>
    <rPh sb="12" eb="13">
      <t>ハツ</t>
    </rPh>
    <phoneticPr fontId="1"/>
  </si>
  <si>
    <t>⑦八丁目神酒所（10:58発）</t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</si>
  <si>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⑧皆ヶ作先鋒（11:10発）</t>
    <rPh sb="1" eb="4">
      <t>カイガサク</t>
    </rPh>
    <rPh sb="4" eb="6">
      <t>センポウ</t>
    </rPh>
    <phoneticPr fontId="1"/>
  </si>
  <si>
    <t>⑩駒寄先鋒（11:51発）旧旭建材</t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</si>
  <si>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⑫南郷先鋒（12:23発）船小の下</t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</si>
  <si>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t>⑬根倉商店（12:39発）</t>
    <rPh sb="1" eb="2">
      <t>ネ</t>
    </rPh>
    <rPh sb="2" eb="3">
      <t>クラ</t>
    </rPh>
    <rPh sb="3" eb="5">
      <t>ショウテン</t>
    </rPh>
    <rPh sb="11" eb="12">
      <t>ハツ</t>
    </rPh>
    <phoneticPr fontId="1"/>
  </si>
  <si>
    <t>⑮防災トンネル前　到着（13:48発）</t>
    <rPh sb="7" eb="8">
      <t>マエ</t>
    </rPh>
    <rPh sb="9" eb="11">
      <t>トウチャク</t>
    </rPh>
    <phoneticPr fontId="1"/>
  </si>
  <si>
    <t>⑯トンネル中央:三丁目先鋒（14:06発）</t>
    <rPh sb="5" eb="7">
      <t>チュウオウ</t>
    </rPh>
    <rPh sb="8" eb="11">
      <t>サンチョウメ</t>
    </rPh>
    <rPh sb="11" eb="13">
      <t>センポウ</t>
    </rPh>
    <phoneticPr fontId="1"/>
  </si>
  <si>
    <t>⑰三丁目神酒所（14:28発）</t>
    <phoneticPr fontId="1"/>
  </si>
  <si>
    <t>⑱大木タバコ：二丁目先鋒（14:41発）</t>
    <rPh sb="1" eb="3">
      <t>オオキ</t>
    </rPh>
    <rPh sb="7" eb="8">
      <t>ニ</t>
    </rPh>
    <phoneticPr fontId="1"/>
  </si>
  <si>
    <t>⑲二丁目奥駐車場（15:03発）</t>
    <rPh sb="1" eb="4">
      <t>ニチョウメ</t>
    </rPh>
    <rPh sb="4" eb="5">
      <t>オク</t>
    </rPh>
    <rPh sb="5" eb="8">
      <t>チュウシャジョウ</t>
    </rPh>
    <phoneticPr fontId="1"/>
  </si>
  <si>
    <t>⑳二丁目神酒所（15:29発）</t>
    <phoneticPr fontId="1"/>
  </si>
  <si>
    <t>㉑一丁目先鋒（15:34発）</t>
    <rPh sb="1" eb="2">
      <t>イチ</t>
    </rPh>
    <phoneticPr fontId="1"/>
  </si>
  <si>
    <t>㉒一丁目神酒所（15:54発）</t>
    <phoneticPr fontId="1"/>
  </si>
  <si>
    <t>㉓仲通り商店街（16:09発）</t>
    <rPh sb="1" eb="2">
      <t>ナカ</t>
    </rPh>
    <rPh sb="2" eb="3">
      <t>ドオ</t>
    </rPh>
    <rPh sb="4" eb="7">
      <t>ショウテンガイ</t>
    </rPh>
    <phoneticPr fontId="1"/>
  </si>
  <si>
    <t>29</t>
    <phoneticPr fontId="1"/>
  </si>
  <si>
    <t>57</t>
    <phoneticPr fontId="1"/>
  </si>
  <si>
    <t>22</t>
    <phoneticPr fontId="1"/>
  </si>
  <si>
    <t>大人神輿／中神輿</t>
    <rPh sb="5" eb="6">
      <t>チュウ</t>
    </rPh>
    <rPh sb="6" eb="8">
      <t>ミコシ</t>
    </rPh>
    <phoneticPr fontId="1"/>
  </si>
  <si>
    <r>
      <t>宮司・安全祈祷　</t>
    </r>
    <r>
      <rPr>
        <b/>
        <sz val="14"/>
        <color rgb="FFFF0000"/>
        <rFont val="BIZ UDP明朝 Medium"/>
        <family val="1"/>
        <charset val="128"/>
      </rPr>
      <t>車Ｂ／山車１号</t>
    </r>
    <rPh sb="0" eb="2">
      <t>グウジ</t>
    </rPh>
    <rPh sb="3" eb="5">
      <t>アンゼン</t>
    </rPh>
    <rPh sb="5" eb="7">
      <t>キトウ</t>
    </rPh>
    <phoneticPr fontId="1"/>
  </si>
  <si>
    <r>
      <t>町内渡御</t>
    </r>
    <r>
      <rPr>
        <b/>
        <sz val="14"/>
        <color rgb="FFFF0000"/>
        <rFont val="BIZ UDP明朝 Medium"/>
        <family val="1"/>
        <charset val="128"/>
      </rPr>
      <t>　山車／子供神輿</t>
    </r>
    <phoneticPr fontId="1"/>
  </si>
  <si>
    <r>
      <t>お囃子（夜の部）</t>
    </r>
    <r>
      <rPr>
        <b/>
        <sz val="14"/>
        <color rgb="FFFF0000"/>
        <rFont val="BIZ UDP明朝 Medium"/>
        <family val="1"/>
        <charset val="128"/>
      </rPr>
      <t>　山車</t>
    </r>
    <rPh sb="9" eb="11">
      <t>ダシ</t>
    </rPh>
    <phoneticPr fontId="1"/>
  </si>
  <si>
    <r>
      <t>四町内連合渡御</t>
    </r>
    <r>
      <rPr>
        <b/>
        <sz val="14"/>
        <color rgb="FFFF0000"/>
        <rFont val="BIZ UDP明朝 Medium"/>
        <family val="1"/>
        <charset val="128"/>
      </rPr>
      <t>　大人神輿</t>
    </r>
    <rPh sb="0" eb="1">
      <t>ヨン</t>
    </rPh>
    <rPh sb="1" eb="3">
      <t>チョウナイ</t>
    </rPh>
    <phoneticPr fontId="1"/>
  </si>
  <si>
    <t>※タオル持ち帰り、配布は翌日</t>
    <phoneticPr fontId="1"/>
  </si>
  <si>
    <t>評議員：会館２階清掃、</t>
    <rPh sb="0" eb="3">
      <t>ヒョウギイン</t>
    </rPh>
    <rPh sb="4" eb="6">
      <t>カイカン</t>
    </rPh>
    <rPh sb="7" eb="8">
      <t>カイ</t>
    </rPh>
    <rPh sb="8" eb="10">
      <t>セイソウ</t>
    </rPh>
    <phoneticPr fontId="1"/>
  </si>
  <si>
    <t>返礼タオル準備</t>
    <phoneticPr fontId="1"/>
  </si>
  <si>
    <r>
      <t>町内渡御　</t>
    </r>
    <r>
      <rPr>
        <b/>
        <sz val="14"/>
        <color rgb="FFFF0000"/>
        <rFont val="BIZ UDP明朝 Medium"/>
        <family val="1"/>
        <charset val="128"/>
      </rPr>
      <t>山車／子供神輿</t>
    </r>
    <phoneticPr fontId="1"/>
  </si>
  <si>
    <r>
      <t>①会館出発　午前</t>
    </r>
    <r>
      <rPr>
        <sz val="14"/>
        <color rgb="FFFF0000"/>
        <rFont val="BIZ UDP明朝 Medium"/>
        <family val="1"/>
        <charset val="128"/>
      </rPr>
      <t>（２区内巡行）</t>
    </r>
    <phoneticPr fontId="1"/>
  </si>
  <si>
    <r>
      <t>町内渡御（門付）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</si>
  <si>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>①会館出発　午後</t>
    </r>
    <r>
      <rPr>
        <sz val="14"/>
        <color rgb="FFFF0000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</si>
  <si>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①会館出発　</t>
    </r>
    <r>
      <rPr>
        <sz val="14"/>
        <color rgb="FFFF0000"/>
        <rFont val="BIZ UDP明朝 Medium"/>
        <family val="1"/>
        <charset val="128"/>
      </rPr>
      <t>（２区内巡行）</t>
    </r>
    <rPh sb="8" eb="9">
      <t>ク</t>
    </rPh>
    <rPh sb="9" eb="10">
      <t>ナイ</t>
    </rPh>
    <rPh sb="10" eb="12">
      <t>ジュンコウ</t>
    </rPh>
    <phoneticPr fontId="1"/>
  </si>
  <si>
    <r>
      <t>③松村邸前</t>
    </r>
    <r>
      <rPr>
        <sz val="14"/>
        <color rgb="FFFF0000"/>
        <rFont val="BIZ UDP明朝 Medium"/>
        <family val="1"/>
        <charset val="128"/>
      </rPr>
      <t>（休憩）</t>
    </r>
    <rPh sb="1" eb="3">
      <t>マツムラ</t>
    </rPh>
    <rPh sb="6" eb="8">
      <t>キュウケイ</t>
    </rPh>
    <phoneticPr fontId="1"/>
  </si>
  <si>
    <r>
      <t>⑦駒寄会館</t>
    </r>
    <r>
      <rPr>
        <sz val="14"/>
        <color rgb="FFFF0000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</si>
  <si>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>⑪参番館駐車場</t>
    </r>
    <r>
      <rPr>
        <sz val="14"/>
        <color rgb="FFEE0000"/>
        <rFont val="BIZ UDP明朝 Medium"/>
        <family val="1"/>
        <charset val="128"/>
      </rPr>
      <t>（休憩）</t>
    </r>
    <phoneticPr fontId="1"/>
  </si>
  <si>
    <t>直会（なおらい）</t>
    <phoneticPr fontId="1"/>
  </si>
  <si>
    <t>お囃子開始～</t>
    <phoneticPr fontId="1"/>
  </si>
  <si>
    <t>～駒寄 御霊入れまで</t>
    <rPh sb="1" eb="3">
      <t>コマヨセ</t>
    </rPh>
    <rPh sb="4" eb="6">
      <t>ミタマ</t>
    </rPh>
    <rPh sb="6" eb="7">
      <t>イ</t>
    </rPh>
    <phoneticPr fontId="1"/>
  </si>
  <si>
    <t>お囃子【少年部】</t>
    <phoneticPr fontId="1"/>
  </si>
  <si>
    <t>少年部・会館集合</t>
    <rPh sb="4" eb="6">
      <t>カイカン</t>
    </rPh>
    <phoneticPr fontId="1"/>
  </si>
  <si>
    <r>
      <t>⑤斎藤運送脇を</t>
    </r>
    <r>
      <rPr>
        <sz val="12"/>
        <color theme="1"/>
        <rFont val="BIZ UDP明朝 Medium"/>
        <family val="1"/>
        <charset val="128"/>
      </rPr>
      <t>ショートカット</t>
    </r>
    <phoneticPr fontId="1"/>
  </si>
  <si>
    <r>
      <t>③行政</t>
    </r>
    <r>
      <rPr>
        <sz val="12"/>
        <color theme="1"/>
        <rFont val="BIZ UDP明朝 Medium"/>
        <family val="1"/>
        <charset val="128"/>
      </rPr>
      <t>センター</t>
    </r>
    <r>
      <rPr>
        <sz val="14"/>
        <color theme="1"/>
        <rFont val="BIZ UDP明朝 Medium"/>
        <family val="1"/>
        <charset val="128"/>
      </rPr>
      <t>前着 （16:52発）</t>
    </r>
    <rPh sb="1" eb="3">
      <t>ギョウセイ</t>
    </rPh>
    <rPh sb="7" eb="8">
      <t>マエ</t>
    </rPh>
    <rPh sb="8" eb="9">
      <t>キ</t>
    </rPh>
    <phoneticPr fontId="1"/>
  </si>
  <si>
    <r>
      <t>②ガーデン船越先鋒（9:38発）</t>
    </r>
    <r>
      <rPr>
        <sz val="12"/>
        <rFont val="BIZ UDP明朝 Medium"/>
        <family val="1"/>
        <charset val="128"/>
      </rPr>
      <t>サクマ</t>
    </r>
    <rPh sb="5" eb="7">
      <t>フナコシ</t>
    </rPh>
    <rPh sb="7" eb="9">
      <t>センポウ</t>
    </rPh>
    <phoneticPr fontId="1"/>
  </si>
  <si>
    <r>
      <t>⑯</t>
    </r>
    <r>
      <rPr>
        <sz val="12"/>
        <color theme="1"/>
        <rFont val="BIZ UDP明朝 Medium"/>
        <family val="1"/>
        <charset val="128"/>
      </rPr>
      <t>トンネル</t>
    </r>
    <r>
      <rPr>
        <sz val="14"/>
        <color theme="1"/>
        <rFont val="BIZ UDP明朝 Medium"/>
        <family val="1"/>
        <charset val="128"/>
      </rPr>
      <t>中央:三丁目先鋒（14:06発）</t>
    </r>
    <rPh sb="5" eb="7">
      <t>チュウオウ</t>
    </rPh>
    <rPh sb="8" eb="11">
      <t>サンチョウメ</t>
    </rPh>
    <rPh sb="11" eb="13">
      <t>センポウ</t>
    </rPh>
    <phoneticPr fontId="1"/>
  </si>
  <si>
    <r>
      <t>⑱大木</t>
    </r>
    <r>
      <rPr>
        <sz val="12"/>
        <color theme="1"/>
        <rFont val="BIZ UDP明朝 Medium"/>
        <family val="1"/>
        <charset val="128"/>
      </rPr>
      <t>タバコ</t>
    </r>
    <r>
      <rPr>
        <sz val="14"/>
        <color theme="1"/>
        <rFont val="BIZ UDP明朝 Medium"/>
        <family val="1"/>
        <charset val="128"/>
      </rPr>
      <t>：二丁目先鋒（14:41発）</t>
    </r>
    <rPh sb="1" eb="3">
      <t>オオキ</t>
    </rPh>
    <rPh sb="7" eb="8">
      <t>ニ</t>
    </rPh>
    <phoneticPr fontId="1"/>
  </si>
  <si>
    <t>③松村邸前</t>
    <rPh sb="1" eb="3">
      <t>マツムラ</t>
    </rPh>
    <phoneticPr fontId="1"/>
  </si>
  <si>
    <r>
      <t>②しまうま公園</t>
    </r>
    <r>
      <rPr>
        <sz val="14"/>
        <color rgb="FFFF0000"/>
        <rFont val="BIZ UDP明朝 Medium"/>
        <family val="1"/>
        <charset val="128"/>
      </rPr>
      <t>（休憩）</t>
    </r>
    <phoneticPr fontId="1"/>
  </si>
  <si>
    <r>
      <t>①会館出発</t>
    </r>
    <r>
      <rPr>
        <b/>
        <sz val="14"/>
        <rFont val="BIZ UDP明朝 Medium"/>
        <family val="1"/>
        <charset val="128"/>
      </rPr>
      <t>　（２区内巡行）</t>
    </r>
    <rPh sb="8" eb="9">
      <t>ク</t>
    </rPh>
    <rPh sb="9" eb="10">
      <t>ナイ</t>
    </rPh>
    <rPh sb="10" eb="12">
      <t>ジュンコウ</t>
    </rPh>
    <phoneticPr fontId="1"/>
  </si>
  <si>
    <r>
      <t>⑦駒寄会館</t>
    </r>
    <r>
      <rPr>
        <b/>
        <sz val="14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</si>
  <si>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 xml:space="preserve">町内渡御（門付） 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</si>
  <si>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午前</t>
    </r>
    <r>
      <rPr>
        <b/>
        <sz val="14"/>
        <rFont val="BIZ UDP明朝 Medium"/>
        <family val="1"/>
        <charset val="128"/>
      </rPr>
      <t>（２区内巡行）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</si>
  <si>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午後</t>
    </r>
    <r>
      <rPr>
        <b/>
        <sz val="14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</si>
  <si>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③サクマ時計店脇</t>
    </r>
    <r>
      <rPr>
        <sz val="14"/>
        <color rgb="FFFF0000"/>
        <rFont val="BIZ UDP明朝 Medium"/>
        <family val="1"/>
        <charset val="128"/>
      </rPr>
      <t>（休憩）</t>
    </r>
    <rPh sb="4" eb="7">
      <t>トケイテン</t>
    </rPh>
    <rPh sb="7" eb="8">
      <t>ワキ</t>
    </rPh>
    <phoneticPr fontId="1"/>
  </si>
  <si>
    <t>※少年部は対象外</t>
    <rPh sb="0" eb="2">
      <t>ショウネン</t>
    </rPh>
    <rPh sb="2" eb="3">
      <t>ブ</t>
    </rPh>
    <rPh sb="4" eb="7">
      <t>タイショウガイ</t>
    </rPh>
    <phoneticPr fontId="1"/>
  </si>
  <si>
    <r>
      <rPr>
        <b/>
        <sz val="12"/>
        <rFont val="BIZ UDP明朝 Medium"/>
        <family val="1"/>
        <charset val="128"/>
      </rPr>
      <t>：</t>
    </r>
    <r>
      <rPr>
        <b/>
        <sz val="12"/>
        <color rgb="FFFF0000"/>
        <rFont val="BIZ UDP明朝 Medium"/>
        <family val="1"/>
        <charset val="128"/>
      </rPr>
      <t>　大人神輿／中神輿／子供神輿</t>
    </r>
    <rPh sb="7" eb="8">
      <t>チュウ</t>
    </rPh>
    <rPh sb="8" eb="10">
      <t>ミコシ</t>
    </rPh>
    <rPh sb="11" eb="13">
      <t>コドモ</t>
    </rPh>
    <rPh sb="13" eb="15">
      <t>ミコシ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</si>
</sst>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4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0"/>
      <color indexed="10"/>
      <name val="BIZ UDPゴシック"/>
      <family val="3"/>
      <charset val="128"/>
    </font>
    <font>
      <b/>
      <sz val="14"/>
      <color theme="1"/>
      <name val="BIZ UDP明朝 Medium"/>
      <family val="1"/>
      <charset val="128"/>
    </font>
    <font>
      <b/>
      <sz val="14"/>
      <name val="BIZ UDP明朝 Medium"/>
      <family val="1"/>
      <charset val="128"/>
    </font>
    <font>
      <sz val="14"/>
      <color theme="1"/>
      <name val="BIZ UDP明朝 Medium"/>
      <family val="1"/>
      <charset val="128"/>
    </font>
    <font>
      <b/>
      <sz val="14"/>
      <name val="BIZ UDPゴシック"/>
      <family val="3"/>
      <charset val="128"/>
    </font>
    <font>
      <sz val="14"/>
      <color theme="0"/>
      <name val="BIZ UDP明朝 Medium"/>
      <family val="1"/>
      <charset val="128"/>
    </font>
    <font>
      <sz val="14"/>
      <name val="BIZ UDP明朝 Medium"/>
      <family val="1"/>
      <charset val="128"/>
    </font>
    <font>
      <b/>
      <sz val="14"/>
      <color rgb="FFFF0000"/>
      <name val="BIZ UDP明朝 Medium"/>
      <family val="1"/>
      <charset val="128"/>
    </font>
    <font>
      <sz val="14"/>
      <color rgb="FFFF0000"/>
      <name val="BIZ UDP明朝 Medium"/>
      <family val="1"/>
      <charset val="128"/>
    </font>
    <font>
      <sz val="14"/>
      <color theme="1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sz val="14"/>
      <color rgb="FFEE0000"/>
      <name val="BIZ UDP明朝 Medium"/>
      <family val="1"/>
      <charset val="128"/>
    </font>
    <font>
      <b/>
      <sz val="14"/>
      <color theme="1"/>
      <name val="BIZ UDPゴシック"/>
      <family val="3"/>
      <charset val="128"/>
    </font>
    <font>
      <b/>
      <sz val="14"/>
      <color rgb="FF00B050"/>
      <name val="BIZ UDP明朝 Medium"/>
      <family val="1"/>
      <charset val="128"/>
    </font>
    <font>
      <sz val="12"/>
      <color theme="1"/>
      <name val="BIZ UDP明朝 Medium"/>
      <family val="1"/>
      <charset val="128"/>
    </font>
    <font>
      <sz val="12"/>
      <name val="BIZ UDP明朝 Medium"/>
      <family val="1"/>
      <charset val="128"/>
    </font>
    <font>
      <b/>
      <sz val="10"/>
      <color indexed="10"/>
      <name val="BIZ UDPゴシック"/>
      <family val="3"/>
      <charset val="128"/>
    </font>
    <font>
      <b/>
      <sz val="12"/>
      <name val="BIZ UDP明朝 Medium"/>
      <family val="1"/>
      <charset val="128"/>
    </font>
    <font>
      <b/>
      <sz val="12"/>
      <color rgb="FFFF0000"/>
      <name val="BIZ UDP明朝 Medium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F4B8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ck">
        <color theme="0"/>
      </right>
      <top style="dotted">
        <color auto="1"/>
      </top>
      <bottom/>
      <diagonal/>
    </border>
    <border>
      <left/>
      <right style="thick">
        <color theme="0"/>
      </right>
      <top style="thin">
        <color auto="1"/>
      </top>
      <bottom style="dotted">
        <color auto="1"/>
      </bottom>
      <diagonal/>
    </border>
    <border>
      <left/>
      <right style="thick">
        <color theme="0"/>
      </right>
      <top/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dotted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dotted">
        <color auto="1"/>
      </top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theme="0"/>
      </left>
      <right/>
      <top style="thin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ck">
        <color theme="0"/>
      </right>
      <top style="thin">
        <color auto="1"/>
      </top>
      <bottom style="hair">
        <color auto="1"/>
      </bottom>
      <diagonal/>
    </border>
    <border>
      <left/>
      <right style="thick">
        <color theme="0"/>
      </right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 style="mediumDashed">
        <color rgb="FFFF0000"/>
      </left>
      <right style="mediumDashed">
        <color rgb="FFFF0000"/>
      </right>
      <top/>
      <bottom style="hair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46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5" fontId="16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16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17" fillId="7" borderId="3" xfId="0" applyFont="1" applyFill="1" applyBorder="1"/>
    <xf numFmtId="0" fontId="17" fillId="7" borderId="5" xfId="0" applyFont="1" applyFill="1" applyBorder="1"/>
    <xf numFmtId="0" fontId="17" fillId="7" borderId="7" xfId="0" applyFont="1" applyFill="1" applyBorder="1"/>
    <xf numFmtId="0" fontId="17" fillId="7" borderId="8" xfId="0" applyFont="1" applyFill="1" applyBorder="1"/>
    <xf numFmtId="0" fontId="18" fillId="0" borderId="0" xfId="0" applyFont="1" applyAlignment="1">
      <alignment horizontal="right" vertical="top"/>
    </xf>
    <xf numFmtId="5" fontId="18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19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21" fillId="0" borderId="0" xfId="0" quotePrefix="1" applyNumberFormat="1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5" fillId="0" borderId="17" xfId="0" quotePrefix="1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quotePrefix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 indent="1"/>
    </xf>
    <xf numFmtId="20" fontId="26" fillId="0" borderId="13" xfId="0" applyNumberFormat="1" applyFont="1" applyBorder="1" applyAlignment="1">
      <alignment horizontal="left" vertical="center"/>
    </xf>
    <xf numFmtId="20" fontId="27" fillId="0" borderId="0" xfId="0" quotePrefix="1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vertical="center"/>
    </xf>
    <xf numFmtId="20" fontId="25" fillId="7" borderId="17" xfId="0" quotePrefix="1" applyNumberFormat="1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 indent="1"/>
    </xf>
    <xf numFmtId="0" fontId="25" fillId="0" borderId="0" xfId="0" quotePrefix="1" applyFont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center" vertical="center"/>
    </xf>
    <xf numFmtId="20" fontId="25" fillId="0" borderId="24" xfId="0" quotePrefix="1" applyNumberFormat="1" applyFont="1" applyBorder="1" applyAlignment="1">
      <alignment horizontal="left" vertical="center"/>
    </xf>
    <xf numFmtId="20" fontId="25" fillId="0" borderId="24" xfId="0" quotePrefix="1" applyNumberFormat="1" applyFont="1" applyBorder="1" applyAlignment="1">
      <alignment horizontal="center" vertical="center"/>
    </xf>
    <xf numFmtId="0" fontId="25" fillId="7" borderId="0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left" vertical="center"/>
    </xf>
    <xf numFmtId="0" fontId="25" fillId="7" borderId="12" xfId="0" applyFont="1" applyFill="1" applyBorder="1" applyAlignment="1">
      <alignment vertical="center"/>
    </xf>
    <xf numFmtId="20" fontId="26" fillId="0" borderId="28" xfId="0" applyNumberFormat="1" applyFont="1" applyBorder="1" applyAlignment="1">
      <alignment horizontal="left" vertical="center"/>
    </xf>
    <xf numFmtId="20" fontId="26" fillId="0" borderId="0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vertical="center"/>
    </xf>
    <xf numFmtId="20" fontId="26" fillId="0" borderId="22" xfId="0" applyNumberFormat="1" applyFont="1" applyBorder="1" applyAlignment="1">
      <alignment horizontal="left" vertical="center"/>
    </xf>
    <xf numFmtId="0" fontId="25" fillId="7" borderId="17" xfId="0" quotePrefix="1" applyFont="1" applyFill="1" applyBorder="1" applyAlignment="1">
      <alignment horizontal="left" vertical="center"/>
    </xf>
    <xf numFmtId="20" fontId="23" fillId="7" borderId="18" xfId="0" applyNumberFormat="1" applyFont="1" applyFill="1" applyBorder="1" applyAlignment="1">
      <alignment horizontal="left" vertical="center" indent="1"/>
    </xf>
    <xf numFmtId="0" fontId="25" fillId="0" borderId="20" xfId="0" quotePrefix="1" applyFont="1" applyBorder="1" applyAlignment="1">
      <alignment horizontal="left" vertical="center"/>
    </xf>
    <xf numFmtId="0" fontId="25" fillId="0" borderId="20" xfId="0" quotePrefix="1" applyFont="1" applyBorder="1" applyAlignment="1">
      <alignment vertical="center"/>
    </xf>
    <xf numFmtId="0" fontId="25" fillId="7" borderId="21" xfId="0" applyFont="1" applyFill="1" applyBorder="1" applyAlignment="1">
      <alignment horizontal="left" vertical="center"/>
    </xf>
    <xf numFmtId="0" fontId="25" fillId="7" borderId="21" xfId="0" applyFont="1" applyFill="1" applyBorder="1" applyAlignment="1">
      <alignment vertical="center"/>
    </xf>
    <xf numFmtId="20" fontId="25" fillId="0" borderId="14" xfId="0" applyNumberFormat="1" applyFont="1" applyBorder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25" fillId="9" borderId="17" xfId="0" applyFont="1" applyFill="1" applyBorder="1" applyAlignment="1">
      <alignment horizontal="left" vertical="center"/>
    </xf>
    <xf numFmtId="0" fontId="23" fillId="9" borderId="17" xfId="0" applyFont="1" applyFill="1" applyBorder="1" applyAlignment="1">
      <alignment horizontal="left" vertical="center" indent="1"/>
    </xf>
    <xf numFmtId="0" fontId="28" fillId="9" borderId="0" xfId="0" quotePrefix="1" applyFont="1" applyFill="1" applyBorder="1" applyAlignment="1">
      <alignment horizontal="left" vertical="center"/>
    </xf>
    <xf numFmtId="0" fontId="25" fillId="9" borderId="0" xfId="0" applyFont="1" applyFill="1" applyBorder="1" applyAlignment="1">
      <alignment vertical="center"/>
    </xf>
    <xf numFmtId="0" fontId="25" fillId="0" borderId="22" xfId="0" applyFont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vertical="center"/>
    </xf>
    <xf numFmtId="0" fontId="25" fillId="0" borderId="0" xfId="0" quotePrefix="1" applyFont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/>
    </xf>
    <xf numFmtId="0" fontId="25" fillId="0" borderId="14" xfId="0" quotePrefix="1" applyFont="1" applyBorder="1" applyAlignment="1">
      <alignment horizontal="center" vertical="center"/>
    </xf>
    <xf numFmtId="0" fontId="25" fillId="0" borderId="0" xfId="0" quotePrefix="1" applyFont="1" applyAlignment="1">
      <alignment horizontal="left" vertical="center" indent="2"/>
    </xf>
    <xf numFmtId="0" fontId="30" fillId="8" borderId="0" xfId="0" quotePrefix="1" applyFont="1" applyFill="1" applyBorder="1" applyAlignment="1">
      <alignment horizontal="left" vertical="center"/>
    </xf>
    <xf numFmtId="0" fontId="30" fillId="8" borderId="0" xfId="0" applyFont="1" applyFill="1" applyBorder="1" applyAlignment="1">
      <alignment vertical="center"/>
    </xf>
    <xf numFmtId="0" fontId="25" fillId="9" borderId="22" xfId="0" applyFont="1" applyFill="1" applyBorder="1" applyAlignment="1">
      <alignment horizontal="left" vertical="center"/>
    </xf>
    <xf numFmtId="0" fontId="23" fillId="9" borderId="22" xfId="0" applyFont="1" applyFill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left" vertical="center"/>
    </xf>
    <xf numFmtId="0" fontId="25" fillId="5" borderId="17" xfId="0" applyFont="1" applyFill="1" applyBorder="1" applyAlignment="1">
      <alignment horizontal="left" vertical="center"/>
    </xf>
    <xf numFmtId="0" fontId="23" fillId="5" borderId="17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/>
    </xf>
    <xf numFmtId="20" fontId="31" fillId="5" borderId="0" xfId="0" quotePrefix="1" applyNumberFormat="1" applyFont="1" applyFill="1" applyBorder="1" applyAlignment="1">
      <alignment horizontal="left" vertical="center"/>
    </xf>
    <xf numFmtId="0" fontId="25" fillId="9" borderId="0" xfId="0" quotePrefix="1" applyFont="1" applyFill="1" applyBorder="1" applyAlignment="1">
      <alignment horizontal="left" vertical="center"/>
    </xf>
    <xf numFmtId="0" fontId="23" fillId="9" borderId="0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 indent="1"/>
    </xf>
    <xf numFmtId="0" fontId="28" fillId="5" borderId="0" xfId="0" quotePrefix="1" applyFont="1" applyFill="1" applyBorder="1" applyAlignment="1">
      <alignment horizontal="left" vertical="center" indent="1"/>
    </xf>
    <xf numFmtId="0" fontId="28" fillId="9" borderId="21" xfId="0" quotePrefix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horizontal="left" vertical="center" indent="1"/>
    </xf>
    <xf numFmtId="0" fontId="25" fillId="0" borderId="21" xfId="0" quotePrefix="1" applyFont="1" applyBorder="1" applyAlignment="1">
      <alignment horizontal="left" vertical="center"/>
    </xf>
    <xf numFmtId="0" fontId="25" fillId="0" borderId="21" xfId="0" quotePrefix="1" applyFont="1" applyBorder="1" applyAlignment="1">
      <alignment vertical="center"/>
    </xf>
    <xf numFmtId="0" fontId="25" fillId="5" borderId="21" xfId="0" applyFont="1" applyFill="1" applyBorder="1" applyAlignment="1">
      <alignment horizontal="left" vertical="center"/>
    </xf>
    <xf numFmtId="0" fontId="25" fillId="5" borderId="21" xfId="0" quotePrefix="1" applyFont="1" applyFill="1" applyBorder="1" applyAlignment="1">
      <alignment horizontal="left" vertical="center" indent="1"/>
    </xf>
    <xf numFmtId="0" fontId="25" fillId="0" borderId="0" xfId="0" quotePrefix="1" applyFont="1" applyBorder="1" applyAlignment="1">
      <alignment vertical="center"/>
    </xf>
    <xf numFmtId="0" fontId="30" fillId="5" borderId="12" xfId="0" quotePrefix="1" applyFont="1" applyFill="1" applyBorder="1" applyAlignment="1">
      <alignment horizontal="left" vertical="center"/>
    </xf>
    <xf numFmtId="0" fontId="25" fillId="5" borderId="12" xfId="0" quotePrefix="1" applyFont="1" applyFill="1" applyBorder="1" applyAlignment="1">
      <alignment horizontal="left" vertical="center" indent="1"/>
    </xf>
    <xf numFmtId="20" fontId="26" fillId="0" borderId="0" xfId="0" quotePrefix="1" applyNumberFormat="1" applyFont="1" applyAlignment="1">
      <alignment horizontal="center" vertical="center"/>
    </xf>
    <xf numFmtId="0" fontId="28" fillId="9" borderId="22" xfId="0" quotePrefix="1" applyFont="1" applyFill="1" applyBorder="1" applyAlignment="1">
      <alignment horizontal="left" vertical="center"/>
    </xf>
    <xf numFmtId="0" fontId="25" fillId="9" borderId="22" xfId="0" applyFont="1" applyFill="1" applyBorder="1" applyAlignment="1">
      <alignment horizontal="left" vertical="center" indent="1"/>
    </xf>
    <xf numFmtId="20" fontId="32" fillId="8" borderId="0" xfId="0" quotePrefix="1" applyNumberFormat="1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left" vertical="center"/>
    </xf>
    <xf numFmtId="0" fontId="23" fillId="10" borderId="18" xfId="0" quotePrefix="1" applyFont="1" applyFill="1" applyBorder="1" applyAlignment="1">
      <alignment horizontal="left" vertical="center" indent="1"/>
    </xf>
    <xf numFmtId="0" fontId="25" fillId="9" borderId="12" xfId="0" quotePrefix="1" applyFont="1" applyFill="1" applyBorder="1" applyAlignment="1">
      <alignment horizontal="left" vertical="center"/>
    </xf>
    <xf numFmtId="0" fontId="25" fillId="9" borderId="12" xfId="0" applyFont="1" applyFill="1" applyBorder="1" applyAlignment="1">
      <alignment horizontal="left" vertical="center" indent="1"/>
    </xf>
    <xf numFmtId="0" fontId="23" fillId="10" borderId="17" xfId="0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horizontal="left" vertical="center" indent="1"/>
    </xf>
    <xf numFmtId="0" fontId="30" fillId="0" borderId="0" xfId="0" quotePrefix="1" applyFont="1" applyBorder="1" applyAlignment="1">
      <alignment horizontal="left" vertical="center"/>
    </xf>
    <xf numFmtId="0" fontId="33" fillId="8" borderId="0" xfId="0" quotePrefix="1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vertical="center"/>
    </xf>
    <xf numFmtId="0" fontId="28" fillId="10" borderId="7" xfId="0" quotePrefix="1" applyFont="1" applyFill="1" applyBorder="1" applyAlignment="1">
      <alignment horizontal="left" vertical="center"/>
    </xf>
    <xf numFmtId="0" fontId="25" fillId="10" borderId="2" xfId="0" quotePrefix="1" applyFont="1" applyFill="1" applyBorder="1" applyAlignment="1">
      <alignment horizontal="left" vertical="center" indent="1"/>
    </xf>
    <xf numFmtId="0" fontId="25" fillId="10" borderId="7" xfId="0" applyFont="1" applyFill="1" applyBorder="1" applyAlignment="1">
      <alignment horizontal="left" vertical="center"/>
    </xf>
    <xf numFmtId="20" fontId="26" fillId="10" borderId="36" xfId="0" quotePrefix="1" applyNumberFormat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vertical="center"/>
    </xf>
    <xf numFmtId="0" fontId="25" fillId="10" borderId="7" xfId="0" quotePrefix="1" applyFont="1" applyFill="1" applyBorder="1" applyAlignment="1">
      <alignment horizontal="left" vertical="center"/>
    </xf>
    <xf numFmtId="0" fontId="25" fillId="10" borderId="2" xfId="0" applyFont="1" applyFill="1" applyBorder="1" applyAlignment="1">
      <alignment horizontal="left" vertical="center" indent="3"/>
    </xf>
    <xf numFmtId="0" fontId="25" fillId="10" borderId="31" xfId="0" quotePrefix="1" applyFont="1" applyFill="1" applyBorder="1" applyAlignment="1">
      <alignment horizontal="left" vertical="center"/>
    </xf>
    <xf numFmtId="0" fontId="25" fillId="10" borderId="32" xfId="0" quotePrefix="1" applyFont="1" applyFill="1" applyBorder="1" applyAlignment="1">
      <alignment horizontal="left" vertical="center" indent="1"/>
    </xf>
    <xf numFmtId="0" fontId="25" fillId="10" borderId="22" xfId="0" applyFont="1" applyFill="1" applyBorder="1" applyAlignment="1">
      <alignment horizontal="left" vertical="center"/>
    </xf>
    <xf numFmtId="0" fontId="25" fillId="10" borderId="22" xfId="0" applyFont="1" applyFill="1" applyBorder="1" applyAlignment="1">
      <alignment vertical="center"/>
    </xf>
    <xf numFmtId="0" fontId="25" fillId="10" borderId="33" xfId="0" quotePrefix="1" applyFont="1" applyFill="1" applyBorder="1" applyAlignment="1">
      <alignment horizontal="left" vertical="center"/>
    </xf>
    <xf numFmtId="0" fontId="25" fillId="10" borderId="34" xfId="0" quotePrefix="1" applyFont="1" applyFill="1" applyBorder="1" applyAlignment="1">
      <alignment horizontal="left" vertical="center" indent="1"/>
    </xf>
    <xf numFmtId="0" fontId="25" fillId="10" borderId="21" xfId="0" applyFont="1" applyFill="1" applyBorder="1" applyAlignment="1">
      <alignment horizontal="left" vertical="center" indent="1"/>
    </xf>
    <xf numFmtId="0" fontId="25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left" vertical="center" indent="1"/>
    </xf>
    <xf numFmtId="0" fontId="25" fillId="10" borderId="31" xfId="0" applyFont="1" applyFill="1" applyBorder="1" applyAlignment="1">
      <alignment horizontal="left" vertical="center"/>
    </xf>
    <xf numFmtId="0" fontId="25" fillId="10" borderId="32" xfId="0" applyFont="1" applyFill="1" applyBorder="1" applyAlignment="1">
      <alignment vertical="center"/>
    </xf>
    <xf numFmtId="0" fontId="23" fillId="10" borderId="22" xfId="0" applyFont="1" applyFill="1" applyBorder="1" applyAlignment="1">
      <alignment horizontal="left" vertical="center"/>
    </xf>
    <xf numFmtId="0" fontId="23" fillId="10" borderId="22" xfId="0" applyFont="1" applyFill="1" applyBorder="1" applyAlignment="1">
      <alignment vertical="center"/>
    </xf>
    <xf numFmtId="0" fontId="25" fillId="10" borderId="34" xfId="0" applyFont="1" applyFill="1" applyBorder="1" applyAlignment="1">
      <alignment horizontal="left" vertical="center" indent="1"/>
    </xf>
    <xf numFmtId="0" fontId="28" fillId="10" borderId="9" xfId="0" quotePrefix="1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vertical="center" indent="1"/>
    </xf>
    <xf numFmtId="0" fontId="23" fillId="10" borderId="35" xfId="0" applyFont="1" applyFill="1" applyBorder="1" applyAlignment="1">
      <alignment horizontal="left" vertical="center"/>
    </xf>
    <xf numFmtId="0" fontId="23" fillId="10" borderId="14" xfId="0" applyFont="1" applyFill="1" applyBorder="1" applyAlignment="1">
      <alignment horizontal="center" vertical="center"/>
    </xf>
    <xf numFmtId="0" fontId="30" fillId="10" borderId="5" xfId="0" applyFont="1" applyFill="1" applyBorder="1" applyAlignment="1">
      <alignment horizontal="left" vertical="center"/>
    </xf>
    <xf numFmtId="0" fontId="24" fillId="10" borderId="4" xfId="0" applyFont="1" applyFill="1" applyBorder="1" applyAlignment="1">
      <alignment horizontal="left" vertical="center" indent="1"/>
    </xf>
    <xf numFmtId="0" fontId="28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left" vertical="center"/>
    </xf>
    <xf numFmtId="0" fontId="25" fillId="11" borderId="5" xfId="0" applyFont="1" applyFill="1" applyBorder="1" applyAlignment="1">
      <alignment horizontal="left" vertical="center"/>
    </xf>
    <xf numFmtId="0" fontId="34" fillId="11" borderId="17" xfId="0" applyFont="1" applyFill="1" applyBorder="1" applyAlignment="1">
      <alignment horizontal="left" vertical="center" indent="1"/>
    </xf>
    <xf numFmtId="0" fontId="25" fillId="10" borderId="12" xfId="0" quotePrefix="1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indent="1"/>
    </xf>
    <xf numFmtId="0" fontId="33" fillId="8" borderId="7" xfId="0" quotePrefix="1" applyFont="1" applyFill="1" applyBorder="1" applyAlignment="1">
      <alignment horizontal="left" vertical="center"/>
    </xf>
    <xf numFmtId="0" fontId="28" fillId="11" borderId="2" xfId="0" applyFont="1" applyFill="1" applyBorder="1" applyAlignment="1">
      <alignment vertical="center"/>
    </xf>
    <xf numFmtId="20" fontId="26" fillId="0" borderId="36" xfId="0" quotePrefix="1" applyNumberFormat="1" applyFont="1" applyBorder="1" applyAlignment="1">
      <alignment horizontal="left" vertical="center"/>
    </xf>
    <xf numFmtId="0" fontId="25" fillId="11" borderId="29" xfId="0" quotePrefix="1" applyFont="1" applyFill="1" applyBorder="1" applyAlignment="1">
      <alignment horizontal="left" vertical="center"/>
    </xf>
    <xf numFmtId="0" fontId="28" fillId="11" borderId="30" xfId="0" applyFont="1" applyFill="1" applyBorder="1" applyAlignment="1">
      <alignment horizontal="left" vertical="center" indent="1"/>
    </xf>
    <xf numFmtId="0" fontId="25" fillId="0" borderId="0" xfId="0" applyFont="1" applyBorder="1" applyAlignment="1">
      <alignment horizontal="left" vertical="center" indent="6"/>
    </xf>
    <xf numFmtId="0" fontId="25" fillId="0" borderId="2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0" borderId="0" xfId="0" quotePrefix="1" applyFont="1" applyBorder="1" applyAlignment="1">
      <alignment horizontal="right" vertical="center"/>
    </xf>
    <xf numFmtId="20" fontId="23" fillId="0" borderId="14" xfId="0" quotePrefix="1" applyNumberFormat="1" applyFont="1" applyBorder="1" applyAlignment="1">
      <alignment horizontal="center" vertical="center"/>
    </xf>
    <xf numFmtId="0" fontId="25" fillId="9" borderId="23" xfId="0" applyFont="1" applyFill="1" applyBorder="1" applyAlignment="1">
      <alignment horizontal="right" vertical="center"/>
    </xf>
    <xf numFmtId="20" fontId="23" fillId="9" borderId="25" xfId="0" quotePrefix="1" applyNumberFormat="1" applyFont="1" applyFill="1" applyBorder="1" applyAlignment="1">
      <alignment horizontal="left" vertical="center" indent="1"/>
    </xf>
    <xf numFmtId="0" fontId="25" fillId="0" borderId="22" xfId="0" applyFont="1" applyBorder="1" applyAlignment="1">
      <alignment horizontal="right" vertical="center"/>
    </xf>
    <xf numFmtId="20" fontId="23" fillId="0" borderId="26" xfId="0" quotePrefix="1" applyNumberFormat="1" applyFont="1" applyBorder="1" applyAlignment="1">
      <alignment horizontal="center" vertical="center"/>
    </xf>
    <xf numFmtId="20" fontId="25" fillId="9" borderId="21" xfId="0" quotePrefix="1" applyNumberFormat="1" applyFont="1" applyFill="1" applyBorder="1" applyAlignment="1">
      <alignment horizontal="right" vertical="center"/>
    </xf>
    <xf numFmtId="20" fontId="25" fillId="9" borderId="37" xfId="0" applyNumberFormat="1" applyFont="1" applyFill="1" applyBorder="1" applyAlignment="1">
      <alignment horizontal="left" vertical="center" indent="1"/>
    </xf>
    <xf numFmtId="20" fontId="25" fillId="0" borderId="21" xfId="0" quotePrefix="1" applyNumberFormat="1" applyFont="1" applyBorder="1" applyAlignment="1">
      <alignment horizontal="right" vertical="center"/>
    </xf>
    <xf numFmtId="20" fontId="25" fillId="0" borderId="24" xfId="0" quotePrefix="1" applyNumberFormat="1" applyFont="1" applyBorder="1" applyAlignment="1">
      <alignment horizontal="left" vertical="center" indent="1"/>
    </xf>
    <xf numFmtId="20" fontId="25" fillId="0" borderId="0" xfId="0" quotePrefix="1" applyNumberFormat="1" applyFont="1" applyAlignment="1">
      <alignment horizontal="right" vertical="center"/>
    </xf>
    <xf numFmtId="0" fontId="25" fillId="9" borderId="0" xfId="0" applyFont="1" applyFill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 indent="1"/>
    </xf>
    <xf numFmtId="0" fontId="25" fillId="0" borderId="0" xfId="0" applyFont="1" applyAlignment="1">
      <alignment horizontal="right" vertical="center"/>
    </xf>
    <xf numFmtId="20" fontId="25" fillId="9" borderId="0" xfId="0" quotePrefix="1" applyNumberFormat="1" applyFont="1" applyFill="1" applyBorder="1" applyAlignment="1">
      <alignment horizontal="right" vertical="center"/>
    </xf>
    <xf numFmtId="20" fontId="25" fillId="9" borderId="38" xfId="0" applyNumberFormat="1" applyFont="1" applyFill="1" applyBorder="1" applyAlignment="1">
      <alignment horizontal="left" vertical="center" indent="1"/>
    </xf>
    <xf numFmtId="20" fontId="25" fillId="0" borderId="0" xfId="0" quotePrefix="1" applyNumberFormat="1" applyFont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right" vertical="center"/>
    </xf>
    <xf numFmtId="20" fontId="28" fillId="9" borderId="38" xfId="0" applyNumberFormat="1" applyFont="1" applyFill="1" applyBorder="1" applyAlignment="1">
      <alignment horizontal="left" vertical="center" indent="1"/>
    </xf>
    <xf numFmtId="0" fontId="25" fillId="5" borderId="17" xfId="0" applyFont="1" applyFill="1" applyBorder="1" applyAlignment="1">
      <alignment horizontal="right" vertical="center"/>
    </xf>
    <xf numFmtId="20" fontId="25" fillId="9" borderId="22" xfId="0" quotePrefix="1" applyNumberFormat="1" applyFont="1" applyFill="1" applyBorder="1" applyAlignment="1">
      <alignment horizontal="right" vertical="center"/>
    </xf>
    <xf numFmtId="20" fontId="25" fillId="9" borderId="39" xfId="0" applyNumberFormat="1" applyFont="1" applyFill="1" applyBorder="1" applyAlignment="1">
      <alignment horizontal="left" vertical="center" indent="1"/>
    </xf>
    <xf numFmtId="20" fontId="25" fillId="0" borderId="22" xfId="0" quotePrefix="1" applyNumberFormat="1" applyFont="1" applyBorder="1" applyAlignment="1">
      <alignment horizontal="right" vertical="center"/>
    </xf>
    <xf numFmtId="0" fontId="25" fillId="5" borderId="0" xfId="0" quotePrefix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/>
    </xf>
    <xf numFmtId="20" fontId="25" fillId="5" borderId="21" xfId="0" quotePrefix="1" applyNumberFormat="1" applyFont="1" applyFill="1" applyBorder="1" applyAlignment="1">
      <alignment horizontal="right" vertical="center"/>
    </xf>
    <xf numFmtId="20" fontId="25" fillId="5" borderId="21" xfId="0" quotePrefix="1" applyNumberFormat="1" applyFont="1" applyFill="1" applyBorder="1" applyAlignment="1">
      <alignment horizontal="left" vertical="center" indent="1"/>
    </xf>
    <xf numFmtId="20" fontId="25" fillId="5" borderId="0" xfId="0" quotePrefix="1" applyNumberFormat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 indent="1"/>
    </xf>
    <xf numFmtId="20" fontId="25" fillId="5" borderId="22" xfId="0" quotePrefix="1" applyNumberFormat="1" applyFont="1" applyFill="1" applyBorder="1" applyAlignment="1">
      <alignment horizontal="right" vertical="center"/>
    </xf>
    <xf numFmtId="20" fontId="25" fillId="5" borderId="22" xfId="0" quotePrefix="1" applyNumberFormat="1" applyFont="1" applyFill="1" applyBorder="1" applyAlignment="1">
      <alignment horizontal="left" vertical="center" indent="1"/>
    </xf>
    <xf numFmtId="0" fontId="25" fillId="9" borderId="21" xfId="0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right" vertical="center"/>
    </xf>
    <xf numFmtId="20" fontId="28" fillId="9" borderId="37" xfId="0" applyNumberFormat="1" applyFont="1" applyFill="1" applyBorder="1" applyAlignment="1">
      <alignment horizontal="left" vertical="center" indent="1"/>
    </xf>
    <xf numFmtId="20" fontId="23" fillId="9" borderId="40" xfId="0" applyNumberFormat="1" applyFont="1" applyFill="1" applyBorder="1" applyAlignment="1">
      <alignment horizontal="center" vertical="center"/>
    </xf>
    <xf numFmtId="20" fontId="23" fillId="9" borderId="41" xfId="0" applyNumberFormat="1" applyFont="1" applyFill="1" applyBorder="1" applyAlignment="1">
      <alignment horizontal="left" vertical="center" indent="1"/>
    </xf>
    <xf numFmtId="20" fontId="23" fillId="9" borderId="42" xfId="0" applyNumberFormat="1" applyFont="1" applyFill="1" applyBorder="1" applyAlignment="1">
      <alignment horizontal="left" vertical="center" indent="1"/>
    </xf>
    <xf numFmtId="20" fontId="29" fillId="9" borderId="43" xfId="0" applyNumberFormat="1" applyFont="1" applyFill="1" applyBorder="1" applyAlignment="1">
      <alignment horizontal="center" vertical="center"/>
    </xf>
    <xf numFmtId="20" fontId="23" fillId="9" borderId="44" xfId="0" applyNumberFormat="1" applyFont="1" applyFill="1" applyBorder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20" fontId="23" fillId="0" borderId="0" xfId="0" applyNumberFormat="1" applyFont="1" applyBorder="1" applyAlignment="1">
      <alignment horizontal="left" vertical="center" indent="2"/>
    </xf>
    <xf numFmtId="20" fontId="25" fillId="9" borderId="37" xfId="0" applyNumberFormat="1" applyFont="1" applyFill="1" applyBorder="1" applyAlignment="1">
      <alignment horizontal="left" vertical="center" indent="2"/>
    </xf>
    <xf numFmtId="0" fontId="35" fillId="0" borderId="0" xfId="0" applyFont="1" applyAlignment="1">
      <alignment horizontal="right" vertical="center"/>
    </xf>
    <xf numFmtId="20" fontId="25" fillId="0" borderId="0" xfId="0" quotePrefix="1" applyNumberFormat="1" applyFont="1" applyAlignment="1">
      <alignment horizontal="left" vertical="center"/>
    </xf>
    <xf numFmtId="20" fontId="25" fillId="5" borderId="17" xfId="0" quotePrefix="1" applyNumberFormat="1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vertical="center"/>
    </xf>
    <xf numFmtId="0" fontId="25" fillId="10" borderId="17" xfId="0" applyFont="1" applyFill="1" applyBorder="1" applyAlignment="1">
      <alignment horizontal="right" vertical="center"/>
    </xf>
    <xf numFmtId="0" fontId="23" fillId="10" borderId="17" xfId="0" applyFont="1" applyFill="1" applyBorder="1" applyAlignment="1">
      <alignment vertical="center"/>
    </xf>
    <xf numFmtId="20" fontId="28" fillId="5" borderId="21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left" vertical="center"/>
    </xf>
    <xf numFmtId="0" fontId="25" fillId="5" borderId="0" xfId="0" applyFont="1" applyFill="1" applyBorder="1" applyAlignment="1">
      <alignment vertical="center"/>
    </xf>
    <xf numFmtId="20" fontId="25" fillId="10" borderId="0" xfId="0" quotePrefix="1" applyNumberFormat="1" applyFont="1" applyFill="1" applyBorder="1" applyAlignment="1">
      <alignment horizontal="left" vertical="center" indent="1"/>
    </xf>
    <xf numFmtId="0" fontId="25" fillId="5" borderId="0" xfId="0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left" vertical="center" indent="1"/>
    </xf>
    <xf numFmtId="0" fontId="25" fillId="5" borderId="22" xfId="0" applyFont="1" applyFill="1" applyBorder="1" applyAlignment="1">
      <alignment horizontal="right" vertical="center"/>
    </xf>
    <xf numFmtId="0" fontId="25" fillId="5" borderId="22" xfId="0" applyFont="1" applyFill="1" applyBorder="1" applyAlignment="1">
      <alignment vertical="center"/>
    </xf>
    <xf numFmtId="0" fontId="25" fillId="10" borderId="21" xfId="0" applyFont="1" applyFill="1" applyBorder="1" applyAlignment="1">
      <alignment horizontal="right" vertical="center"/>
    </xf>
    <xf numFmtId="20" fontId="28" fillId="10" borderId="21" xfId="0" quotePrefix="1" applyNumberFormat="1" applyFont="1" applyFill="1" applyBorder="1" applyAlignment="1">
      <alignment horizontal="left" vertical="center" indent="1"/>
    </xf>
    <xf numFmtId="20" fontId="28" fillId="10" borderId="0" xfId="0" quotePrefix="1" applyNumberFormat="1" applyFont="1" applyFill="1" applyBorder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left" vertical="center" indent="1"/>
    </xf>
    <xf numFmtId="20" fontId="28" fillId="5" borderId="12" xfId="0" quotePrefix="1" applyNumberFormat="1" applyFont="1" applyFill="1" applyBorder="1" applyAlignment="1">
      <alignment horizontal="right" vertical="center"/>
    </xf>
    <xf numFmtId="20" fontId="28" fillId="10" borderId="0" xfId="0" applyNumberFormat="1" applyFont="1" applyFill="1" applyBorder="1" applyAlignment="1">
      <alignment horizontal="left" vertical="center" indent="1"/>
    </xf>
    <xf numFmtId="20" fontId="23" fillId="0" borderId="0" xfId="0" quotePrefix="1" applyNumberFormat="1" applyFont="1" applyAlignment="1">
      <alignment horizontal="left" vertical="center" indent="1"/>
    </xf>
    <xf numFmtId="20" fontId="23" fillId="0" borderId="19" xfId="0" applyNumberFormat="1" applyFont="1" applyBorder="1" applyAlignment="1">
      <alignment horizontal="right" vertical="center"/>
    </xf>
    <xf numFmtId="20" fontId="25" fillId="10" borderId="22" xfId="0" applyNumberFormat="1" applyFont="1" applyFill="1" applyBorder="1" applyAlignment="1">
      <alignment horizontal="left" vertical="center" indent="1"/>
    </xf>
    <xf numFmtId="0" fontId="28" fillId="10" borderId="1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right" vertical="center"/>
    </xf>
    <xf numFmtId="20" fontId="24" fillId="10" borderId="0" xfId="0" applyNumberFormat="1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 indent="1"/>
    </xf>
    <xf numFmtId="20" fontId="23" fillId="10" borderId="0" xfId="0" applyNumberFormat="1" applyFont="1" applyFill="1" applyBorder="1" applyAlignment="1">
      <alignment horizontal="right" vertical="center"/>
    </xf>
    <xf numFmtId="20" fontId="23" fillId="10" borderId="0" xfId="0" applyNumberFormat="1" applyFont="1" applyFill="1" applyBorder="1" applyAlignment="1">
      <alignment horizontal="left" vertical="center" indent="1"/>
    </xf>
    <xf numFmtId="20" fontId="25" fillId="10" borderId="12" xfId="0" quotePrefix="1" applyNumberFormat="1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left" vertical="center" indent="1"/>
    </xf>
    <xf numFmtId="0" fontId="35" fillId="0" borderId="17" xfId="0" applyFont="1" applyBorder="1" applyAlignment="1">
      <alignment horizontal="right" vertical="center"/>
    </xf>
    <xf numFmtId="20" fontId="25" fillId="0" borderId="17" xfId="0" applyNumberFormat="1" applyFont="1" applyBorder="1" applyAlignment="1">
      <alignment horizontal="left" vertical="center" indent="1"/>
    </xf>
    <xf numFmtId="20" fontId="25" fillId="0" borderId="0" xfId="0" applyNumberFormat="1" applyFont="1" applyBorder="1" applyAlignment="1">
      <alignment horizontal="left" vertical="center" indent="1"/>
    </xf>
    <xf numFmtId="0" fontId="25" fillId="10" borderId="22" xfId="0" applyFont="1" applyFill="1" applyBorder="1" applyAlignment="1">
      <alignment horizontal="right" vertical="center"/>
    </xf>
    <xf numFmtId="0" fontId="25" fillId="10" borderId="0" xfId="0" applyFont="1" applyFill="1" applyAlignment="1">
      <alignment vertical="center"/>
    </xf>
    <xf numFmtId="20" fontId="25" fillId="10" borderId="17" xfId="0" quotePrefix="1" applyNumberFormat="1" applyFont="1" applyFill="1" applyBorder="1" applyAlignment="1">
      <alignment horizontal="right" vertical="center"/>
    </xf>
    <xf numFmtId="20" fontId="23" fillId="10" borderId="17" xfId="0" applyNumberFormat="1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/>
    </xf>
    <xf numFmtId="0" fontId="25" fillId="10" borderId="0" xfId="0" applyFont="1" applyFill="1" applyAlignment="1">
      <alignment horizontal="right" vertical="center"/>
    </xf>
    <xf numFmtId="0" fontId="29" fillId="10" borderId="0" xfId="0" applyFont="1" applyFill="1" applyBorder="1" applyAlignment="1">
      <alignment horizontal="center" vertical="center"/>
    </xf>
    <xf numFmtId="0" fontId="35" fillId="8" borderId="0" xfId="0" applyFont="1" applyFill="1" applyAlignment="1">
      <alignment horizontal="right" vertical="center"/>
    </xf>
    <xf numFmtId="20" fontId="30" fillId="8" borderId="0" xfId="0" applyNumberFormat="1" applyFont="1" applyFill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right" vertical="center"/>
    </xf>
    <xf numFmtId="0" fontId="23" fillId="11" borderId="17" xfId="0" applyFont="1" applyFill="1" applyBorder="1" applyAlignment="1">
      <alignment horizontal="left" vertical="center" indent="1"/>
    </xf>
    <xf numFmtId="20" fontId="25" fillId="0" borderId="0" xfId="0" quotePrefix="1" applyNumberFormat="1" applyFont="1" applyFill="1" applyAlignment="1">
      <alignment horizontal="right" vertical="center"/>
    </xf>
    <xf numFmtId="20" fontId="25" fillId="0" borderId="17" xfId="0" applyNumberFormat="1" applyFont="1" applyFill="1" applyBorder="1" applyAlignment="1">
      <alignment horizontal="left" vertical="center" indent="1"/>
    </xf>
    <xf numFmtId="20" fontId="25" fillId="11" borderId="27" xfId="0" quotePrefix="1" applyNumberFormat="1" applyFont="1" applyFill="1" applyBorder="1" applyAlignment="1">
      <alignment horizontal="right" vertical="center"/>
    </xf>
    <xf numFmtId="0" fontId="25" fillId="11" borderId="27" xfId="0" applyFont="1" applyFill="1" applyBorder="1" applyAlignment="1">
      <alignment horizontal="left" vertical="center" indent="1"/>
    </xf>
    <xf numFmtId="20" fontId="25" fillId="11" borderId="17" xfId="0" quotePrefix="1" applyNumberFormat="1" applyFont="1" applyFill="1" applyBorder="1" applyAlignment="1">
      <alignment horizontal="right" vertical="center"/>
    </xf>
    <xf numFmtId="20" fontId="25" fillId="11" borderId="0" xfId="0" quotePrefix="1" applyNumberFormat="1" applyFont="1" applyFill="1" applyBorder="1" applyAlignment="1">
      <alignment horizontal="right" vertical="center"/>
    </xf>
    <xf numFmtId="20" fontId="25" fillId="11" borderId="0" xfId="0" applyNumberFormat="1" applyFont="1" applyFill="1" applyBorder="1" applyAlignment="1">
      <alignment horizontal="left" vertical="center"/>
    </xf>
    <xf numFmtId="20" fontId="25" fillId="11" borderId="21" xfId="0" quotePrefix="1" applyNumberFormat="1" applyFont="1" applyFill="1" applyBorder="1" applyAlignment="1">
      <alignment horizontal="right" vertical="center"/>
    </xf>
    <xf numFmtId="20" fontId="25" fillId="11" borderId="21" xfId="0" applyNumberFormat="1" applyFont="1" applyFill="1" applyBorder="1" applyAlignment="1">
      <alignment horizontal="left" vertical="center" indent="1"/>
    </xf>
    <xf numFmtId="0" fontId="25" fillId="11" borderId="22" xfId="0" applyFont="1" applyFill="1" applyBorder="1" applyAlignment="1">
      <alignment horizontal="right" vertical="center"/>
    </xf>
    <xf numFmtId="0" fontId="25" fillId="11" borderId="22" xfId="0" applyFont="1" applyFill="1" applyBorder="1" applyAlignment="1">
      <alignment vertical="center"/>
    </xf>
    <xf numFmtId="20" fontId="25" fillId="11" borderId="27" xfId="0" applyNumberFormat="1" applyFont="1" applyFill="1" applyBorder="1" applyAlignment="1">
      <alignment horizontal="left" vertical="center" indent="1"/>
    </xf>
    <xf numFmtId="20" fontId="26" fillId="7" borderId="21" xfId="0" applyNumberFormat="1" applyFont="1" applyFill="1" applyBorder="1" applyAlignment="1">
      <alignment horizontal="left" vertical="center"/>
    </xf>
    <xf numFmtId="20" fontId="26" fillId="7" borderId="12" xfId="0" applyNumberFormat="1" applyFont="1" applyFill="1" applyBorder="1" applyAlignment="1">
      <alignment horizontal="left" vertical="center"/>
    </xf>
    <xf numFmtId="0" fontId="28" fillId="12" borderId="17" xfId="0" quotePrefix="1" applyFont="1" applyFill="1" applyBorder="1" applyAlignment="1">
      <alignment horizontal="left" vertical="center"/>
    </xf>
    <xf numFmtId="0" fontId="24" fillId="12" borderId="17" xfId="0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vertical="center"/>
    </xf>
    <xf numFmtId="0" fontId="28" fillId="12" borderId="22" xfId="0" quotePrefix="1" applyFont="1" applyFill="1" applyBorder="1" applyAlignment="1">
      <alignment horizontal="left" vertical="center"/>
    </xf>
    <xf numFmtId="0" fontId="28" fillId="12" borderId="22" xfId="0" applyFont="1" applyFill="1" applyBorder="1" applyAlignment="1">
      <alignment vertical="center"/>
    </xf>
    <xf numFmtId="0" fontId="28" fillId="12" borderId="0" xfId="0" applyFont="1" applyFill="1" applyBorder="1" applyAlignment="1">
      <alignment vertical="center"/>
    </xf>
    <xf numFmtId="0" fontId="28" fillId="12" borderId="21" xfId="0" quotePrefix="1" applyFont="1" applyFill="1" applyBorder="1" applyAlignment="1">
      <alignment horizontal="left" vertical="center"/>
    </xf>
    <xf numFmtId="0" fontId="24" fillId="12" borderId="21" xfId="0" applyFont="1" applyFill="1" applyBorder="1" applyAlignment="1">
      <alignment vertical="center"/>
    </xf>
    <xf numFmtId="0" fontId="28" fillId="12" borderId="0" xfId="0" applyFont="1" applyFill="1" applyAlignment="1">
      <alignment horizontal="left" vertical="center"/>
    </xf>
    <xf numFmtId="0" fontId="28" fillId="12" borderId="0" xfId="0" applyFont="1" applyFill="1" applyBorder="1" applyAlignment="1">
      <alignment horizontal="left" vertical="center" indent="2"/>
    </xf>
    <xf numFmtId="0" fontId="28" fillId="12" borderId="12" xfId="0" quotePrefix="1" applyFont="1" applyFill="1" applyBorder="1" applyAlignment="1">
      <alignment horizontal="left" vertical="center"/>
    </xf>
    <xf numFmtId="0" fontId="28" fillId="12" borderId="12" xfId="0" applyFont="1" applyFill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8" fillId="9" borderId="17" xfId="0" quotePrefix="1" applyFont="1" applyFill="1" applyBorder="1" applyAlignment="1">
      <alignment horizontal="left" vertical="center"/>
    </xf>
    <xf numFmtId="0" fontId="24" fillId="9" borderId="17" xfId="0" applyFont="1" applyFill="1" applyBorder="1" applyAlignment="1">
      <alignment horizontal="left" vertical="center"/>
    </xf>
    <xf numFmtId="0" fontId="28" fillId="9" borderId="0" xfId="0" quotePrefix="1" applyFont="1" applyFill="1" applyBorder="1" applyAlignment="1">
      <alignment vertical="center"/>
    </xf>
    <xf numFmtId="0" fontId="28" fillId="9" borderId="0" xfId="0" applyFont="1" applyFill="1" applyBorder="1" applyAlignment="1">
      <alignment vertical="center"/>
    </xf>
    <xf numFmtId="0" fontId="28" fillId="9" borderId="0" xfId="0" applyFont="1" applyFill="1" applyAlignment="1">
      <alignment horizontal="left" vertical="center"/>
    </xf>
    <xf numFmtId="0" fontId="28" fillId="9" borderId="12" xfId="0" quotePrefix="1" applyFont="1" applyFill="1" applyBorder="1" applyAlignment="1">
      <alignment horizontal="left" vertical="center"/>
    </xf>
    <xf numFmtId="0" fontId="28" fillId="9" borderId="12" xfId="0" applyFont="1" applyFill="1" applyBorder="1" applyAlignment="1">
      <alignment horizontal="left" vertical="center" indent="1"/>
    </xf>
    <xf numFmtId="0" fontId="25" fillId="0" borderId="0" xfId="0" quotePrefix="1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left" vertical="center"/>
    </xf>
    <xf numFmtId="20" fontId="25" fillId="0" borderId="0" xfId="0" quotePrefix="1" applyNumberFormat="1" applyFont="1" applyBorder="1" applyAlignment="1">
      <alignment horizontal="center" vertical="center"/>
    </xf>
    <xf numFmtId="0" fontId="25" fillId="0" borderId="45" xfId="0" applyFont="1" applyBorder="1" applyAlignment="1">
      <alignment horizontal="left" vertical="center"/>
    </xf>
    <xf numFmtId="0" fontId="25" fillId="0" borderId="45" xfId="0" applyFont="1" applyBorder="1" applyAlignment="1">
      <alignment vertical="center"/>
    </xf>
    <xf numFmtId="20" fontId="25" fillId="0" borderId="46" xfId="0" quotePrefix="1" applyNumberFormat="1" applyFont="1" applyBorder="1" applyAlignment="1">
      <alignment horizontal="left" vertical="center"/>
    </xf>
    <xf numFmtId="20" fontId="25" fillId="0" borderId="46" xfId="0" quotePrefix="1" applyNumberFormat="1" applyFont="1" applyBorder="1" applyAlignment="1">
      <alignment horizontal="center" vertical="center"/>
    </xf>
    <xf numFmtId="0" fontId="25" fillId="0" borderId="46" xfId="0" applyFont="1" applyBorder="1" applyAlignment="1">
      <alignment vertical="center"/>
    </xf>
    <xf numFmtId="0" fontId="25" fillId="0" borderId="45" xfId="0" applyFont="1" applyBorder="1" applyAlignment="1">
      <alignment horizontal="left" vertical="center" indent="1"/>
    </xf>
    <xf numFmtId="0" fontId="25" fillId="9" borderId="47" xfId="0" quotePrefix="1" applyFont="1" applyFill="1" applyBorder="1" applyAlignment="1">
      <alignment horizontal="left" vertical="center"/>
    </xf>
    <xf numFmtId="20" fontId="25" fillId="10" borderId="0" xfId="0" applyNumberFormat="1" applyFont="1" applyFill="1" applyBorder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30" fillId="8" borderId="7" xfId="0" quotePrefix="1" applyFont="1" applyFill="1" applyBorder="1" applyAlignment="1">
      <alignment horizontal="left" vertical="center"/>
    </xf>
    <xf numFmtId="0" fontId="28" fillId="5" borderId="12" xfId="0" quotePrefix="1" applyFont="1" applyFill="1" applyBorder="1" applyAlignment="1">
      <alignment horizontal="left" vertical="center"/>
    </xf>
    <xf numFmtId="20" fontId="26" fillId="0" borderId="45" xfId="0" applyNumberFormat="1" applyFont="1" applyBorder="1" applyAlignment="1">
      <alignment horizontal="left" vertical="center"/>
    </xf>
    <xf numFmtId="0" fontId="25" fillId="0" borderId="45" xfId="0" quotePrefix="1" applyFont="1" applyBorder="1" applyAlignment="1">
      <alignment horizontal="left" vertical="center"/>
    </xf>
    <xf numFmtId="0" fontId="25" fillId="0" borderId="45" xfId="0" quotePrefix="1" applyFont="1" applyBorder="1" applyAlignment="1">
      <alignment vertical="center"/>
    </xf>
    <xf numFmtId="0" fontId="28" fillId="9" borderId="45" xfId="0" quotePrefix="1" applyFont="1" applyFill="1" applyBorder="1" applyAlignment="1">
      <alignment horizontal="left" vertical="center"/>
    </xf>
    <xf numFmtId="0" fontId="25" fillId="9" borderId="45" xfId="0" applyFont="1" applyFill="1" applyBorder="1" applyAlignment="1">
      <alignment vertical="center"/>
    </xf>
    <xf numFmtId="0" fontId="28" fillId="9" borderId="45" xfId="0" applyFont="1" applyFill="1" applyBorder="1" applyAlignment="1">
      <alignment vertical="center"/>
    </xf>
    <xf numFmtId="0" fontId="24" fillId="9" borderId="0" xfId="0" applyFont="1" applyFill="1" applyBorder="1" applyAlignment="1">
      <alignment vertical="center"/>
    </xf>
    <xf numFmtId="0" fontId="25" fillId="9" borderId="12" xfId="0" applyFont="1" applyFill="1" applyBorder="1" applyAlignment="1">
      <alignment horizontal="left" vertical="center"/>
    </xf>
    <xf numFmtId="0" fontId="25" fillId="9" borderId="45" xfId="0" applyFont="1" applyFill="1" applyBorder="1" applyAlignment="1">
      <alignment horizontal="left" vertical="center"/>
    </xf>
    <xf numFmtId="0" fontId="23" fillId="9" borderId="45" xfId="0" applyFont="1" applyFill="1" applyBorder="1" applyAlignment="1">
      <alignment horizontal="left" vertical="center"/>
    </xf>
    <xf numFmtId="0" fontId="25" fillId="9" borderId="45" xfId="0" applyFont="1" applyFill="1" applyBorder="1" applyAlignment="1">
      <alignment horizontal="left" vertical="center" indent="1"/>
    </xf>
    <xf numFmtId="0" fontId="25" fillId="5" borderId="0" xfId="0" applyFont="1" applyFill="1" applyBorder="1" applyAlignment="1">
      <alignment horizontal="left" vertical="center"/>
    </xf>
    <xf numFmtId="0" fontId="25" fillId="5" borderId="45" xfId="0" quotePrefix="1" applyFont="1" applyFill="1" applyBorder="1" applyAlignment="1">
      <alignment horizontal="left" vertical="center"/>
    </xf>
    <xf numFmtId="0" fontId="28" fillId="5" borderId="45" xfId="0" quotePrefix="1" applyFont="1" applyFill="1" applyBorder="1" applyAlignment="1">
      <alignment horizontal="left" vertical="center" indent="1"/>
    </xf>
    <xf numFmtId="0" fontId="25" fillId="10" borderId="45" xfId="0" quotePrefix="1" applyFont="1" applyFill="1" applyBorder="1" applyAlignment="1">
      <alignment horizontal="left" vertical="center"/>
    </xf>
    <xf numFmtId="0" fontId="25" fillId="10" borderId="45" xfId="0" quotePrefix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23" fillId="10" borderId="45" xfId="0" applyFont="1" applyFill="1" applyBorder="1" applyAlignment="1">
      <alignment horizontal="left" vertical="center"/>
    </xf>
    <xf numFmtId="0" fontId="23" fillId="10" borderId="4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 vertical="center"/>
    </xf>
    <xf numFmtId="0" fontId="28" fillId="11" borderId="3" xfId="0" applyFont="1" applyFill="1" applyBorder="1" applyAlignment="1">
      <alignment horizontal="left" vertical="center" indent="1"/>
    </xf>
    <xf numFmtId="0" fontId="33" fillId="8" borderId="45" xfId="0" quotePrefix="1" applyFont="1" applyFill="1" applyBorder="1" applyAlignment="1">
      <alignment horizontal="left" vertical="center"/>
    </xf>
    <xf numFmtId="20" fontId="26" fillId="0" borderId="45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 indent="1"/>
    </xf>
    <xf numFmtId="0" fontId="25" fillId="9" borderId="48" xfId="0" applyFont="1" applyFill="1" applyBorder="1" applyAlignment="1">
      <alignment horizontal="right" vertical="center"/>
    </xf>
    <xf numFmtId="20" fontId="23" fillId="9" borderId="49" xfId="0" quotePrefix="1" applyNumberFormat="1" applyFont="1" applyFill="1" applyBorder="1" applyAlignment="1">
      <alignment horizontal="left" vertical="center" indent="1"/>
    </xf>
    <xf numFmtId="0" fontId="25" fillId="0" borderId="45" xfId="0" applyFont="1" applyBorder="1" applyAlignment="1">
      <alignment horizontal="right" vertical="center"/>
    </xf>
    <xf numFmtId="20" fontId="23" fillId="0" borderId="50" xfId="0" quotePrefix="1" applyNumberFormat="1" applyFont="1" applyBorder="1" applyAlignment="1">
      <alignment horizontal="center" vertical="center"/>
    </xf>
    <xf numFmtId="20" fontId="25" fillId="9" borderId="45" xfId="0" quotePrefix="1" applyNumberFormat="1" applyFont="1" applyFill="1" applyBorder="1" applyAlignment="1">
      <alignment horizontal="right" vertical="center"/>
    </xf>
    <xf numFmtId="20" fontId="25" fillId="9" borderId="51" xfId="0" applyNumberFormat="1" applyFont="1" applyFill="1" applyBorder="1" applyAlignment="1">
      <alignment horizontal="left" vertical="center" indent="1"/>
    </xf>
    <xf numFmtId="20" fontId="25" fillId="0" borderId="45" xfId="0" quotePrefix="1" applyNumberFormat="1" applyFont="1" applyBorder="1" applyAlignment="1">
      <alignment horizontal="right" vertical="center"/>
    </xf>
    <xf numFmtId="0" fontId="25" fillId="5" borderId="45" xfId="0" quotePrefix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/>
    </xf>
    <xf numFmtId="20" fontId="25" fillId="5" borderId="45" xfId="0" quotePrefix="1" applyNumberFormat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 indent="1"/>
    </xf>
    <xf numFmtId="0" fontId="25" fillId="9" borderId="46" xfId="0" applyFont="1" applyFill="1" applyBorder="1" applyAlignment="1">
      <alignment horizontal="right" vertical="center"/>
    </xf>
    <xf numFmtId="0" fontId="25" fillId="9" borderId="46" xfId="0" applyFont="1" applyFill="1" applyBorder="1" applyAlignment="1">
      <alignment vertical="center"/>
    </xf>
    <xf numFmtId="20" fontId="29" fillId="9" borderId="41" xfId="0" applyNumberFormat="1" applyFont="1" applyFill="1" applyBorder="1" applyAlignment="1">
      <alignment horizontal="center" vertical="center"/>
    </xf>
    <xf numFmtId="20" fontId="23" fillId="9" borderId="52" xfId="0" applyNumberFormat="1" applyFont="1" applyFill="1" applyBorder="1" applyAlignment="1">
      <alignment horizontal="left" vertical="center" indent="1"/>
    </xf>
    <xf numFmtId="20" fontId="25" fillId="9" borderId="38" xfId="0" applyNumberFormat="1" applyFont="1" applyFill="1" applyBorder="1" applyAlignment="1">
      <alignment horizontal="left" vertical="center" indent="2"/>
    </xf>
    <xf numFmtId="0" fontId="23" fillId="10" borderId="0" xfId="0" applyFont="1" applyFill="1" applyBorder="1" applyAlignment="1">
      <alignment vertical="center"/>
    </xf>
    <xf numFmtId="20" fontId="28" fillId="5" borderId="0" xfId="0" quotePrefix="1" applyNumberFormat="1" applyFont="1" applyFill="1" applyBorder="1" applyAlignment="1">
      <alignment horizontal="right" vertical="center"/>
    </xf>
    <xf numFmtId="0" fontId="25" fillId="9" borderId="45" xfId="0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left" vertical="center" indent="1"/>
    </xf>
    <xf numFmtId="0" fontId="25" fillId="5" borderId="45" xfId="0" applyFont="1" applyFill="1" applyBorder="1" applyAlignment="1">
      <alignment horizontal="right" vertical="center"/>
    </xf>
    <xf numFmtId="0" fontId="25" fillId="5" borderId="45" xfId="0" applyFont="1" applyFill="1" applyBorder="1" applyAlignment="1">
      <alignment vertical="center"/>
    </xf>
    <xf numFmtId="20" fontId="25" fillId="10" borderId="45" xfId="0" applyNumberFormat="1" applyFont="1" applyFill="1" applyBorder="1" applyAlignment="1">
      <alignment horizontal="left" vertical="center" indent="1"/>
    </xf>
    <xf numFmtId="0" fontId="25" fillId="9" borderId="12" xfId="0" applyFont="1" applyFill="1" applyBorder="1" applyAlignment="1">
      <alignment horizontal="right" vertical="center"/>
    </xf>
    <xf numFmtId="20" fontId="25" fillId="9" borderId="53" xfId="0" applyNumberFormat="1" applyFont="1" applyFill="1" applyBorder="1" applyAlignment="1">
      <alignment horizontal="left" vertical="center" indent="1"/>
    </xf>
    <xf numFmtId="20" fontId="28" fillId="0" borderId="0" xfId="0" quotePrefix="1" applyNumberFormat="1" applyFont="1" applyBorder="1" applyAlignment="1">
      <alignment horizontal="left" vertical="center"/>
    </xf>
    <xf numFmtId="0" fontId="25" fillId="0" borderId="48" xfId="0" applyFont="1" applyBorder="1" applyAlignment="1">
      <alignment horizontal="right" vertical="center"/>
    </xf>
    <xf numFmtId="0" fontId="25" fillId="0" borderId="48" xfId="0" applyFont="1" applyBorder="1" applyAlignment="1">
      <alignment vertical="center"/>
    </xf>
    <xf numFmtId="20" fontId="25" fillId="11" borderId="12" xfId="0" quotePrefix="1" applyNumberFormat="1" applyFont="1" applyFill="1" applyBorder="1" applyAlignment="1">
      <alignment horizontal="right" vertical="center"/>
    </xf>
    <xf numFmtId="20" fontId="25" fillId="11" borderId="12" xfId="0" applyNumberFormat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right" vertical="center"/>
    </xf>
    <xf numFmtId="0" fontId="25" fillId="0" borderId="54" xfId="0" applyFont="1" applyBorder="1" applyAlignment="1">
      <alignment horizontal="left" vertical="center"/>
    </xf>
    <xf numFmtId="0" fontId="25" fillId="0" borderId="54" xfId="0" applyFont="1" applyBorder="1" applyAlignment="1">
      <alignment vertical="center"/>
    </xf>
    <xf numFmtId="20" fontId="26" fillId="7" borderId="54" xfId="0" applyNumberFormat="1" applyFont="1" applyFill="1" applyBorder="1" applyAlignment="1">
      <alignment horizontal="left" vertical="center"/>
    </xf>
    <xf numFmtId="0" fontId="25" fillId="7" borderId="54" xfId="0" applyFont="1" applyFill="1" applyBorder="1" applyAlignment="1">
      <alignment vertical="center"/>
    </xf>
    <xf numFmtId="0" fontId="25" fillId="7" borderId="54" xfId="0" quotePrefix="1" applyFont="1" applyFill="1" applyBorder="1" applyAlignment="1">
      <alignment horizontal="left" vertical="center"/>
    </xf>
    <xf numFmtId="20" fontId="23" fillId="7" borderId="55" xfId="0" applyNumberFormat="1" applyFont="1" applyFill="1" applyBorder="1" applyAlignment="1">
      <alignment horizontal="left" vertical="center" indent="1"/>
    </xf>
    <xf numFmtId="0" fontId="25" fillId="0" borderId="54" xfId="0" quotePrefix="1" applyFont="1" applyBorder="1" applyAlignment="1">
      <alignment horizontal="left" vertical="center"/>
    </xf>
    <xf numFmtId="0" fontId="25" fillId="0" borderId="54" xfId="0" quotePrefix="1" applyFont="1" applyBorder="1" applyAlignment="1">
      <alignment vertical="center"/>
    </xf>
    <xf numFmtId="0" fontId="25" fillId="0" borderId="46" xfId="0" quotePrefix="1" applyFont="1" applyBorder="1" applyAlignment="1">
      <alignment horizontal="left" vertical="center"/>
    </xf>
    <xf numFmtId="0" fontId="25" fillId="0" borderId="46" xfId="0" quotePrefix="1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20" fontId="25" fillId="11" borderId="45" xfId="0" quotePrefix="1" applyNumberFormat="1" applyFont="1" applyFill="1" applyBorder="1" applyAlignment="1">
      <alignment horizontal="right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right" vertical="center"/>
    </xf>
    <xf numFmtId="20" fontId="25" fillId="11" borderId="46" xfId="0" quotePrefix="1" applyNumberFormat="1" applyFont="1" applyFill="1" applyBorder="1" applyAlignment="1">
      <alignment horizontal="right" vertical="center"/>
    </xf>
    <xf numFmtId="20" fontId="25" fillId="11" borderId="46" xfId="0" applyNumberFormat="1" applyFont="1" applyFill="1" applyBorder="1" applyAlignment="1">
      <alignment horizontal="left" vertical="center" indent="1"/>
    </xf>
    <xf numFmtId="0" fontId="25" fillId="11" borderId="45" xfId="0" applyFont="1" applyFill="1" applyBorder="1" applyAlignment="1">
      <alignment horizontal="right" vertical="center"/>
    </xf>
    <xf numFmtId="0" fontId="25" fillId="11" borderId="45" xfId="0" applyFont="1" applyFill="1" applyBorder="1" applyAlignment="1">
      <alignment vertical="center"/>
    </xf>
    <xf numFmtId="20" fontId="28" fillId="0" borderId="0" xfId="0" applyNumberFormat="1" applyFont="1" applyFill="1" applyAlignment="1">
      <alignment horizontal="left" vertical="center" indent="1"/>
    </xf>
    <xf numFmtId="0" fontId="30" fillId="10" borderId="0" xfId="0" quotePrefix="1" applyFont="1" applyFill="1" applyBorder="1" applyAlignment="1">
      <alignment horizontal="center" vertical="center"/>
    </xf>
    <xf numFmtId="0" fontId="35" fillId="0" borderId="0" xfId="0" applyFont="1" applyFill="1" applyAlignment="1">
      <alignment horizontal="right" vertical="center"/>
    </xf>
    <xf numFmtId="0" fontId="40" fillId="9" borderId="0" xfId="0" applyFont="1" applyFill="1" applyBorder="1" applyAlignment="1">
      <alignment horizontal="left" vertical="center" indent="2"/>
    </xf>
    <xf numFmtId="0" fontId="25" fillId="10" borderId="56" xfId="0" applyFont="1" applyFill="1" applyBorder="1" applyAlignment="1">
      <alignment horizontal="right" vertical="center"/>
    </xf>
    <xf numFmtId="0" fontId="25" fillId="10" borderId="56" xfId="0" applyFont="1" applyFill="1" applyBorder="1" applyAlignment="1">
      <alignment vertical="center"/>
    </xf>
    <xf numFmtId="20" fontId="25" fillId="11" borderId="45" xfId="0" applyNumberFormat="1" applyFont="1" applyFill="1" applyBorder="1" applyAlignment="1">
      <alignment horizontal="left" vertical="center" inden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E7F4B8"/>
      <color rgb="FFCCCCFF"/>
      <color rgb="FFFFCC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016D5C2-660F-436A-A02A-764311A1FB83}"/>
            </a:ext>
          </a:extLst>
        </xdr:cNvPr>
        <xdr:cNvSpPr/>
      </xdr:nvSpPr>
      <xdr:spPr>
        <a:xfrm>
          <a:off x="1564266" y="2276952"/>
          <a:ext cx="1797844" cy="10534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C43D0F8-4EE8-4E39-BC80-AC5A33E83590}"/>
            </a:ext>
          </a:extLst>
        </xdr:cNvPr>
        <xdr:cNvSpPr/>
      </xdr:nvSpPr>
      <xdr:spPr>
        <a:xfrm>
          <a:off x="1638300" y="481638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祭礼実行委員長挨拶等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6CEED9D-128D-47EF-8CF2-17E78D3DC74F}"/>
            </a:ext>
          </a:extLst>
        </xdr:cNvPr>
        <xdr:cNvSpPr/>
      </xdr:nvSpPr>
      <xdr:spPr>
        <a:xfrm>
          <a:off x="1452730" y="10147356"/>
          <a:ext cx="2064443" cy="34664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35859</xdr:colOff>
      <xdr:row>40</xdr:row>
      <xdr:rowOff>116541</xdr:rowOff>
    </xdr:from>
    <xdr:to>
      <xdr:col>9</xdr:col>
      <xdr:colOff>2155371</xdr:colOff>
      <xdr:row>53</xdr:row>
      <xdr:rowOff>89647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4E40EE-85CB-4993-B946-B07F9B05F568}"/>
            </a:ext>
          </a:extLst>
        </xdr:cNvPr>
        <xdr:cNvSpPr/>
      </xdr:nvSpPr>
      <xdr:spPr>
        <a:xfrm>
          <a:off x="7754471" y="10363200"/>
          <a:ext cx="2119512" cy="323625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20BEB384-434C-4585-B49A-1E9AE5DD7869}"/>
            </a:ext>
          </a:extLst>
        </xdr:cNvPr>
        <xdr:cNvGrpSpPr/>
      </xdr:nvGrpSpPr>
      <xdr:grpSpPr>
        <a:xfrm>
          <a:off x="678785" y="465484"/>
          <a:ext cx="372872" cy="15311055"/>
          <a:chOff x="781879" y="465484"/>
          <a:chExt cx="367109" cy="15271994"/>
        </a:xfrm>
      </xdr:grpSpPr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3EC5EAAF-50B4-6F40-45F2-089E47CF29BC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3819B20-6C3B-F634-2808-4F94D4359186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93AFC1D-767E-7F35-6203-108ADBE62465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02FA809-BBA7-AE6F-6C2E-369B537F6B8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DEE4ECAC-2231-337D-4537-BD1CBAFC844F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FC530F67-21DF-26DA-7A05-C56B65E48E3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5E38CD0-0B7B-58DD-6B3C-2D38FD14AE42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7D0E148-A882-4DB1-F3B2-8CD406EDF08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034FD6E-99D4-619A-6369-2EA39A2784C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86E2F7BB-C899-62E5-D5AF-325D97ACA864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E426C1C8-6998-E0D8-085D-278876F0A18B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6CE67F34-5068-CB17-7432-2A5832676203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6EE4199-D660-C7B1-4E60-19D02C13787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26444980-7B74-DEAE-A6A6-BA06F368250F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8848EDD-71BD-5CE4-A89D-9B6358428EC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D5764F01-C2CF-D26F-556E-F41DF78966EA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CD44C50B-025A-44BC-8E15-29884AEB470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EADC92AE-50C9-6A57-D5BF-9B5584BE4E9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D34B0316-3272-B128-405B-B3E71103A421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AAF0D11-D70E-93CF-5CBE-3D72B4E9F08B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55BA88A-37F6-8EF8-6527-595337942434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E9976192-00F7-B55A-DCC1-06CA8A741FC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0B24E65-1A0E-817D-32A5-E34898A1ED89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F01E2798-963B-0824-5377-6E8920B3D74D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0E56D7A6-CD54-BEC9-A601-C153A696B855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F24C5997-434F-2BFD-A74D-19582B41FB1B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717F2695-17D8-282D-60C4-6820E244B754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3A3C1275-B9D7-BF22-3486-EFB7FB8C712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25A40A2E-035D-ABF0-05D6-88CC66ABF0E0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525E4B8-C87E-0DB1-79BA-6BCAFB093DBE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14B1D2A2-9810-DA39-A03E-4BA444E09429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6E8A9D1-A153-4CAF-8DBA-6B27AC0E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82303"/>
          <a:ext cx="586751" cy="627696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A9F8917D-9ACC-424F-B9BC-895066B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114403" y="14221097"/>
          <a:ext cx="785949" cy="536148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9D6718B4-B728-4DF2-B6D9-C0F2BB6A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635415"/>
          <a:ext cx="586751" cy="677047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57C4ADE4-4432-427E-A711-E970B069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5825" y="3180261"/>
          <a:ext cx="481082" cy="373503"/>
        </a:xfrm>
        <a:prstGeom prst="rect">
          <a:avLst/>
        </a:prstGeom>
      </xdr:spPr>
    </xdr:pic>
    <xdr:clientData/>
  </xdr:twoCellAnchor>
  <xdr:twoCellAnchor editAs="oneCell">
    <xdr:from>
      <xdr:col>9</xdr:col>
      <xdr:colOff>1975403</xdr:colOff>
      <xdr:row>5</xdr:row>
      <xdr:rowOff>172825</xdr:rowOff>
    </xdr:from>
    <xdr:to>
      <xdr:col>10</xdr:col>
      <xdr:colOff>70336</xdr:colOff>
      <xdr:row>7</xdr:row>
      <xdr:rowOff>34980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63A9B8F-6E2C-446E-B149-61EFFA6D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9218" flipH="1" flipV="1">
          <a:off x="9693374" y="163151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957D93DE-EFFB-4378-BDD6-7BFE94770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374716" y="3156599"/>
          <a:ext cx="481082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41318</xdr:colOff>
      <xdr:row>30</xdr:row>
      <xdr:rowOff>136595</xdr:rowOff>
    </xdr:from>
    <xdr:to>
      <xdr:col>6</xdr:col>
      <xdr:colOff>99416</xdr:colOff>
      <xdr:row>32</xdr:row>
      <xdr:rowOff>114757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E0EF763E-6EF8-4701-860B-F857DA28B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152543" y="7912570"/>
          <a:ext cx="478905" cy="362898"/>
        </a:xfrm>
        <a:prstGeom prst="rect">
          <a:avLst/>
        </a:prstGeom>
      </xdr:spPr>
    </xdr:pic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BCFDA565-FE3F-4D06-B988-96D9A90FCDDC}"/>
            </a:ext>
          </a:extLst>
        </xdr:cNvPr>
        <xdr:cNvGrpSpPr/>
      </xdr:nvGrpSpPr>
      <xdr:grpSpPr>
        <a:xfrm>
          <a:off x="3852290" y="443713"/>
          <a:ext cx="374793" cy="15310414"/>
          <a:chOff x="781879" y="465484"/>
          <a:chExt cx="367109" cy="15271994"/>
        </a:xfrm>
      </xdr:grpSpPr>
      <xdr:sp macro="" textlink="">
        <xdr:nvSpPr>
          <xdr:cNvPr id="47" name="四角形: 角を丸くする 46">
            <a:extLst>
              <a:ext uri="{FF2B5EF4-FFF2-40B4-BE49-F238E27FC236}">
                <a16:creationId xmlns:a16="http://schemas.microsoft.com/office/drawing/2014/main" id="{D4DC90C1-16D5-56E7-27F4-A13AEA7C34BF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FAEF60BE-5C37-F39F-8C3E-0F7069733FF8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0E4D8E37-C2CD-3583-1A74-ADCFF30468F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EB20CE44-7BE5-4A96-46BE-43BE918C232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5EBDC16-8108-BA1D-9203-8C1F91C08261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DE4F3169-4127-7CF5-66E7-24CF19C4C15F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F4242A38-AF55-7AC7-4D0B-9F4E1340AE21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9D34A42-D8F3-2F50-44D4-2F2044D9E96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653825A6-6900-1672-5DD9-2104F81C9E29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FF1A19BE-5580-D15A-BD22-7C14D608AE4F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873C1E3E-AAEF-1D88-41CC-3AE5EAE3AFB8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1D4C3F7-344D-511C-6D3A-B1F7051C34F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3201118-3B62-5BAA-A9AE-A9EB4BE61FE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7A284064-AD47-29EB-8AE3-7734C2C1C8BC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7D9BB04C-4376-6525-7C5A-37370E31FD3C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802BDBF-6859-354B-5EAC-C2BCBB766CA1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F972104C-2A36-BBDA-D75B-275FAE63D26D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87B87D6-E2B8-D64F-8BDF-576DB7A96B0F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A3FFF439-CFC6-8BEA-BB93-63D99C67ABAD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F5D56EC-2DE5-0836-1DE3-FD5AC1B35306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C8ECED-E1EA-D452-EDA5-A9709DBA889E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B5D83264-40D6-74F9-C2FB-7B0962B48F8A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F8BFF957-94E9-ACA8-DD6F-C1182625DB5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3479FAB5-FBEF-4860-714E-6438F0005CCB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6FC0DFDD-BB30-CC99-2E95-8BE616935BF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4F0DFECE-7216-1BC1-E838-4DE488ECD91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744C787-5858-0392-597C-C75CA0AF134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F2C02E57-361D-70DC-14FB-1C44C804816D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12B4AE4A-5190-C883-7146-AA22274D61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890D1693-440E-941F-29A7-2D22F9AE2CE4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FA5F73F2-20D1-BFCD-60C1-036A83855F84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448837</xdr:rowOff>
    </xdr:from>
    <xdr:to>
      <xdr:col>8</xdr:col>
      <xdr:colOff>38645</xdr:colOff>
      <xdr:row>61</xdr:row>
      <xdr:rowOff>241345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AD6E7B9C-8CD1-4AA4-9141-9846C105DF12}"/>
            </a:ext>
          </a:extLst>
        </xdr:cNvPr>
        <xdr:cNvGrpSpPr/>
      </xdr:nvGrpSpPr>
      <xdr:grpSpPr>
        <a:xfrm>
          <a:off x="7093032" y="448837"/>
          <a:ext cx="359425" cy="15310414"/>
          <a:chOff x="781879" y="465484"/>
          <a:chExt cx="367109" cy="15271994"/>
        </a:xfrm>
      </xdr:grpSpPr>
      <xdr:sp macro="" textlink="">
        <xdr:nvSpPr>
          <xdr:cNvPr id="79" name="四角形: 角を丸くする 78">
            <a:extLst>
              <a:ext uri="{FF2B5EF4-FFF2-40B4-BE49-F238E27FC236}">
                <a16:creationId xmlns:a16="http://schemas.microsoft.com/office/drawing/2014/main" id="{0FEA7613-4676-6BFC-5B32-17E644AAAECB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9B9120A6-8539-914F-293B-1B18578760AB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EB34A43E-D58B-3C64-5D15-80473EAAE12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034B227A-BD3E-BF6E-C2E4-E00BA428949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9D76AC69-EB3E-D120-565D-94D938B98B58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AD802E99-C0D0-2775-99C6-6AFE4A02D472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ADD244F4-F41F-3AC0-57E4-E805CAD0DB4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B7D9F993-9A8C-155C-EB7E-8476C096D34A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5079F6CC-B8A4-57D7-1524-8E1ED665FA50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2A8928C0-AD74-315B-7AD8-51C393EED36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E9CE4B33-8F1D-6AC3-2C72-922A3BE4261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9B687535-A992-3AB8-8F68-1B9C7C65554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50E65EFA-3504-7F04-3345-ACEAF777609B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9F6C5F09-284F-2156-BD74-635A550EC922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0AB97918-5BC8-C664-2271-6DB8C43FE2F6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4" name="テキスト ボックス 93">
            <a:extLst>
              <a:ext uri="{FF2B5EF4-FFF2-40B4-BE49-F238E27FC236}">
                <a16:creationId xmlns:a16="http://schemas.microsoft.com/office/drawing/2014/main" id="{A0FC2C45-7D30-F8F7-561E-234CC516A84E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EA39D6DC-9422-B0AB-C242-98531052B19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5150112B-30E9-6CB5-3880-3004222726DB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84AE5D84-9C2F-2CB3-4A13-E06545D8ADC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FA228BC9-A294-AD86-69D1-969325463E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F7512610-7945-0EF4-2FAE-62E8696300C0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13490B86-9A7B-8DE7-1CBF-8DA21C536CC5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85B5F7D1-DEF6-5880-505E-CC664DD875F1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31341FFB-4048-3C64-882A-B0B22C70C565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18617E99-1894-6FAF-1295-C955EE94601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BEEAF4FD-3AA7-A6E2-173B-340CF9BED5D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BE3346AF-3396-4354-6348-FE2186FF733A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90F06703-2610-F912-9984-97BA1C28E818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A527D0D3-5B63-9DCC-5197-E55F0A93F1E7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0863C1F7-F559-C205-8665-4143ACCE0133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E6A03AB2-BC99-CB42-4887-411FF6E5020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1FEBD0DD-EB88-47C1-8C1E-BB7B66806C8D}"/>
            </a:ext>
          </a:extLst>
        </xdr:cNvPr>
        <xdr:cNvGrpSpPr/>
      </xdr:nvGrpSpPr>
      <xdr:grpSpPr>
        <a:xfrm>
          <a:off x="10112218" y="465485"/>
          <a:ext cx="368388" cy="15311055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B6B73A87-3372-FA40-F21E-110367BF5EF4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2D24E4B1-0304-34BC-98D0-047D4D48DD72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F996769D-29F3-3C3F-406F-CAB89C5D4144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69CDAEE8-EF83-9195-0DCA-4DABB85957AC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8139C16F-D9D3-526E-BF87-46026C4B1F8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61559F43-7A2B-A11A-B176-C80B0DCCC21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3F01FE2A-5C51-3E2A-54D9-C5C2F6329206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CA820817-D129-AD7E-5E18-5FE98CD7B90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EDEBFC6-206B-FE43-4C69-624F5A51C17C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5940BC0B-E6C3-43D5-E293-A197393E89E3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525241E6-7E90-C48C-36B0-8EAF52DBA19D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0E9A4644-A066-2308-88F3-ED4E9F7282B5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DFD48922-7374-0A2E-AD78-112F24BDD79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24A42A85-036D-CB53-3E21-055EC87DA1ED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8E21FD77-DE82-C132-819A-0D7374238C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6C03B5F2-1E29-C483-AB6D-31B527E0D7B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849E9724-EAD3-0BF7-125D-ACD021E2393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3F0A3A72-0311-4916-1B0A-B6742C4976F2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DCD3451F-6741-B77C-5F17-C9464970203F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05BCDAAB-7E17-654B-7926-DC26B2DB67A4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4E73CC5-C6C9-0369-4A9C-9DC0B30B1153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00FC2463-242C-E247-73AF-E56B842A9827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4EA51A5E-42F2-736D-CAD7-9ABE4BCEA37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E0054E65-04AB-ECF7-3054-2C58D19E9DD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B11A79D-8BB3-36E6-6FAB-582FCF8F3CBE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BE48F2C3-610E-5D73-2BA3-B6E293EADC46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E6FCB79-4861-B158-A3D2-5A2B9D824C7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009F6158-63F1-FABE-43C4-42D079124656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D6ECB82D-DDF4-3176-4FC0-6F23CDC10084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741ACF88-697E-72EB-7C79-1ACE1D737B3C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F8813E8E-436F-BE1C-52CB-57181D0DB34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142" name="図 141">
          <a:extLst>
            <a:ext uri="{FF2B5EF4-FFF2-40B4-BE49-F238E27FC236}">
              <a16:creationId xmlns:a16="http://schemas.microsoft.com/office/drawing/2014/main" id="{1D91810C-6188-4100-9E93-8FAC1DB2F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6564" y="4440421"/>
          <a:ext cx="479993" cy="374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45</xdr:row>
      <xdr:rowOff>68579</xdr:rowOff>
    </xdr:from>
    <xdr:to>
      <xdr:col>9</xdr:col>
      <xdr:colOff>2142565</xdr:colOff>
      <xdr:row>49</xdr:row>
      <xdr:rowOff>116540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6DFB39-67F4-4278-8E07-D6AC3FA6CEE5}"/>
            </a:ext>
          </a:extLst>
        </xdr:cNvPr>
        <xdr:cNvSpPr/>
      </xdr:nvSpPr>
      <xdr:spPr>
        <a:xfrm>
          <a:off x="8101013" y="11543403"/>
          <a:ext cx="2020140" cy="105200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2C38D4C-533E-42E0-8AB2-F338B69E718B}"/>
            </a:ext>
          </a:extLst>
        </xdr:cNvPr>
        <xdr:cNvGrpSpPr/>
      </xdr:nvGrpSpPr>
      <xdr:grpSpPr>
        <a:xfrm>
          <a:off x="547735" y="430306"/>
          <a:ext cx="361491" cy="15074993"/>
          <a:chOff x="663828" y="667431"/>
          <a:chExt cx="381061" cy="15044056"/>
        </a:xfrm>
      </xdr:grpSpPr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41A41D42-28B2-E19E-6ECD-15A19275BF25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F67153B7-D559-4784-8EBF-A03742A7990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6AB3CCF5-0F17-2AE8-E409-B3EB4E8DCE7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76513F0-5BA3-C2AA-9F99-BEA13D99EB8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3C8E1BFF-8C1D-942E-E3AD-8142F8B54AC4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CB70394-BBD5-6E1E-2EDA-3377110712D5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0CFB44C-F822-255A-F3ED-CC844CBC6A27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8135C2F-7B9B-C241-C732-8F90710677D6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59864973-5F2F-5729-31EE-2C41B00320C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A6AD5A35-7D90-1C85-4549-247BA14D90B9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272B5844-23E3-D1B7-E776-EC54C3E03535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225C15AF-328E-979B-E286-94886EE696DD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17842DC8-3814-7296-26D3-8E4D22E672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39FD983-66BB-A2D8-61B8-35AB9EE8C604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8421C1BC-0341-D236-B524-EE2658B76C3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7E481BCA-366F-E154-E36D-9E97D0738F39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A0E4704-982D-095A-0BEA-6B9A766A27E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8306DC6E-F2DF-AA16-F7C0-5EC51BB7248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E9A04204-61AC-4DFB-A91D-44842302AF9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3138E1B6-0BBF-BBFA-4578-76C2CA4FF14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6F6482B-79A7-1E1C-DD1C-28E19E6176AF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5D7C886-128E-08E3-336F-335E2DE2A099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6CB31721-2541-6D4B-7A95-CE9C34F7DEE0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EBAA2DA-BAC4-1495-9342-E72BAEFDF6A8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97378B7A-9F53-1F3E-1BFB-DD145A4B91B2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30926FE-4590-85DC-C276-20B1EBDFD741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105C0D3-A416-320C-6FCF-0A5AAE0DAE2F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2449287</xdr:colOff>
      <xdr:row>56</xdr:row>
      <xdr:rowOff>217715</xdr:rowOff>
    </xdr:from>
    <xdr:to>
      <xdr:col>4</xdr:col>
      <xdr:colOff>76213</xdr:colOff>
      <xdr:row>59</xdr:row>
      <xdr:rowOff>91031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5521E87-79C8-4202-9FE5-0A36D68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3559630" y="14412686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D2937F9-D894-4B4D-9D2A-5EF61AFA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833845" y="13305608"/>
          <a:ext cx="721848" cy="459946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9CE7606A-395A-40CF-A288-ACA3404F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63230" y="3896850"/>
          <a:ext cx="481082" cy="361810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86D05AD-C053-4FAF-A374-22235B50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622958" y="6627532"/>
          <a:ext cx="481082" cy="367251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7ABB25C-A524-45EB-A336-9E97CAB1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7660342" y="1575996"/>
          <a:ext cx="514659" cy="421275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EBA600F-16B5-44AB-9E4C-0A764C12F1F0}"/>
            </a:ext>
          </a:extLst>
        </xdr:cNvPr>
        <xdr:cNvSpPr txBox="1"/>
      </xdr:nvSpPr>
      <xdr:spPr>
        <a:xfrm>
          <a:off x="7427629" y="1094778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58566FF6-6364-4D7C-A994-5773ECA3C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048308"/>
          <a:ext cx="592194" cy="675959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E80F1394-9E05-4F90-8D0B-B7618A51888C}"/>
            </a:ext>
          </a:extLst>
        </xdr:cNvPr>
        <xdr:cNvGrpSpPr/>
      </xdr:nvGrpSpPr>
      <xdr:grpSpPr>
        <a:xfrm>
          <a:off x="4060620" y="430306"/>
          <a:ext cx="362772" cy="15074993"/>
          <a:chOff x="663828" y="667431"/>
          <a:chExt cx="381061" cy="15044056"/>
        </a:xfrm>
      </xdr:grpSpPr>
      <xdr:sp macro="" textlink="">
        <xdr:nvSpPr>
          <xdr:cNvPr id="39" name="四角形: 角を丸くする 38">
            <a:extLst>
              <a:ext uri="{FF2B5EF4-FFF2-40B4-BE49-F238E27FC236}">
                <a16:creationId xmlns:a16="http://schemas.microsoft.com/office/drawing/2014/main" id="{C3C599E1-E46A-8FB2-AA7A-3B225781A389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5312B725-ABBF-8F65-A0DF-FAC8580F1EF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ECA201CA-278B-A018-D14E-63F885D9E48B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2FDC8194-6A35-5EBB-A598-0E121137024B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857C133-B0C2-6627-F5F6-77F7B332D2DC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4D946CFE-0CE1-2598-1945-67DB4EBA421A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4ABE877C-ADDA-7CB1-20DB-8A0101710C31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4CC34737-F408-9F3D-8DD6-64DAA2B92280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9D29A41-0ABE-11FA-C1CC-B05C3CC5451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6EC08097-3EEA-AF82-503E-1F315618CF66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F248D95F-690F-C2AA-CF3A-4532EA34B70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F1D40EEC-5FB5-E954-EEE1-6D70B926962B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92FB369-120E-EBEF-42A4-A4F2E5E0BE1E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09BE338-A9A5-2DF2-BE05-723A048AE3B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EBFF1A09-52E5-5A0D-213F-BB87FB4A36D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28A9103-9D0B-86EF-F04E-4128947126AB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A835AF93-5E89-373F-FEC2-A0F745078D65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31B6139-9B55-02E1-F92B-4701E4B02C9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E2D1EE5-CF0A-20A1-F5DC-50B3E79C2EEB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F5C6AA45-1318-6357-C332-3094A0C7DDF8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90E1D93B-3A48-F126-1270-8EA3A563C387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EDFA7DFD-410A-2640-8930-9719CED80EC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F0A18E03-6470-30F3-B5FC-F5C398717242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E8756E5-E22B-FF95-A2A2-F42D7AFCFA6E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8E1568D8-634A-986B-C9FD-D0636FBB0311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0403A0D-21EF-A9F4-F42A-3266C18E5CC0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ECD517B0-62D8-4F27-3BD9-7111BA54839C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B1F285BE-99BF-4F06-B468-26B40482579A}"/>
            </a:ext>
          </a:extLst>
        </xdr:cNvPr>
        <xdr:cNvGrpSpPr/>
      </xdr:nvGrpSpPr>
      <xdr:grpSpPr>
        <a:xfrm>
          <a:off x="7371801" y="413657"/>
          <a:ext cx="357649" cy="15080756"/>
          <a:chOff x="663828" y="667431"/>
          <a:chExt cx="381061" cy="15044056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003B4E18-D4E6-8B4F-8C3D-FE1D2D5E2D4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3CD1A93D-3182-3638-3D01-18789C1D92BA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A9923071-C449-9381-1063-B14FDEDCC087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E2EB95-E085-D343-94AC-FB9313AED5F3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DDF4057-15C1-DB1C-16DF-1EA5C7548858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37D80023-2D0D-0752-5FD5-575597D70EB6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C2093DF4-0C05-4F2E-3024-D2CEB7EA5CE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A084DCB6-1A6A-1F01-2259-5B760402D167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C0C7D859-8846-1E22-8B2B-F67864E13AF2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1DF1D8E1-FB41-CD89-D4DC-0848473AB6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2644CE05-6BD8-372E-01DE-CE5817920A40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5D17CC7-3D29-629A-AE89-D99632B3C930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86B1F689-81E0-8803-9C84-271A96D89A6F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B8C5AFE0-C241-4801-9B81-6D465D1FA170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A7F5BA6-A672-8CFC-2448-8A972B461C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4149D008-174C-0CD3-E9D3-539AA4C168D3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F86DE078-DC2E-1913-5DD5-9CF6FF78AC0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8B43C506-20D4-FF13-F349-20F35B3ED374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79B69F03-3671-93CC-82F5-E1AC5E9F384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7148BE18-B2B1-F80C-7281-B822E8C69BA3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6AE03550-902B-0B02-BD41-E30EECBCBCF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A83179BA-82BC-B811-79F4-B1922A61E6C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9C81DAB-8072-BF4A-D901-C6659451E905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6C9C10F4-C525-812D-D0CC-88933BDE4FE3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1134DA8-26F5-0576-46A0-112918D6F444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8333BB78-41DE-96CD-DF0A-7333797CD9CB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E3E21412-D683-89CD-55F8-FD739C18184E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69F0AD8F-2BE3-488C-B43B-BE74CC269561}"/>
            </a:ext>
          </a:extLst>
        </xdr:cNvPr>
        <xdr:cNvGrpSpPr/>
      </xdr:nvGrpSpPr>
      <xdr:grpSpPr>
        <a:xfrm>
          <a:off x="10504967" y="402771"/>
          <a:ext cx="358289" cy="15080116"/>
          <a:chOff x="663828" y="667431"/>
          <a:chExt cx="381061" cy="15044056"/>
        </a:xfrm>
      </xdr:grpSpPr>
      <xdr:sp macro="" textlink="">
        <xdr:nvSpPr>
          <xdr:cNvPr id="95" name="四角形: 角を丸くする 94">
            <a:extLst>
              <a:ext uri="{FF2B5EF4-FFF2-40B4-BE49-F238E27FC236}">
                <a16:creationId xmlns:a16="http://schemas.microsoft.com/office/drawing/2014/main" id="{5E148FF7-1A2B-1451-3533-4ECD4AA95767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331C09DE-20F0-BA5F-6861-9DD679A1B83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EA87E5E5-72F0-128C-A496-29D78FC0AA69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1B7E36B0-1459-A5C0-6DFB-F8AB49CBBD0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E9C0C4-760C-0739-EDFE-717440C4B53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E00758FF-2503-EF29-8041-F1B001DB29F1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29B67A1C-2606-279C-6863-D09C07F17569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61EF6E24-8ADA-AC3C-2986-FE21AC10F9E1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41FFADDD-D462-760B-6FF5-364BB73F1F04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853D1BF8-B141-94CB-14DF-5DB02FB5B9D5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40842267-69B7-12EE-26FA-77DA7E2E5529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DD25695A-DAC0-378A-D126-4C8D578694B8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247806E1-BC36-5511-E7BA-285315001A28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64EEBD83-E492-DB77-8DDD-CE55015E35F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52005F4-5677-1C1A-8C25-A67E3124AC2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9B13B125-4FF9-F0A9-768B-AB2D4AE5742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1014870B-51C5-86FE-AE71-2773986626CE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D3C0F3E-B9ED-7441-574D-12484F5BC8C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FECC2A2-0E38-FFFB-EEBD-9B26F30CA8E9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B50B489A-FDCD-8732-22FF-D88461EE7CA9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6B6F3B06-9FB0-1180-97E9-900F92F3725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C81D06CE-7A07-1744-03ED-89271BD4DBD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C25B50BB-9E74-B1BD-CE26-B687B8CE2D1B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709058DA-D213-9077-4231-9B5CE4DC9FA9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7AE61231-8AEA-34B0-9300-9C880AD9AC8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64D3D9ED-5F91-A490-4DFF-BDC70D2DBAE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C2C5719-0D28-D473-50C9-19F51F8EACEA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6</xdr:col>
      <xdr:colOff>2367047</xdr:colOff>
      <xdr:row>20</xdr:row>
      <xdr:rowOff>54836</xdr:rowOff>
    </xdr:from>
    <xdr:to>
      <xdr:col>6</xdr:col>
      <xdr:colOff>2786144</xdr:colOff>
      <xdr:row>22</xdr:row>
      <xdr:rowOff>63309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A29767EB-04E9-7DA6-7A49-6C4B5667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6926645" y="5281495"/>
          <a:ext cx="509216" cy="419097"/>
        </a:xfrm>
        <a:prstGeom prst="rect">
          <a:avLst/>
        </a:prstGeom>
      </xdr:spPr>
    </xdr:pic>
    <xdr:clientData/>
  </xdr:twoCellAnchor>
  <xdr:oneCellAnchor>
    <xdr:from>
      <xdr:col>9</xdr:col>
      <xdr:colOff>1948540</xdr:colOff>
      <xdr:row>54</xdr:row>
      <xdr:rowOff>76199</xdr:rowOff>
    </xdr:from>
    <xdr:ext cx="718582" cy="457769"/>
    <xdr:pic>
      <xdr:nvPicPr>
        <xdr:cNvPr id="123" name="図 122">
          <a:extLst>
            <a:ext uri="{FF2B5EF4-FFF2-40B4-BE49-F238E27FC236}">
              <a16:creationId xmlns:a16="http://schemas.microsoft.com/office/drawing/2014/main" id="{570B8BE7-DAD4-45FD-A151-D6CB5F23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853468" flipV="1">
          <a:off x="9905997" y="13770428"/>
          <a:ext cx="718582" cy="4577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1661149" y="2269332"/>
          <a:ext cx="1797844" cy="10491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1559858" y="10130323"/>
          <a:ext cx="2064443" cy="34601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127551</xdr:colOff>
      <xdr:row>41</xdr:row>
      <xdr:rowOff>148423</xdr:rowOff>
    </xdr:from>
    <xdr:to>
      <xdr:col>9</xdr:col>
      <xdr:colOff>2155371</xdr:colOff>
      <xdr:row>53</xdr:row>
      <xdr:rowOff>89647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7953739" y="10646094"/>
          <a:ext cx="2027820" cy="29533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1511F68E-01B8-57F4-3A62-F6D3EC82BB08}"/>
            </a:ext>
          </a:extLst>
        </xdr:cNvPr>
        <xdr:cNvGrpSpPr/>
      </xdr:nvGrpSpPr>
      <xdr:grpSpPr>
        <a:xfrm>
          <a:off x="683908" y="465484"/>
          <a:ext cx="367108" cy="15271994"/>
          <a:chOff x="781879" y="465484"/>
          <a:chExt cx="367109" cy="15271994"/>
        </a:xfrm>
      </xdr:grpSpPr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C100E61F-4999-10C8-4FD9-95CD852FB1DE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644BCED-F31E-CB49-B5A9-C4A704B438B3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A362247-71FB-F01C-006C-0F1B83F313DD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643A8A1-9EDD-1E0D-181E-60A983260FF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FCEE00D-83FA-8BFB-17A6-F77A6681EE4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CF4BB82-C79C-72BD-389A-5F4CE06E0BF5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D6D785A0-5E44-BBA9-A604-4279E91ED89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9DE8DE9-679C-30AB-DC45-6536E3A7BFC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1A93E6F-15F2-C2E4-AC95-940864656145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C6BBDF00-1019-F0D3-8ECA-94CE69F92E5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AB0DF7F-E1C3-CC41-D7BD-8FDF4C0B2EC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D652708-E430-A7F9-DA4D-D5BE75D9A56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344B304-7759-1734-27BB-9F351486BDA2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D001F44-C4D6-20BE-3D54-4BA842491B33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9BF56626-E6D5-81DA-2003-5393BAAA8BF8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245E6B0C-E456-0B45-ABF5-9C9D60353985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B56C17F0-4E79-CF90-9EB3-88C16A554D87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DD485015-FC8A-7F6B-72DC-C07695A6ED7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136FEA42-6980-7EAB-07CF-38BA4CBD688E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DBCCAE0C-5ECE-E304-71F6-A800159BD4AE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F582C6F-0CA6-A287-C95B-6E8463DB55F2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89C3F1C-27B9-3F87-CEB6-BD758FC51BD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5AE81C0-E2F0-D09C-B16E-6C81FA61C8D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1D0AE06B-6746-77C9-45DF-A6D4A377DC5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A49C2750-3720-F342-8C5E-478150C5EFA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A9FEF8D6-74E2-7320-29E2-3C0EA9393525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EDA67E2-9FF6-5B6B-E839-941218E466BE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B0096CDA-5300-F69E-BA8D-9084A3ED99F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C246284E-8B5C-9C93-89E1-E2CDF29BD2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A5BD684-D902-A497-A0BF-105AEC70A030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9FBE5954-22C1-5F47-5318-D958965D4566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7B3C638-E7C3-44BB-92A7-2E252357F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25697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508E8DD-5A5C-4F76-9772-1070956F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211286" y="14162314"/>
          <a:ext cx="783772" cy="533971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FE9858A-2063-5A86-C1B7-4311ECD3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591872"/>
          <a:ext cx="587840" cy="673781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589C3BFB-0AA2-4496-B892-554AC69E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7457" y="3167743"/>
          <a:ext cx="478905" cy="374592"/>
        </a:xfrm>
        <a:prstGeom prst="rect">
          <a:avLst/>
        </a:prstGeom>
      </xdr:spPr>
    </xdr:pic>
    <xdr:clientData/>
  </xdr:twoCellAnchor>
  <xdr:twoCellAnchor editAs="oneCell">
    <xdr:from>
      <xdr:col>7</xdr:col>
      <xdr:colOff>215492</xdr:colOff>
      <xdr:row>4</xdr:row>
      <xdr:rowOff>245450</xdr:rowOff>
    </xdr:from>
    <xdr:to>
      <xdr:col>8</xdr:col>
      <xdr:colOff>295362</xdr:colOff>
      <xdr:row>6</xdr:row>
      <xdr:rowOff>223612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0C1F236E-BDF6-05C0-621E-30D2FFA0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 flipV="1">
          <a:off x="7385602" y="1511768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AF2E202A-EDB4-35CF-0A2A-D0703066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472687" y="3144625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95748</xdr:colOff>
      <xdr:row>30</xdr:row>
      <xdr:rowOff>93051</xdr:rowOff>
    </xdr:from>
    <xdr:to>
      <xdr:col>6</xdr:col>
      <xdr:colOff>153846</xdr:colOff>
      <xdr:row>32</xdr:row>
      <xdr:rowOff>71213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05E352C9-F3C6-375C-5867-EC7E2B788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04944" y="7869026"/>
          <a:ext cx="478905" cy="362898"/>
        </a:xfrm>
        <a:prstGeom prst="rect">
          <a:avLst/>
        </a:prstGeom>
      </xdr:spPr>
    </xdr:pic>
    <xdr:clientData/>
  </xdr:twoCellAnchor>
  <xdr:twoCellAnchor>
    <xdr:from>
      <xdr:col>6</xdr:col>
      <xdr:colOff>246006</xdr:colOff>
      <xdr:row>34</xdr:row>
      <xdr:rowOff>188259</xdr:rowOff>
    </xdr:from>
    <xdr:to>
      <xdr:col>6</xdr:col>
      <xdr:colOff>2043850</xdr:colOff>
      <xdr:row>36</xdr:row>
      <xdr:rowOff>187839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93D45C8-BF31-BF65-6A96-C967811C189E}"/>
            </a:ext>
          </a:extLst>
        </xdr:cNvPr>
        <xdr:cNvSpPr/>
      </xdr:nvSpPr>
      <xdr:spPr>
        <a:xfrm>
          <a:off x="4835935" y="8928847"/>
          <a:ext cx="1797844" cy="501604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他町内から支援の担ぎ手</a:t>
          </a:r>
          <a:endParaRPr kumimoji="1" lang="en-US" altLang="ja-JP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に夕食を用意するか？</a:t>
          </a:r>
        </a:p>
      </xdr:txBody>
    </xdr:sp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26ACEF73-C268-D32C-D1BC-A902F9D215B3}"/>
            </a:ext>
          </a:extLst>
        </xdr:cNvPr>
        <xdr:cNvGrpSpPr/>
      </xdr:nvGrpSpPr>
      <xdr:grpSpPr>
        <a:xfrm>
          <a:off x="3851649" y="443713"/>
          <a:ext cx="367110" cy="15271994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F9894669-5DCE-F2E5-98AB-23931328C8BA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6127DB3-2E89-48AC-3DF4-6384082C0B8D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9DCCEE89-EC28-2386-9AE7-C05526907DB9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C1AB39C9-C942-DB4B-34BF-6BA495720D68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D49BCE6-C0A4-0AEA-BCCB-64DFF477065A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D7511CF3-B7E4-1908-838E-05EDC7DA56C8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53D7A34-0E30-6AC5-459C-D94C37868777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381C1B6-E8B8-E61B-B0AB-95897A34B7D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B306718-5AE6-2609-4DE1-68899E16995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80F952B3-E8A8-8DBE-9051-FCB5BAF99DF2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C34101E-68ED-8B04-D4B1-9A66A071702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9B35512F-4BE1-4377-7710-C41720CA9D9C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AFF20ED8-5360-8F82-BF5B-2E79D3D94881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C8125DD8-B40C-62D2-08C6-0C62173DA84A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7EBBBEBB-56A1-935D-2921-7456B5A7E8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94DB6D0-E092-261F-01A7-25D66A9ECA7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3FF4EFE4-A6CF-9441-09B9-D4FD069EB3DE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23F5D6D6-C262-87C9-4576-A1757BAB1DE5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167FE84A-649F-3349-0276-06928BC2940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DFCE9939-C938-0D25-5BAB-C33C46BEE4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A20E188C-EFC4-8A47-881A-CE4938F9B335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F36A976F-700D-DE58-BD97-86AA6CE6D93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3B1CF601-A2D9-67A6-7034-FCDCE9BAC83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9BBC3B98-CCED-F735-A7FD-5AA42BF40EE6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BE123B0-EBDF-FBB5-1E99-8BD3AED5B6E4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6A1F4908-B6F1-F9DA-7881-8F97F972FE5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611B026E-67CE-D71C-9FA7-7AFA6261E770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744E8547-38B9-B61A-8489-2B882BB454F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A4D13CB-7EC2-689C-ACAE-CFC7BE4F054E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DA1076C8-9CDE-D937-C935-83B4E27EB012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88D55E0-786B-8731-0AFD-6BBBB75CB0D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421942</xdr:rowOff>
    </xdr:from>
    <xdr:to>
      <xdr:col>8</xdr:col>
      <xdr:colOff>38645</xdr:colOff>
      <xdr:row>61</xdr:row>
      <xdr:rowOff>214450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23BDDD58-9EA8-6FC7-244F-12339657B76A}"/>
            </a:ext>
          </a:extLst>
        </xdr:cNvPr>
        <xdr:cNvGrpSpPr/>
      </xdr:nvGrpSpPr>
      <xdr:grpSpPr>
        <a:xfrm>
          <a:off x="7084708" y="421942"/>
          <a:ext cx="367108" cy="15271994"/>
          <a:chOff x="781879" y="465484"/>
          <a:chExt cx="367109" cy="15271994"/>
        </a:xfrm>
      </xdr:grpSpPr>
      <xdr:sp macro="" textlink="">
        <xdr:nvSpPr>
          <xdr:cNvPr id="143" name="四角形: 角を丸くする 142">
            <a:extLst>
              <a:ext uri="{FF2B5EF4-FFF2-40B4-BE49-F238E27FC236}">
                <a16:creationId xmlns:a16="http://schemas.microsoft.com/office/drawing/2014/main" id="{22FDC481-212E-3DC8-4671-548B7808B301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14903F38-F50D-E847-7C96-A3927B0D131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370FE4D4-8BCB-895F-BB55-9B388F3FB9BF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6" name="テキスト ボックス 145">
            <a:extLst>
              <a:ext uri="{FF2B5EF4-FFF2-40B4-BE49-F238E27FC236}">
                <a16:creationId xmlns:a16="http://schemas.microsoft.com/office/drawing/2014/main" id="{6AD21A30-66FD-1465-C107-DAA3896319EB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F55326B-3700-363E-40DE-825C83AC47E3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8" name="テキスト ボックス 147">
            <a:extLst>
              <a:ext uri="{FF2B5EF4-FFF2-40B4-BE49-F238E27FC236}">
                <a16:creationId xmlns:a16="http://schemas.microsoft.com/office/drawing/2014/main" id="{354113B2-F74D-C494-613E-17FA67C85F77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20E04AF3-E450-162F-4E32-B48FECDF889B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C8F87C7C-D46D-C934-C7B6-E342F4685B9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49642366-3CD6-57DE-48AB-DF7EEEB7B4FF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25334E2-40C9-8C29-32DA-359125284D40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45ECB7ED-3314-AA14-9176-D074A869D3A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4" name="テキスト ボックス 153">
            <a:extLst>
              <a:ext uri="{FF2B5EF4-FFF2-40B4-BE49-F238E27FC236}">
                <a16:creationId xmlns:a16="http://schemas.microsoft.com/office/drawing/2014/main" id="{35D9181B-D3DD-5F64-4BA7-953488B6E43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B98D5A21-B8F2-4AB6-B4AD-98BE3BED65BE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8C129E6A-707E-169D-B4B0-AAF310D59AC9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73884A10-8F67-5CDF-71EC-6FE5E148720B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8" name="テキスト ボックス 157">
            <a:extLst>
              <a:ext uri="{FF2B5EF4-FFF2-40B4-BE49-F238E27FC236}">
                <a16:creationId xmlns:a16="http://schemas.microsoft.com/office/drawing/2014/main" id="{BA4B48C8-43C8-77B5-26F5-1945FA7D84E6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E0C97302-FB21-9E4F-E09A-A6BA683D5323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0" name="テキスト ボックス 159">
            <a:extLst>
              <a:ext uri="{FF2B5EF4-FFF2-40B4-BE49-F238E27FC236}">
                <a16:creationId xmlns:a16="http://schemas.microsoft.com/office/drawing/2014/main" id="{7F54E2E9-12C8-7931-2D7F-E9FDE13DEC1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5D3C8F5D-5EA1-8362-96EA-A7CFBEE2950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D70E29C2-0911-51A2-259A-0FB86F3DE46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71C05FEC-B0CC-42EC-D6E0-FBFC462DBD6C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4" name="テキスト ボックス 163">
            <a:extLst>
              <a:ext uri="{FF2B5EF4-FFF2-40B4-BE49-F238E27FC236}">
                <a16:creationId xmlns:a16="http://schemas.microsoft.com/office/drawing/2014/main" id="{D7DB7286-1584-083F-D082-F66204304FC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4E121F49-B29F-92CE-7050-063EE943241C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6" name="テキスト ボックス 165">
            <a:extLst>
              <a:ext uri="{FF2B5EF4-FFF2-40B4-BE49-F238E27FC236}">
                <a16:creationId xmlns:a16="http://schemas.microsoft.com/office/drawing/2014/main" id="{27B90EB7-66FD-C050-3A6A-798ED1D27B84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08239FB7-36D9-D74D-55A8-A4698D17972B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8" name="テキスト ボックス 167">
            <a:extLst>
              <a:ext uri="{FF2B5EF4-FFF2-40B4-BE49-F238E27FC236}">
                <a16:creationId xmlns:a16="http://schemas.microsoft.com/office/drawing/2014/main" id="{C80ACE42-C75F-E99C-1D73-6662FFD93859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058335D-96D1-E377-ADBD-DA5EF51E55A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0" name="テキスト ボックス 169">
            <a:extLst>
              <a:ext uri="{FF2B5EF4-FFF2-40B4-BE49-F238E27FC236}">
                <a16:creationId xmlns:a16="http://schemas.microsoft.com/office/drawing/2014/main" id="{8A8567A9-F30F-AE1F-8329-BC6EAB5A6F0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7E998A11-C8F2-4146-767C-AB97AA35F492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C5D4A1F2-6ADA-325B-0766-B52F0A39139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32B2EEA-255E-FBB8-6BC3-47C5900B60C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74" name="グループ化 173">
          <a:extLst>
            <a:ext uri="{FF2B5EF4-FFF2-40B4-BE49-F238E27FC236}">
              <a16:creationId xmlns:a16="http://schemas.microsoft.com/office/drawing/2014/main" id="{CE9453A1-B06C-56DB-9D0F-9F83878FFCF1}"/>
            </a:ext>
          </a:extLst>
        </xdr:cNvPr>
        <xdr:cNvGrpSpPr/>
      </xdr:nvGrpSpPr>
      <xdr:grpSpPr>
        <a:xfrm>
          <a:off x="10110937" y="465485"/>
          <a:ext cx="367108" cy="15271994"/>
          <a:chOff x="781879" y="465484"/>
          <a:chExt cx="367109" cy="15271994"/>
        </a:xfrm>
      </xdr:grpSpPr>
      <xdr:sp macro="" textlink="">
        <xdr:nvSpPr>
          <xdr:cNvPr id="175" name="四角形: 角を丸くする 174">
            <a:extLst>
              <a:ext uri="{FF2B5EF4-FFF2-40B4-BE49-F238E27FC236}">
                <a16:creationId xmlns:a16="http://schemas.microsoft.com/office/drawing/2014/main" id="{19725FD0-61F5-2BF5-5FFC-640B39AF0A68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DD102A68-91F9-79DA-5F7E-A9DF9E0EB35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21D55C2F-7F5E-96AF-1329-F1380BC7DCC1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5CA793F1-4E4E-9395-8493-42FE68ECD24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9D87E6AF-FF7A-D01A-85F4-4A8495177185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0" name="テキスト ボックス 179">
            <a:extLst>
              <a:ext uri="{FF2B5EF4-FFF2-40B4-BE49-F238E27FC236}">
                <a16:creationId xmlns:a16="http://schemas.microsoft.com/office/drawing/2014/main" id="{CF2F7E4D-FD9D-DEF4-DBB3-240966781E71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A13AC9B7-A286-5D02-83E9-B8960A8C79D0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2" name="テキスト ボックス 181">
            <a:extLst>
              <a:ext uri="{FF2B5EF4-FFF2-40B4-BE49-F238E27FC236}">
                <a16:creationId xmlns:a16="http://schemas.microsoft.com/office/drawing/2014/main" id="{96B101D3-CF1C-50B1-1ECB-38435935842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57D0F5B9-1D2C-8BD0-3E40-A20A5C9D5756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BB7E075F-6382-5C17-AEBB-6DFC398E7696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92F2A9CB-BD3A-72E3-7639-4521D3E0E1F7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6" name="テキスト ボックス 185">
            <a:extLst>
              <a:ext uri="{FF2B5EF4-FFF2-40B4-BE49-F238E27FC236}">
                <a16:creationId xmlns:a16="http://schemas.microsoft.com/office/drawing/2014/main" id="{E4672B85-3009-79A9-D79E-71450909DFA6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994A39BF-CDA8-1BFD-DE1D-F49FD102F08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36451D61-5AE1-B380-FA15-B5EF17041690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04A3496-BE9E-F887-67AC-8C9C20FB2A20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0E3AE8E2-C514-A273-F783-851604873434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1" name="正方形/長方形 190">
            <a:extLst>
              <a:ext uri="{FF2B5EF4-FFF2-40B4-BE49-F238E27FC236}">
                <a16:creationId xmlns:a16="http://schemas.microsoft.com/office/drawing/2014/main" id="{2E3EC589-BD11-BC35-DCBA-FEAE45730FE6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2" name="テキスト ボックス 191">
            <a:extLst>
              <a:ext uri="{FF2B5EF4-FFF2-40B4-BE49-F238E27FC236}">
                <a16:creationId xmlns:a16="http://schemas.microsoft.com/office/drawing/2014/main" id="{C37B6A3B-3FCF-BF83-0318-8896CCF829E3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111411C7-3E2F-CEE8-B5E2-3F078DFA631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D41EBF0A-098E-D99D-6FEF-7AC4BE9D9A9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25CCD1D0-0F11-A32C-544F-3F16407E5BAF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6" name="テキスト ボックス 195">
            <a:extLst>
              <a:ext uri="{FF2B5EF4-FFF2-40B4-BE49-F238E27FC236}">
                <a16:creationId xmlns:a16="http://schemas.microsoft.com/office/drawing/2014/main" id="{D2ACEC9F-73CF-02D0-47D2-35D063C9B86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43DF4A98-E239-A38E-AD30-F9E91FA766F2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8" name="テキスト ボックス 197">
            <a:extLst>
              <a:ext uri="{FF2B5EF4-FFF2-40B4-BE49-F238E27FC236}">
                <a16:creationId xmlns:a16="http://schemas.microsoft.com/office/drawing/2014/main" id="{3711FE8A-0F7F-8F62-51AD-6BCAB08FFDE0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B2ECA24F-2C9C-1708-64B0-406790CCDA9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0" name="テキスト ボックス 199">
            <a:extLst>
              <a:ext uri="{FF2B5EF4-FFF2-40B4-BE49-F238E27FC236}">
                <a16:creationId xmlns:a16="http://schemas.microsoft.com/office/drawing/2014/main" id="{DE765B43-E81C-631C-EB1D-3A2BB336F15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511DAACF-F2FB-F3DE-51C7-0E99A1B34F67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3833D250-9432-AA10-BA83-99C12A1B153E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F74817A2-E802-FDB0-8462-1B2FE30743C1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4" name="テキスト ボックス 203">
            <a:extLst>
              <a:ext uri="{FF2B5EF4-FFF2-40B4-BE49-F238E27FC236}">
                <a16:creationId xmlns:a16="http://schemas.microsoft.com/office/drawing/2014/main" id="{CA0CF629-9923-D1FA-040A-975514C5708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4DA34B4F-9354-E6A4-F49D-808810E07865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206" name="図 205">
          <a:extLst>
            <a:ext uri="{FF2B5EF4-FFF2-40B4-BE49-F238E27FC236}">
              <a16:creationId xmlns:a16="http://schemas.microsoft.com/office/drawing/2014/main" id="{5744CF0B-81EF-83D1-5DC4-CD2DA4A6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5475" y="4424092"/>
          <a:ext cx="478905" cy="3727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44</xdr:row>
      <xdr:rowOff>80681</xdr:rowOff>
    </xdr:from>
    <xdr:to>
      <xdr:col>9</xdr:col>
      <xdr:colOff>1954307</xdr:colOff>
      <xdr:row>49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6F612D2-29F8-4EA3-AB83-04D14E8C48B2}"/>
            </a:ext>
          </a:extLst>
        </xdr:cNvPr>
        <xdr:cNvSpPr/>
      </xdr:nvSpPr>
      <xdr:spPr>
        <a:xfrm>
          <a:off x="6899743" y="11555505"/>
          <a:ext cx="1831882" cy="12909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3ED9AF87-5E31-661B-C11D-52291441A351}"/>
            </a:ext>
          </a:extLst>
        </xdr:cNvPr>
        <xdr:cNvGrpSpPr/>
      </xdr:nvGrpSpPr>
      <xdr:grpSpPr>
        <a:xfrm>
          <a:off x="545174" y="424543"/>
          <a:ext cx="355728" cy="15036573"/>
          <a:chOff x="663828" y="667431"/>
          <a:chExt cx="381061" cy="15044056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3E523F4A-4516-4491-8633-AEAFEF42F03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DCCB03CC-1F3B-4095-8C70-D2D1980844E6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67CEA34-DBCB-4239-9039-5EE6FB848FC3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3A4E66CF-8344-4F0B-8FE2-99C3C3F17BF6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158D93B7-93D2-4430-BBBD-39DFB23D237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775E54B9-04ED-4E3E-86A2-A294331B1DCB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A6454F-F475-41E8-9B28-63268F17394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C44C407F-FBBB-435A-93D7-0AF6B1F6FD8D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DC78111-CA29-46C4-AEFD-5FDEBA74D6BF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76023A27-5610-4C75-8CAB-F6416C44FA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FC438449-3DFA-4BC3-9109-6E5C7A17306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A197142-46ED-415C-A75D-C236F070523E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888BBB78-F505-4B9C-9706-BFBEB8385E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A3436B17-71E8-4D41-9704-0FB5B796DD4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9B2DFF3-DC1B-49EE-81BE-A8C29418F5B9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E63BD7BD-516F-45CC-AB8A-E469E2664CB5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7C5D245-518D-44F2-A4A5-E9C7925BD27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34243993-973B-4D8E-A260-94D2D03E9C0E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83303D7-1789-47F2-B1F3-9E7B27FAFD5A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36C49DA8-8488-4805-A62A-3237B0DFEEF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D9076E1-2032-4934-A0BF-BBF4A474C6B8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10F4D9C9-74CB-4A86-BF16-57DE4997EFB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D03B9E-F2C9-4C39-9AA6-BFAEC456998F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4191D53F-0D9B-445A-8A41-A0C141E1F300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E624C8B5-9E0C-4FD6-97F5-38AE1302576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4A1A3139-91A9-4870-8CB5-1E66ECAD201F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188473F-D89F-4C85-8A11-6E8C1133EE92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1981201</xdr:colOff>
      <xdr:row>57</xdr:row>
      <xdr:rowOff>0</xdr:rowOff>
    </xdr:from>
    <xdr:to>
      <xdr:col>3</xdr:col>
      <xdr:colOff>2569041</xdr:colOff>
      <xdr:row>59</xdr:row>
      <xdr:rowOff>123688</xdr:rowOff>
    </xdr:to>
    <xdr:pic>
      <xdr:nvPicPr>
        <xdr:cNvPr id="198" name="図 197">
          <a:extLst>
            <a:ext uri="{FF2B5EF4-FFF2-40B4-BE49-F238E27FC236}">
              <a16:creationId xmlns:a16="http://schemas.microsoft.com/office/drawing/2014/main" id="{B5CD46BD-8FD5-4B57-BCC5-D9D0C4F4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2862944" y="14695714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96A8EE78-7E5D-44FA-9E90-FDF45FAB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8714" y="13498285"/>
          <a:ext cx="718582" cy="457769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200" name="図 199">
          <a:extLst>
            <a:ext uri="{FF2B5EF4-FFF2-40B4-BE49-F238E27FC236}">
              <a16:creationId xmlns:a16="http://schemas.microsoft.com/office/drawing/2014/main" id="{9CFFC21A-FE03-407E-8E38-04EED41C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3741111" y="412926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427DF9C1-2D96-D929-5DFD-5DC4E379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6549626" y="6850690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202" name="図 201">
          <a:extLst>
            <a:ext uri="{FF2B5EF4-FFF2-40B4-BE49-F238E27FC236}">
              <a16:creationId xmlns:a16="http://schemas.microsoft.com/office/drawing/2014/main" id="{5F98DD45-1A5F-4F11-8641-FF4383C1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6400801" y="1828801"/>
          <a:ext cx="511138" cy="420377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868B9B48-F9A3-4006-AA79-7506E7FCD343}"/>
            </a:ext>
          </a:extLst>
        </xdr:cNvPr>
        <xdr:cNvSpPr txBox="1"/>
      </xdr:nvSpPr>
      <xdr:spPr>
        <a:xfrm>
          <a:off x="7252369" y="94695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204" name="図 203">
          <a:extLst>
            <a:ext uri="{FF2B5EF4-FFF2-40B4-BE49-F238E27FC236}">
              <a16:creationId xmlns:a16="http://schemas.microsoft.com/office/drawing/2014/main" id="{696DAF93-99F9-4289-8D8A-E0848FC9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246428"/>
          <a:ext cx="587840" cy="673781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261" name="グループ化 260">
          <a:extLst>
            <a:ext uri="{FF2B5EF4-FFF2-40B4-BE49-F238E27FC236}">
              <a16:creationId xmlns:a16="http://schemas.microsoft.com/office/drawing/2014/main" id="{F83C1A78-4676-7C00-651A-535E55ECE4A7}"/>
            </a:ext>
          </a:extLst>
        </xdr:cNvPr>
        <xdr:cNvGrpSpPr/>
      </xdr:nvGrpSpPr>
      <xdr:grpSpPr>
        <a:xfrm>
          <a:off x="4050375" y="424543"/>
          <a:ext cx="355728" cy="15036573"/>
          <a:chOff x="663828" y="667431"/>
          <a:chExt cx="381061" cy="15044056"/>
        </a:xfrm>
      </xdr:grpSpPr>
      <xdr:sp macro="" textlink="">
        <xdr:nvSpPr>
          <xdr:cNvPr id="262" name="四角形: 角を丸くする 261">
            <a:extLst>
              <a:ext uri="{FF2B5EF4-FFF2-40B4-BE49-F238E27FC236}">
                <a16:creationId xmlns:a16="http://schemas.microsoft.com/office/drawing/2014/main" id="{2B00CE6A-DD3B-D1A8-2564-69F83393C21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3" name="テキスト ボックス 262">
            <a:extLst>
              <a:ext uri="{FF2B5EF4-FFF2-40B4-BE49-F238E27FC236}">
                <a16:creationId xmlns:a16="http://schemas.microsoft.com/office/drawing/2014/main" id="{E692B0D6-26E7-AA1F-1C46-D9B48578A52B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A6C8F8A-9014-9A65-F1CC-0C5CD37169AD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5" name="テキスト ボックス 264">
            <a:extLst>
              <a:ext uri="{FF2B5EF4-FFF2-40B4-BE49-F238E27FC236}">
                <a16:creationId xmlns:a16="http://schemas.microsoft.com/office/drawing/2014/main" id="{0161220E-C476-0515-9017-A90B9600D504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128471EA-2A52-CFC4-FE49-8F4CDD145BC2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7" name="テキスト ボックス 266">
            <a:extLst>
              <a:ext uri="{FF2B5EF4-FFF2-40B4-BE49-F238E27FC236}">
                <a16:creationId xmlns:a16="http://schemas.microsoft.com/office/drawing/2014/main" id="{D4955FDE-1F31-4BDB-5C2A-6399DA0691D2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1C32DE3F-BFCC-34D0-FF81-7AB7A53BF31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9" name="テキスト ボックス 268">
            <a:extLst>
              <a:ext uri="{FF2B5EF4-FFF2-40B4-BE49-F238E27FC236}">
                <a16:creationId xmlns:a16="http://schemas.microsoft.com/office/drawing/2014/main" id="{22B1583C-3EA3-B2C4-1854-1CDD6761AB4B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ECB26055-C554-B096-A61E-7034DBC214C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1" name="テキスト ボックス 270">
            <a:extLst>
              <a:ext uri="{FF2B5EF4-FFF2-40B4-BE49-F238E27FC236}">
                <a16:creationId xmlns:a16="http://schemas.microsoft.com/office/drawing/2014/main" id="{C6B71066-EF94-EB5E-95D5-D84D806C908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3811B9B8-4F91-15D1-7B3F-C6072DC8606E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3" name="テキスト ボックス 272">
            <a:extLst>
              <a:ext uri="{FF2B5EF4-FFF2-40B4-BE49-F238E27FC236}">
                <a16:creationId xmlns:a16="http://schemas.microsoft.com/office/drawing/2014/main" id="{FE8B7A59-56A3-FF2E-3F18-1C9DCA0B484F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E0583958-397F-C5A2-6252-000F05D4B9B1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5" name="テキスト ボックス 274">
            <a:extLst>
              <a:ext uri="{FF2B5EF4-FFF2-40B4-BE49-F238E27FC236}">
                <a16:creationId xmlns:a16="http://schemas.microsoft.com/office/drawing/2014/main" id="{ECD0C801-EDA2-AA53-B8D1-62D11E8E7F81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8739640D-1D33-C13A-7EF3-03CAE11EC8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7" name="テキスト ボックス 276">
            <a:extLst>
              <a:ext uri="{FF2B5EF4-FFF2-40B4-BE49-F238E27FC236}">
                <a16:creationId xmlns:a16="http://schemas.microsoft.com/office/drawing/2014/main" id="{7DF5C68B-657C-B37D-D72F-787A54649CD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2F6D18B5-513C-081F-C024-79DDE603C661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BDDE8A51-DECD-D3A7-CF1F-D88513D8B3E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087A52B-174F-4F93-6CA8-91AE8CCDF57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84DEB4DA-B1A9-0E91-2023-E9455B00849F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D69DE8A9-E835-CC7E-0635-DB9036DC226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3" name="テキスト ボックス 282">
            <a:extLst>
              <a:ext uri="{FF2B5EF4-FFF2-40B4-BE49-F238E27FC236}">
                <a16:creationId xmlns:a16="http://schemas.microsoft.com/office/drawing/2014/main" id="{03CB4B4F-B710-E0B6-F8E8-5DE93327725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449C43B9-C79C-1CCF-50E1-5782E0A6CC76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5" name="テキスト ボックス 284">
            <a:extLst>
              <a:ext uri="{FF2B5EF4-FFF2-40B4-BE49-F238E27FC236}">
                <a16:creationId xmlns:a16="http://schemas.microsoft.com/office/drawing/2014/main" id="{3B67BD68-9DE9-1C36-9EC2-CD3588DFAD41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B61B670C-053C-A646-75DA-1D625306E4CD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7" name="テキスト ボックス 286">
            <a:extLst>
              <a:ext uri="{FF2B5EF4-FFF2-40B4-BE49-F238E27FC236}">
                <a16:creationId xmlns:a16="http://schemas.microsoft.com/office/drawing/2014/main" id="{90450980-6B18-E43B-8F03-E6144A067FDD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8CD7C27-0413-93F4-E27D-D384235DD278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289" name="グループ化 288">
          <a:extLst>
            <a:ext uri="{FF2B5EF4-FFF2-40B4-BE49-F238E27FC236}">
              <a16:creationId xmlns:a16="http://schemas.microsoft.com/office/drawing/2014/main" id="{DEA96C63-B48E-6871-702A-A52658A4221B}"/>
            </a:ext>
          </a:extLst>
        </xdr:cNvPr>
        <xdr:cNvGrpSpPr/>
      </xdr:nvGrpSpPr>
      <xdr:grpSpPr>
        <a:xfrm>
          <a:off x="7359634" y="413657"/>
          <a:ext cx="355728" cy="15036573"/>
          <a:chOff x="663828" y="667431"/>
          <a:chExt cx="381061" cy="15044056"/>
        </a:xfrm>
      </xdr:grpSpPr>
      <xdr:sp macro="" textlink="">
        <xdr:nvSpPr>
          <xdr:cNvPr id="290" name="四角形: 角を丸くする 289">
            <a:extLst>
              <a:ext uri="{FF2B5EF4-FFF2-40B4-BE49-F238E27FC236}">
                <a16:creationId xmlns:a16="http://schemas.microsoft.com/office/drawing/2014/main" id="{9D048DDA-3C96-62BE-0162-7A680EE056C2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1" name="テキスト ボックス 290">
            <a:extLst>
              <a:ext uri="{FF2B5EF4-FFF2-40B4-BE49-F238E27FC236}">
                <a16:creationId xmlns:a16="http://schemas.microsoft.com/office/drawing/2014/main" id="{5700003B-0548-2524-3BFE-671982165604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F08F2F7-45DC-6ED8-5D96-8104629A3916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3" name="テキスト ボックス 292">
            <a:extLst>
              <a:ext uri="{FF2B5EF4-FFF2-40B4-BE49-F238E27FC236}">
                <a16:creationId xmlns:a16="http://schemas.microsoft.com/office/drawing/2014/main" id="{D8CAEDAF-E216-55DC-B0FD-96A6E82D5E39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02F027AE-8646-0FC0-FE7F-5BB068C55E50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16B99EC2-607A-C64B-9FDF-C965E265EB08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58C322B5-60E2-819B-D28D-8577B50130B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7" name="テキスト ボックス 296">
            <a:extLst>
              <a:ext uri="{FF2B5EF4-FFF2-40B4-BE49-F238E27FC236}">
                <a16:creationId xmlns:a16="http://schemas.microsoft.com/office/drawing/2014/main" id="{2B2651D3-CE63-C6B4-030E-210C8A1EAA24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51281E7-97EF-5E6B-6691-5F5D3E190AE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9" name="テキスト ボックス 298">
            <a:extLst>
              <a:ext uri="{FF2B5EF4-FFF2-40B4-BE49-F238E27FC236}">
                <a16:creationId xmlns:a16="http://schemas.microsoft.com/office/drawing/2014/main" id="{42217B0A-D55C-7F74-1708-40650EE98E9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EF16AD43-2E16-0FDF-8E22-0C3A14BF7CA3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EB7F571-0BB5-EA53-1FB4-9B6ED2430569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4C5B70C2-ED46-EA79-1D1C-F4DEA7D0DCC0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3" name="テキスト ボックス 302">
            <a:extLst>
              <a:ext uri="{FF2B5EF4-FFF2-40B4-BE49-F238E27FC236}">
                <a16:creationId xmlns:a16="http://schemas.microsoft.com/office/drawing/2014/main" id="{1DC97471-0B96-5504-6575-FEEEDAF815D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56318C56-BD36-2B8A-9BD9-41FF00675685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5" name="テキスト ボックス 304">
            <a:extLst>
              <a:ext uri="{FF2B5EF4-FFF2-40B4-BE49-F238E27FC236}">
                <a16:creationId xmlns:a16="http://schemas.microsoft.com/office/drawing/2014/main" id="{0A99A048-27C3-BCB0-D8FE-C4A1973C7F9E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3D41CF45-101E-1A75-601A-CB62BA1528A0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7" name="テキスト ボックス 306">
            <a:extLst>
              <a:ext uri="{FF2B5EF4-FFF2-40B4-BE49-F238E27FC236}">
                <a16:creationId xmlns:a16="http://schemas.microsoft.com/office/drawing/2014/main" id="{E8E5492F-D21C-70B9-6E93-25377095EE69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8C9D064-595F-26D9-D8A5-51340B01A310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9" name="テキスト ボックス 308">
            <a:extLst>
              <a:ext uri="{FF2B5EF4-FFF2-40B4-BE49-F238E27FC236}">
                <a16:creationId xmlns:a16="http://schemas.microsoft.com/office/drawing/2014/main" id="{6EEF50CE-87B2-5FED-8E86-6EFB454467B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F9FAED51-9A98-94A6-A03C-EA46F828FFC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BE912DC9-01BB-4A62-F8D7-8E1B5603EC2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1CAE96CD-D2AC-DC9F-B6C6-9316AA699D1D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3" name="テキスト ボックス 312">
            <a:extLst>
              <a:ext uri="{FF2B5EF4-FFF2-40B4-BE49-F238E27FC236}">
                <a16:creationId xmlns:a16="http://schemas.microsoft.com/office/drawing/2014/main" id="{32889CB6-A0B7-39A6-4A6A-7DF4F42C8712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E23267E-7309-01C9-7606-6B66A78954E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5" name="テキスト ボックス 314">
            <a:extLst>
              <a:ext uri="{FF2B5EF4-FFF2-40B4-BE49-F238E27FC236}">
                <a16:creationId xmlns:a16="http://schemas.microsoft.com/office/drawing/2014/main" id="{225E74F6-4DFA-0278-4BDF-18139B7E639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88DCFC20-3EDB-98D1-42E5-E02F5DD1D28D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317" name="グループ化 316">
          <a:extLst>
            <a:ext uri="{FF2B5EF4-FFF2-40B4-BE49-F238E27FC236}">
              <a16:creationId xmlns:a16="http://schemas.microsoft.com/office/drawing/2014/main" id="{B5F01F12-FBDE-3BEA-904C-C72B0DEF79B8}"/>
            </a:ext>
          </a:extLst>
        </xdr:cNvPr>
        <xdr:cNvGrpSpPr/>
      </xdr:nvGrpSpPr>
      <xdr:grpSpPr>
        <a:xfrm>
          <a:off x="10483836" y="402771"/>
          <a:ext cx="355728" cy="15036573"/>
          <a:chOff x="663828" y="667431"/>
          <a:chExt cx="381061" cy="15044056"/>
        </a:xfrm>
      </xdr:grpSpPr>
      <xdr:sp macro="" textlink="">
        <xdr:nvSpPr>
          <xdr:cNvPr id="318" name="四角形: 角を丸くする 317">
            <a:extLst>
              <a:ext uri="{FF2B5EF4-FFF2-40B4-BE49-F238E27FC236}">
                <a16:creationId xmlns:a16="http://schemas.microsoft.com/office/drawing/2014/main" id="{53B0A79A-1DCF-CCAF-390B-B06398EADF7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9" name="テキスト ボックス 318">
            <a:extLst>
              <a:ext uri="{FF2B5EF4-FFF2-40B4-BE49-F238E27FC236}">
                <a16:creationId xmlns:a16="http://schemas.microsoft.com/office/drawing/2014/main" id="{75BFF765-F763-F4E6-BB49-61EA74CAB23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B69B264A-2BED-E8FE-B83B-01B2FFC2C16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1" name="テキスト ボックス 320">
            <a:extLst>
              <a:ext uri="{FF2B5EF4-FFF2-40B4-BE49-F238E27FC236}">
                <a16:creationId xmlns:a16="http://schemas.microsoft.com/office/drawing/2014/main" id="{3FECCCFE-CE5C-A3A6-1A62-0B2A7824DDE7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F1EDB04A-A81C-18DB-25A9-8C1545F0CC51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3" name="テキスト ボックス 322">
            <a:extLst>
              <a:ext uri="{FF2B5EF4-FFF2-40B4-BE49-F238E27FC236}">
                <a16:creationId xmlns:a16="http://schemas.microsoft.com/office/drawing/2014/main" id="{0B8EEE0A-C9AD-50FD-3DCC-D4E977855AB4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03E491E-6B5E-29FB-BC41-CFD11C376004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5" name="テキスト ボックス 324">
            <a:extLst>
              <a:ext uri="{FF2B5EF4-FFF2-40B4-BE49-F238E27FC236}">
                <a16:creationId xmlns:a16="http://schemas.microsoft.com/office/drawing/2014/main" id="{C2AA6180-A7F4-D878-138F-D1DDC4257B25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D64277DA-3105-EB62-C81D-8D3A7ACF55BB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7" name="テキスト ボックス 326">
            <a:extLst>
              <a:ext uri="{FF2B5EF4-FFF2-40B4-BE49-F238E27FC236}">
                <a16:creationId xmlns:a16="http://schemas.microsoft.com/office/drawing/2014/main" id="{940A0CF1-FAC8-6156-B978-6FDEC1227C04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E3FAC8B1-45DB-2E07-24C5-2C6ED398E0D7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9" name="テキスト ボックス 328">
            <a:extLst>
              <a:ext uri="{FF2B5EF4-FFF2-40B4-BE49-F238E27FC236}">
                <a16:creationId xmlns:a16="http://schemas.microsoft.com/office/drawing/2014/main" id="{99748013-B6DB-2CAE-5DE9-AEF5D78CB3B2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CA60E492-B0C8-E586-3B88-8D9082C54FE3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1" name="テキスト ボックス 330">
            <a:extLst>
              <a:ext uri="{FF2B5EF4-FFF2-40B4-BE49-F238E27FC236}">
                <a16:creationId xmlns:a16="http://schemas.microsoft.com/office/drawing/2014/main" id="{EF5AD950-776E-98DB-5FA4-830E243DEBD2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508D5C9D-77EE-49DB-A35A-DFA7B0FED19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3623D260-12F5-8659-9049-A280B7C8754C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6101BB17-8A18-8F1A-CC7C-954F9568F9E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5" name="テキスト ボックス 334">
            <a:extLst>
              <a:ext uri="{FF2B5EF4-FFF2-40B4-BE49-F238E27FC236}">
                <a16:creationId xmlns:a16="http://schemas.microsoft.com/office/drawing/2014/main" id="{508C1CF8-BA06-CDC8-6B64-8ADC1D41AEEA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6" name="正方形/長方形 335">
            <a:extLst>
              <a:ext uri="{FF2B5EF4-FFF2-40B4-BE49-F238E27FC236}">
                <a16:creationId xmlns:a16="http://schemas.microsoft.com/office/drawing/2014/main" id="{A35E16AE-0E30-5EEB-E130-1ED2356C940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7" name="テキスト ボックス 336">
            <a:extLst>
              <a:ext uri="{FF2B5EF4-FFF2-40B4-BE49-F238E27FC236}">
                <a16:creationId xmlns:a16="http://schemas.microsoft.com/office/drawing/2014/main" id="{BCB3061D-8749-C15C-0347-151746073EB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DE4731DC-7B4B-4E64-5264-F2ACE02F6A55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9" name="テキスト ボックス 338">
            <a:extLst>
              <a:ext uri="{FF2B5EF4-FFF2-40B4-BE49-F238E27FC236}">
                <a16:creationId xmlns:a16="http://schemas.microsoft.com/office/drawing/2014/main" id="{6721E1D1-9528-85BC-B49F-06CB84EE4AC7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AFF9EB58-D416-615B-DFE6-643DA93B7E01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1" name="テキスト ボックス 340">
            <a:extLst>
              <a:ext uri="{FF2B5EF4-FFF2-40B4-BE49-F238E27FC236}">
                <a16:creationId xmlns:a16="http://schemas.microsoft.com/office/drawing/2014/main" id="{C390F317-C6D8-F8DF-05EC-5872B12D36C7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7BCF9B32-4E9B-63F3-BC19-CD4B2899607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3" name="テキスト ボックス 342">
            <a:extLst>
              <a:ext uri="{FF2B5EF4-FFF2-40B4-BE49-F238E27FC236}">
                <a16:creationId xmlns:a16="http://schemas.microsoft.com/office/drawing/2014/main" id="{F73BFA36-62B8-CAAD-9DF2-A26BA17D3BF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17773895-4595-5754-F67D-7239F2D659E7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3B37-6C49-4CB0-83D2-DCB0BD5A05E3}">
  <sheetPr>
    <pageSetUpPr fitToPage="1"/>
  </sheetPr>
  <dimension ref="B1:J63"/>
  <sheetViews>
    <sheetView view="pageBreakPreview" topLeftCell="A9" zoomScale="85" zoomScaleNormal="80" zoomScaleSheetLayoutView="85" workbookViewId="0">
      <selection activeCell="D69" sqref="D69"/>
    </sheetView>
  </sheetViews>
  <sheetFormatPr defaultColWidth="9" defaultRowHeight="12.6"/>
  <cols>
    <col min="1" max="1" width="7.69921875" style="51" customWidth="1"/>
    <col min="2" max="2" width="5.59765625" style="51" customWidth="1"/>
    <col min="3" max="3" width="4" style="65" customWidth="1"/>
    <col min="4" max="4" width="33.59765625" style="51" customWidth="1"/>
    <col min="5" max="5" width="3.8984375" style="51" customWidth="1"/>
    <col min="6" max="6" width="4" style="65" customWidth="1"/>
    <col min="7" max="7" width="34.796875" style="51" customWidth="1"/>
    <col min="8" max="8" width="3.69921875" style="51" customWidth="1"/>
    <col min="9" max="9" width="4" style="65" customWidth="1"/>
    <col min="10" max="10" width="31.296875" style="51" customWidth="1"/>
    <col min="11" max="11" width="4.59765625" style="51" customWidth="1"/>
    <col min="12" max="16384" width="9" style="51"/>
  </cols>
  <sheetData>
    <row r="1" spans="3:10" ht="36" customHeight="1">
      <c r="C1" s="354" t="s">
        <v>106</v>
      </c>
      <c r="D1" s="354"/>
      <c r="E1" s="84"/>
      <c r="F1" s="354" t="s">
        <v>130</v>
      </c>
      <c r="G1" s="354"/>
      <c r="I1" s="354" t="s">
        <v>131</v>
      </c>
      <c r="J1" s="354"/>
    </row>
    <row r="2" spans="3:10" s="50" customFormat="1" ht="20.100000000000001" customHeight="1">
      <c r="C2" s="353"/>
      <c r="D2" s="353"/>
      <c r="E2" s="90"/>
      <c r="F2" s="353"/>
      <c r="G2" s="353"/>
      <c r="H2" s="90"/>
      <c r="I2" s="353"/>
      <c r="J2" s="353"/>
    </row>
    <row r="3" spans="3:10" ht="20.100000000000001" customHeight="1">
      <c r="C3" s="89"/>
      <c r="D3" s="90"/>
      <c r="E3" s="88"/>
      <c r="F3" s="94" t="s">
        <v>245</v>
      </c>
      <c r="G3" s="89" t="s">
        <v>136</v>
      </c>
      <c r="H3" s="116"/>
      <c r="I3" s="94"/>
      <c r="J3" s="90"/>
    </row>
    <row r="4" spans="3:10" ht="20.100000000000001" customHeight="1">
      <c r="C4" s="89"/>
      <c r="D4" s="90"/>
      <c r="E4" s="88"/>
      <c r="F4" s="89"/>
      <c r="G4" s="95" t="s">
        <v>137</v>
      </c>
      <c r="H4" s="88"/>
      <c r="I4" s="122"/>
      <c r="J4" s="90"/>
    </row>
    <row r="5" spans="3:10" ht="20.100000000000001" customHeight="1">
      <c r="C5" s="89"/>
      <c r="D5" s="90"/>
      <c r="E5" s="88"/>
      <c r="F5" s="96"/>
      <c r="G5" s="95" t="s">
        <v>316</v>
      </c>
      <c r="H5" s="88"/>
      <c r="I5" s="89"/>
      <c r="J5" s="90"/>
    </row>
    <row r="6" spans="3:10" ht="20.100000000000001" customHeight="1">
      <c r="C6" s="434"/>
      <c r="D6" s="90"/>
      <c r="E6" s="88"/>
      <c r="F6" s="96"/>
      <c r="G6" s="223" t="s">
        <v>317</v>
      </c>
      <c r="H6" s="88"/>
      <c r="I6" s="89"/>
      <c r="J6" s="90"/>
    </row>
    <row r="7" spans="3:10" ht="20.100000000000001" customHeight="1">
      <c r="C7" s="98"/>
      <c r="D7" s="99"/>
      <c r="E7" s="100"/>
      <c r="F7" s="98"/>
      <c r="G7" s="101"/>
      <c r="H7" s="88"/>
      <c r="I7" s="370"/>
      <c r="J7" s="371"/>
    </row>
    <row r="8" spans="3:10" ht="20.100000000000001" customHeight="1">
      <c r="C8" s="104" t="s">
        <v>244</v>
      </c>
      <c r="D8" s="105" t="s">
        <v>255</v>
      </c>
      <c r="E8" s="93"/>
      <c r="F8" s="106" t="s">
        <v>244</v>
      </c>
      <c r="G8" s="107" t="s">
        <v>217</v>
      </c>
      <c r="H8" s="369"/>
      <c r="I8" s="372"/>
      <c r="J8" s="373"/>
    </row>
    <row r="9" spans="3:10" ht="20.100000000000001" customHeight="1">
      <c r="C9" s="111"/>
      <c r="D9" s="112"/>
      <c r="E9" s="88"/>
      <c r="F9" s="113"/>
      <c r="G9" s="114" t="s">
        <v>286</v>
      </c>
      <c r="H9" s="115"/>
      <c r="I9" s="89"/>
      <c r="J9" s="116"/>
    </row>
    <row r="10" spans="3:10" ht="20.100000000000001" customHeight="1">
      <c r="C10" s="111"/>
      <c r="D10" s="112"/>
      <c r="E10" s="88"/>
      <c r="F10" s="113"/>
      <c r="G10" s="88"/>
      <c r="H10" s="88"/>
      <c r="I10" s="89"/>
      <c r="J10" s="90"/>
    </row>
    <row r="11" spans="3:10" ht="20.100000000000001" customHeight="1">
      <c r="C11" s="111"/>
      <c r="D11" s="112"/>
      <c r="E11" s="88"/>
      <c r="F11" s="113"/>
      <c r="G11" s="88"/>
      <c r="H11" s="88"/>
      <c r="I11" s="94"/>
      <c r="J11" s="90"/>
    </row>
    <row r="12" spans="3:10" ht="20.100000000000001" customHeight="1">
      <c r="C12" s="111"/>
      <c r="D12" s="112"/>
      <c r="E12" s="88"/>
      <c r="F12" s="113"/>
      <c r="G12" s="88"/>
      <c r="H12" s="88"/>
      <c r="I12" s="89"/>
      <c r="J12" s="90"/>
    </row>
    <row r="13" spans="3:10" ht="20.100000000000001" customHeight="1">
      <c r="C13" s="111"/>
      <c r="D13" s="112"/>
      <c r="E13" s="88"/>
      <c r="F13" s="370"/>
      <c r="G13" s="371"/>
      <c r="H13" s="371"/>
      <c r="I13" s="370"/>
      <c r="J13" s="371"/>
    </row>
    <row r="14" spans="3:10" ht="20.100000000000001" customHeight="1">
      <c r="C14" s="442"/>
      <c r="D14" s="443"/>
      <c r="E14" s="88"/>
      <c r="F14" s="370"/>
      <c r="G14" s="371"/>
      <c r="H14" s="374"/>
      <c r="I14" s="370"/>
      <c r="J14" s="371"/>
    </row>
    <row r="15" spans="3:10" ht="20.100000000000001" customHeight="1">
      <c r="C15" s="339"/>
      <c r="D15" s="120"/>
      <c r="E15" s="88"/>
      <c r="F15" s="382"/>
      <c r="G15" s="371"/>
      <c r="H15" s="371"/>
      <c r="I15" s="440"/>
      <c r="J15" s="441"/>
    </row>
    <row r="16" spans="3:10" ht="20.100000000000001" customHeight="1">
      <c r="C16" s="122"/>
      <c r="D16" s="88" t="s">
        <v>190</v>
      </c>
      <c r="E16" s="88"/>
      <c r="F16" s="122"/>
      <c r="G16" s="90"/>
      <c r="H16" s="88"/>
      <c r="I16" s="89"/>
      <c r="J16" s="90"/>
    </row>
    <row r="17" spans="3:10" ht="20.100000000000001" customHeight="1">
      <c r="C17" s="122"/>
      <c r="D17" s="88"/>
      <c r="E17" s="88"/>
      <c r="F17" s="122"/>
      <c r="G17" s="90"/>
      <c r="H17" s="90"/>
      <c r="I17" s="89"/>
      <c r="J17" s="90"/>
    </row>
    <row r="18" spans="3:10" ht="20.100000000000001" customHeight="1">
      <c r="C18" s="444" t="s">
        <v>244</v>
      </c>
      <c r="D18" s="445" t="s">
        <v>114</v>
      </c>
      <c r="E18" s="441"/>
      <c r="F18" s="446"/>
      <c r="G18" s="447"/>
      <c r="H18" s="441"/>
      <c r="I18" s="440"/>
      <c r="J18" s="441"/>
    </row>
    <row r="19" spans="3:10" ht="20.100000000000001" customHeight="1">
      <c r="C19" s="111"/>
      <c r="D19" s="112"/>
      <c r="E19" s="131"/>
      <c r="F19" s="106"/>
      <c r="G19" s="132"/>
      <c r="H19" s="132"/>
      <c r="I19" s="448"/>
      <c r="J19" s="449"/>
    </row>
    <row r="20" spans="3:10" ht="20.100000000000001" customHeight="1">
      <c r="C20" s="111"/>
      <c r="D20" s="112"/>
      <c r="E20" s="88"/>
      <c r="F20" s="360"/>
      <c r="G20" s="361" t="s">
        <v>311</v>
      </c>
      <c r="H20" s="133"/>
      <c r="I20" s="450"/>
      <c r="J20" s="133"/>
    </row>
    <row r="21" spans="3:10" ht="20.100000000000001" customHeight="1">
      <c r="C21" s="135"/>
      <c r="D21" s="136" t="s">
        <v>256</v>
      </c>
      <c r="E21" s="88"/>
      <c r="F21" s="137"/>
      <c r="G21" s="362"/>
      <c r="H21" s="114"/>
      <c r="I21" s="94"/>
      <c r="J21" s="95"/>
    </row>
    <row r="22" spans="3:10" ht="20.100000000000001" customHeight="1">
      <c r="C22" s="385" t="s">
        <v>246</v>
      </c>
      <c r="D22" s="386" t="s">
        <v>281</v>
      </c>
      <c r="E22" s="371"/>
      <c r="F22" s="385" t="s">
        <v>246</v>
      </c>
      <c r="G22" s="387" t="s">
        <v>204</v>
      </c>
      <c r="H22" s="375"/>
      <c r="I22" s="375"/>
      <c r="J22" s="375"/>
    </row>
    <row r="23" spans="3:10" ht="20.100000000000001" customHeight="1">
      <c r="C23" s="150" t="s">
        <v>244</v>
      </c>
      <c r="D23" s="138" t="s">
        <v>201</v>
      </c>
      <c r="E23" s="115"/>
      <c r="F23" s="137" t="s">
        <v>244</v>
      </c>
      <c r="G23" s="363" t="s">
        <v>205</v>
      </c>
      <c r="H23" s="142"/>
      <c r="I23" s="367"/>
      <c r="J23" s="142"/>
    </row>
    <row r="24" spans="3:10" ht="20.100000000000001" customHeight="1">
      <c r="C24" s="143"/>
      <c r="D24" s="138"/>
      <c r="E24" s="88"/>
      <c r="F24" s="137" t="s">
        <v>254</v>
      </c>
      <c r="G24" s="363" t="s">
        <v>206</v>
      </c>
      <c r="H24" s="144"/>
      <c r="I24" s="376"/>
      <c r="J24" s="136" t="s">
        <v>329</v>
      </c>
    </row>
    <row r="25" spans="3:10" ht="20.100000000000001" customHeight="1">
      <c r="C25" s="143"/>
      <c r="D25" s="138"/>
      <c r="E25" s="142"/>
      <c r="F25" s="137" t="s">
        <v>245</v>
      </c>
      <c r="G25" s="363" t="s">
        <v>207</v>
      </c>
      <c r="H25" s="114"/>
      <c r="I25" s="137" t="s">
        <v>245</v>
      </c>
      <c r="J25" s="363" t="s">
        <v>330</v>
      </c>
    </row>
    <row r="26" spans="3:10" ht="20.100000000000001" customHeight="1">
      <c r="C26" s="390"/>
      <c r="D26" s="391"/>
      <c r="E26" s="371"/>
      <c r="F26" s="385" t="s">
        <v>246</v>
      </c>
      <c r="G26" s="387" t="s">
        <v>208</v>
      </c>
      <c r="H26" s="375"/>
      <c r="I26" s="392"/>
      <c r="J26" s="392" t="s">
        <v>327</v>
      </c>
    </row>
    <row r="27" spans="3:10" ht="20.100000000000001" customHeight="1">
      <c r="C27" s="150" t="s">
        <v>244</v>
      </c>
      <c r="D27" s="138" t="s">
        <v>202</v>
      </c>
      <c r="E27" s="88"/>
      <c r="F27" s="137" t="s">
        <v>244</v>
      </c>
      <c r="G27" s="388" t="s">
        <v>285</v>
      </c>
      <c r="H27" s="88"/>
      <c r="I27" s="389"/>
      <c r="J27" s="176" t="s">
        <v>328</v>
      </c>
    </row>
    <row r="28" spans="3:10" ht="20.100000000000001" customHeight="1">
      <c r="C28" s="143"/>
      <c r="D28" s="138"/>
      <c r="E28" s="88"/>
      <c r="F28" s="364"/>
      <c r="G28" s="462" t="s">
        <v>345</v>
      </c>
      <c r="H28" s="88"/>
      <c r="I28" s="368"/>
      <c r="J28" s="152" t="s">
        <v>312</v>
      </c>
    </row>
    <row r="29" spans="3:10" ht="20.100000000000001" customHeight="1">
      <c r="C29" s="155"/>
      <c r="D29" s="156"/>
      <c r="E29" s="88"/>
      <c r="F29" s="365" t="s">
        <v>254</v>
      </c>
      <c r="G29" s="366" t="s">
        <v>209</v>
      </c>
      <c r="H29" s="88"/>
      <c r="I29" s="153" t="s">
        <v>254</v>
      </c>
      <c r="J29" s="157" t="s">
        <v>283</v>
      </c>
    </row>
    <row r="30" spans="3:10" ht="20.100000000000001" customHeight="1">
      <c r="C30" s="155" t="s">
        <v>245</v>
      </c>
      <c r="D30" s="158" t="s">
        <v>115</v>
      </c>
      <c r="E30" s="88"/>
      <c r="F30" s="106"/>
      <c r="G30" s="132"/>
      <c r="H30" s="132"/>
      <c r="I30" s="153"/>
      <c r="J30" s="157" t="s">
        <v>192</v>
      </c>
    </row>
    <row r="31" spans="3:10" ht="20.100000000000001" customHeight="1">
      <c r="C31" s="137" t="s">
        <v>246</v>
      </c>
      <c r="D31" s="158" t="s">
        <v>123</v>
      </c>
      <c r="E31" s="114"/>
      <c r="F31" s="106"/>
      <c r="G31" s="132"/>
      <c r="H31" s="132"/>
      <c r="I31" s="153"/>
      <c r="J31" s="157" t="s">
        <v>193</v>
      </c>
    </row>
    <row r="32" spans="3:10" ht="20.100000000000001" customHeight="1">
      <c r="C32" s="385" t="s">
        <v>247</v>
      </c>
      <c r="D32" s="392" t="s">
        <v>332</v>
      </c>
      <c r="E32" s="371"/>
      <c r="F32" s="383"/>
      <c r="G32" s="384"/>
      <c r="H32" s="384"/>
      <c r="I32" s="394"/>
      <c r="J32" s="395" t="s">
        <v>191</v>
      </c>
    </row>
    <row r="33" spans="3:10" ht="20.100000000000001" customHeight="1">
      <c r="C33" s="137" t="s">
        <v>248</v>
      </c>
      <c r="D33" s="158" t="s">
        <v>211</v>
      </c>
      <c r="E33" s="88"/>
      <c r="F33" s="94"/>
      <c r="G33" s="166"/>
      <c r="H33" s="132"/>
      <c r="I33" s="393"/>
      <c r="J33" s="157" t="s">
        <v>331</v>
      </c>
    </row>
    <row r="34" spans="3:10" ht="20.100000000000001" customHeight="1">
      <c r="C34" s="137" t="s">
        <v>249</v>
      </c>
      <c r="D34" s="158" t="s">
        <v>212</v>
      </c>
      <c r="E34" s="88"/>
      <c r="F34" s="94"/>
      <c r="G34" s="166"/>
      <c r="H34" s="132"/>
      <c r="I34" s="381" t="s">
        <v>254</v>
      </c>
      <c r="J34" s="168" t="s">
        <v>243</v>
      </c>
    </row>
    <row r="35" spans="3:10" ht="20.100000000000001" customHeight="1">
      <c r="C35" s="137" t="s">
        <v>245</v>
      </c>
      <c r="D35" s="158" t="s">
        <v>124</v>
      </c>
      <c r="E35" s="88"/>
      <c r="F35" s="94"/>
      <c r="G35" s="166"/>
      <c r="H35" s="132"/>
      <c r="I35" s="169"/>
      <c r="J35" s="166"/>
    </row>
    <row r="36" spans="3:10" ht="20.100000000000001" customHeight="1">
      <c r="C36" s="137" t="s">
        <v>250</v>
      </c>
      <c r="D36" s="158" t="s">
        <v>125</v>
      </c>
      <c r="E36" s="88"/>
      <c r="F36" s="173"/>
      <c r="G36" s="177" t="s">
        <v>314</v>
      </c>
      <c r="H36" s="132"/>
      <c r="I36" s="113"/>
      <c r="J36" s="88"/>
    </row>
    <row r="37" spans="3:10" ht="20.100000000000001" customHeight="1">
      <c r="C37" s="385" t="s">
        <v>251</v>
      </c>
      <c r="D37" s="392" t="s">
        <v>213</v>
      </c>
      <c r="E37" s="88"/>
      <c r="F37" s="405" t="s">
        <v>247</v>
      </c>
      <c r="G37" s="397" t="s">
        <v>219</v>
      </c>
      <c r="H37" s="88"/>
      <c r="I37" s="113"/>
      <c r="J37" s="88"/>
    </row>
    <row r="38" spans="3:10" ht="20.100000000000001" customHeight="1">
      <c r="C38" s="155" t="s">
        <v>252</v>
      </c>
      <c r="D38" s="158" t="s">
        <v>116</v>
      </c>
      <c r="E38" s="88"/>
      <c r="F38" s="380" t="s">
        <v>244</v>
      </c>
      <c r="G38" s="185" t="s">
        <v>284</v>
      </c>
      <c r="H38" s="88"/>
      <c r="I38" s="173"/>
      <c r="J38" s="174" t="s">
        <v>313</v>
      </c>
    </row>
    <row r="39" spans="3:10" ht="20.100000000000001" customHeight="1">
      <c r="C39" s="175" t="s">
        <v>253</v>
      </c>
      <c r="D39" s="176" t="s">
        <v>227</v>
      </c>
      <c r="E39" s="88"/>
      <c r="F39" s="186"/>
      <c r="G39" s="185" t="s">
        <v>230</v>
      </c>
      <c r="H39" s="93"/>
      <c r="I39" s="178"/>
      <c r="J39" s="460" t="s">
        <v>344</v>
      </c>
    </row>
    <row r="40" spans="3:10" ht="20.100000000000001" customHeight="1">
      <c r="C40" s="180"/>
      <c r="D40" s="95"/>
      <c r="E40" s="88"/>
      <c r="F40" s="189"/>
      <c r="G40" s="190" t="s">
        <v>231</v>
      </c>
      <c r="H40" s="132"/>
      <c r="I40" s="178" t="s">
        <v>257</v>
      </c>
      <c r="J40" s="179" t="s">
        <v>132</v>
      </c>
    </row>
    <row r="41" spans="3:10" ht="20.100000000000001" customHeight="1">
      <c r="C41" s="180"/>
      <c r="D41" s="95"/>
      <c r="E41" s="88"/>
      <c r="F41" s="378"/>
      <c r="G41" s="379"/>
      <c r="H41" s="142"/>
      <c r="I41" s="187"/>
      <c r="J41" s="179"/>
    </row>
    <row r="42" spans="3:10" ht="20.100000000000001" customHeight="1">
      <c r="C42" s="180"/>
      <c r="D42" s="95"/>
      <c r="E42" s="88"/>
      <c r="F42" s="378"/>
      <c r="G42" s="379"/>
      <c r="H42" s="132"/>
      <c r="I42" s="179"/>
      <c r="J42" s="188"/>
    </row>
    <row r="43" spans="3:10" ht="20.100000000000001" customHeight="1">
      <c r="C43" s="94"/>
      <c r="D43" s="90"/>
      <c r="E43" s="88"/>
      <c r="F43" s="378"/>
      <c r="G43" s="379"/>
      <c r="H43" s="142"/>
      <c r="I43" s="179"/>
      <c r="J43" s="183"/>
    </row>
    <row r="44" spans="3:10" ht="20.100000000000001" customHeight="1">
      <c r="C44" s="370"/>
      <c r="D44" s="371"/>
      <c r="E44" s="371"/>
      <c r="F44" s="396" t="s">
        <v>258</v>
      </c>
      <c r="G44" s="397" t="s">
        <v>218</v>
      </c>
      <c r="H44" s="371"/>
      <c r="I44" s="398"/>
      <c r="J44" s="399"/>
    </row>
    <row r="45" spans="3:10" ht="20.100000000000001" customHeight="1">
      <c r="C45" s="89"/>
      <c r="D45" s="90"/>
      <c r="E45" s="88"/>
      <c r="F45" s="189" t="s">
        <v>254</v>
      </c>
      <c r="G45" s="185" t="s">
        <v>226</v>
      </c>
      <c r="H45" s="114"/>
      <c r="I45" s="199"/>
      <c r="J45" s="199"/>
    </row>
    <row r="46" spans="3:10" ht="20.100000000000001" customHeight="1">
      <c r="C46" s="89"/>
      <c r="D46" s="90"/>
      <c r="E46" s="88"/>
      <c r="F46" s="186"/>
      <c r="G46" s="185" t="s">
        <v>220</v>
      </c>
      <c r="H46" s="88"/>
      <c r="I46" s="182"/>
      <c r="J46" s="183"/>
    </row>
    <row r="47" spans="3:10" ht="20.100000000000001" customHeight="1">
      <c r="C47" s="89"/>
      <c r="D47" s="90"/>
      <c r="E47" s="88"/>
      <c r="F47" s="189"/>
      <c r="G47" s="198" t="s">
        <v>224</v>
      </c>
      <c r="H47" s="88"/>
      <c r="I47" s="182"/>
      <c r="J47" s="183"/>
    </row>
    <row r="48" spans="3:10" ht="20.100000000000001" customHeight="1">
      <c r="C48" s="89"/>
      <c r="D48" s="90"/>
      <c r="E48" s="88"/>
      <c r="F48" s="189" t="s">
        <v>260</v>
      </c>
      <c r="G48" s="198" t="s">
        <v>225</v>
      </c>
      <c r="H48" s="114"/>
      <c r="I48" s="199"/>
      <c r="J48" s="199"/>
    </row>
    <row r="49" spans="2:10" ht="20.100000000000001" customHeight="1">
      <c r="C49" s="370"/>
      <c r="D49" s="371"/>
      <c r="E49" s="371"/>
      <c r="F49" s="398"/>
      <c r="G49" s="399"/>
      <c r="H49" s="400"/>
      <c r="I49" s="401"/>
      <c r="J49" s="402"/>
    </row>
    <row r="50" spans="2:10" ht="20.100000000000001" customHeight="1">
      <c r="C50" s="89"/>
      <c r="D50" s="90"/>
      <c r="E50" s="88"/>
      <c r="F50" s="189" t="s">
        <v>252</v>
      </c>
      <c r="G50" s="198" t="s">
        <v>223</v>
      </c>
      <c r="H50" s="114"/>
      <c r="I50" s="199"/>
      <c r="J50" s="199"/>
    </row>
    <row r="51" spans="2:10" ht="20.100000000000001" customHeight="1">
      <c r="C51" s="89"/>
      <c r="D51" s="90"/>
      <c r="E51" s="88"/>
      <c r="F51" s="205" t="s">
        <v>259</v>
      </c>
      <c r="G51" s="206" t="s">
        <v>222</v>
      </c>
      <c r="H51" s="133"/>
      <c r="I51" s="207"/>
      <c r="J51" s="208"/>
    </row>
    <row r="52" spans="2:10" ht="20.100000000000001" customHeight="1">
      <c r="C52" s="89"/>
      <c r="D52" s="90"/>
      <c r="E52" s="88"/>
      <c r="F52" s="209"/>
      <c r="G52" s="210" t="s">
        <v>261</v>
      </c>
      <c r="H52" s="114"/>
      <c r="I52" s="199"/>
      <c r="J52" s="199"/>
    </row>
    <row r="53" spans="2:10" ht="20.100000000000001" customHeight="1">
      <c r="C53" s="89"/>
      <c r="D53" s="90"/>
      <c r="E53" s="88"/>
      <c r="F53" s="184" t="s">
        <v>246</v>
      </c>
      <c r="G53" s="211" t="s">
        <v>221</v>
      </c>
      <c r="H53" s="115"/>
      <c r="I53" s="182"/>
      <c r="J53" s="212"/>
    </row>
    <row r="54" spans="2:10" ht="20.100000000000001" customHeight="1">
      <c r="C54" s="370"/>
      <c r="D54" s="371"/>
      <c r="E54" s="132"/>
      <c r="F54" s="213"/>
      <c r="G54" s="206" t="s">
        <v>229</v>
      </c>
      <c r="H54" s="88"/>
      <c r="I54" s="398"/>
      <c r="J54" s="399"/>
    </row>
    <row r="55" spans="2:10" ht="20.100000000000001" customHeight="1">
      <c r="C55" s="89"/>
      <c r="D55" s="90"/>
      <c r="E55" s="88"/>
      <c r="F55" s="214"/>
      <c r="G55" s="215" t="s">
        <v>326</v>
      </c>
      <c r="H55" s="88"/>
      <c r="I55" s="178" t="s">
        <v>244</v>
      </c>
      <c r="J55" s="199" t="s">
        <v>113</v>
      </c>
    </row>
    <row r="56" spans="2:10" ht="20.100000000000001" customHeight="1">
      <c r="C56" s="370"/>
      <c r="D56" s="371"/>
      <c r="E56" s="371"/>
      <c r="F56" s="405" t="s">
        <v>254</v>
      </c>
      <c r="G56" s="465" t="s">
        <v>199</v>
      </c>
      <c r="H56" s="371"/>
      <c r="I56" s="406"/>
      <c r="J56" s="371"/>
    </row>
    <row r="57" spans="2:10" ht="20.100000000000001" customHeight="1">
      <c r="C57" s="89"/>
      <c r="D57" s="90"/>
      <c r="E57" s="90"/>
      <c r="F57" s="403" t="s">
        <v>244</v>
      </c>
      <c r="G57" s="404" t="s">
        <v>104</v>
      </c>
      <c r="H57" s="88"/>
      <c r="I57" s="89"/>
      <c r="J57" s="90"/>
    </row>
    <row r="58" spans="2:10" ht="20.100000000000001" customHeight="1">
      <c r="C58" s="89"/>
      <c r="D58" s="90"/>
      <c r="E58" s="90"/>
      <c r="F58" s="89"/>
      <c r="G58" s="90"/>
      <c r="H58" s="88"/>
      <c r="I58" s="89"/>
      <c r="J58" s="90"/>
    </row>
    <row r="59" spans="2:10" ht="20.100000000000001" customHeight="1">
      <c r="C59" s="89"/>
      <c r="D59" s="90"/>
      <c r="E59" s="90"/>
      <c r="F59" s="89"/>
      <c r="G59" s="90"/>
      <c r="H59" s="88"/>
      <c r="I59" s="89"/>
      <c r="J59" s="90"/>
    </row>
    <row r="60" spans="2:10" ht="20.100000000000001" customHeight="1">
      <c r="C60" s="89"/>
      <c r="D60" s="90"/>
      <c r="E60" s="90"/>
      <c r="F60" s="89"/>
      <c r="G60" s="90"/>
      <c r="H60" s="88"/>
      <c r="I60" s="89"/>
      <c r="J60" s="90"/>
    </row>
    <row r="61" spans="2:10" ht="20.100000000000001" customHeight="1">
      <c r="C61" s="89"/>
      <c r="D61" s="90"/>
      <c r="E61" s="90"/>
      <c r="F61" s="89"/>
      <c r="G61" s="90"/>
      <c r="H61" s="88"/>
      <c r="I61" s="89"/>
      <c r="J61" s="90"/>
    </row>
    <row r="62" spans="2:10" ht="20.100000000000001" customHeight="1">
      <c r="B62" s="85"/>
      <c r="C62" s="89"/>
      <c r="D62" s="90"/>
      <c r="E62" s="90"/>
      <c r="F62" s="89"/>
      <c r="G62" s="90"/>
      <c r="H62" s="90"/>
      <c r="I62" s="89"/>
      <c r="J62" s="90"/>
    </row>
    <row r="63" spans="2:10" ht="20.100000000000001" customHeight="1"/>
  </sheetData>
  <mergeCells count="6">
    <mergeCell ref="C1:D1"/>
    <mergeCell ref="F1:G1"/>
    <mergeCell ref="I1:J1"/>
    <mergeCell ref="C2:D2"/>
    <mergeCell ref="F2:G2"/>
    <mergeCell ref="I2:J2"/>
  </mergeCells>
  <phoneticPr fontId="1"/>
  <pageMargins left="0.70866141732283472" right="0.31496062992125984" top="1.1417322834645669" bottom="0.55118110236220474" header="0.51181102362204722" footer="0.11811023622047245"/>
  <pageSetup paperSize="9" scale="55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進行表&amp;R&amp;D</oddHeader>
  </headerFooter>
  <ignoredErrors>
    <ignoredError sqref="I25:I38 F3:F57 C8:C39 I43:I5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0328-053C-4511-BF08-2784DDCA0D2E}">
  <sheetPr>
    <pageSetUpPr fitToPage="1"/>
  </sheetPr>
  <dimension ref="B1:N72"/>
  <sheetViews>
    <sheetView tabSelected="1" view="pageBreakPreview" zoomScale="85" zoomScaleNormal="80" zoomScaleSheetLayoutView="85" workbookViewId="0">
      <selection activeCell="N49" sqref="N49"/>
    </sheetView>
  </sheetViews>
  <sheetFormatPr defaultColWidth="9" defaultRowHeight="18"/>
  <cols>
    <col min="1" max="1" width="7.19921875" style="11" customWidth="1"/>
    <col min="2" max="2" width="3.59765625" style="11" customWidth="1"/>
    <col min="3" max="3" width="3.8984375" style="86" customWidth="1"/>
    <col min="4" max="4" width="38.8984375" style="11" customWidth="1"/>
    <col min="5" max="5" width="3.296875" style="11" customWidth="1"/>
    <col min="6" max="6" width="3.69921875" style="86" customWidth="1"/>
    <col min="7" max="7" width="36.59765625" style="11" customWidth="1"/>
    <col min="8" max="8" width="3.296875" style="11" customWidth="1"/>
    <col min="9" max="9" width="4.19921875" style="86" customWidth="1"/>
    <col min="10" max="10" width="33.5" style="11" customWidth="1"/>
    <col min="11" max="11" width="3.59765625" style="11" customWidth="1"/>
    <col min="12" max="16384" width="9" style="11"/>
  </cols>
  <sheetData>
    <row r="1" spans="3:14" ht="33.6" customHeight="1">
      <c r="C1" s="354" t="s">
        <v>106</v>
      </c>
      <c r="D1" s="354"/>
      <c r="F1" s="354" t="s">
        <v>130</v>
      </c>
      <c r="G1" s="354"/>
      <c r="I1" s="354" t="s">
        <v>131</v>
      </c>
      <c r="J1" s="354"/>
    </row>
    <row r="2" spans="3:14" ht="20.100000000000001" customHeight="1">
      <c r="C2" s="225"/>
      <c r="D2" s="90"/>
      <c r="E2" s="90"/>
      <c r="F2" s="225"/>
      <c r="G2" s="90"/>
      <c r="H2" s="90"/>
      <c r="I2" s="225"/>
      <c r="J2" s="90"/>
    </row>
    <row r="3" spans="3:14" ht="20.100000000000001" customHeight="1">
      <c r="C3" s="225"/>
      <c r="D3" s="90"/>
      <c r="E3" s="88"/>
      <c r="F3" s="226" t="s">
        <v>245</v>
      </c>
      <c r="G3" s="89" t="s">
        <v>119</v>
      </c>
      <c r="H3" s="88"/>
      <c r="I3" s="225"/>
      <c r="J3" s="90"/>
    </row>
    <row r="4" spans="3:14" ht="20.100000000000001" customHeight="1">
      <c r="C4" s="226"/>
      <c r="D4" s="90"/>
      <c r="E4" s="88"/>
      <c r="F4" s="225"/>
      <c r="G4" s="95" t="s">
        <v>137</v>
      </c>
      <c r="H4" s="93"/>
      <c r="I4" s="225"/>
      <c r="J4" s="90"/>
    </row>
    <row r="5" spans="3:14" ht="20.100000000000001" customHeight="1">
      <c r="C5" s="225"/>
      <c r="D5" s="90"/>
      <c r="E5" s="88"/>
      <c r="F5" s="225"/>
      <c r="G5" s="95"/>
      <c r="H5" s="88"/>
      <c r="I5" s="225"/>
      <c r="J5" s="90"/>
    </row>
    <row r="6" spans="3:14" ht="20.100000000000001" customHeight="1">
      <c r="C6" s="225"/>
      <c r="D6" s="227"/>
      <c r="E6" s="88"/>
      <c r="F6" s="225"/>
      <c r="G6" s="227"/>
      <c r="H6" s="88"/>
      <c r="I6" s="225"/>
      <c r="J6" s="90"/>
    </row>
    <row r="7" spans="3:14" ht="20.100000000000001" customHeight="1">
      <c r="C7" s="408"/>
      <c r="D7" s="409" t="s">
        <v>275</v>
      </c>
      <c r="E7" s="371"/>
      <c r="F7" s="410"/>
      <c r="G7" s="411"/>
      <c r="H7" s="371"/>
      <c r="I7" s="410"/>
      <c r="J7" s="371"/>
    </row>
    <row r="8" spans="3:14" ht="20.100000000000001" customHeight="1">
      <c r="C8" s="240" t="s">
        <v>244</v>
      </c>
      <c r="D8" s="241" t="s">
        <v>134</v>
      </c>
      <c r="E8" s="88"/>
      <c r="F8" s="242" t="s">
        <v>244</v>
      </c>
      <c r="G8" s="407" t="s">
        <v>183</v>
      </c>
      <c r="H8" s="108"/>
      <c r="I8" s="236"/>
      <c r="J8" s="108"/>
      <c r="N8" s="82"/>
    </row>
    <row r="9" spans="3:14" ht="20.100000000000001" customHeight="1">
      <c r="C9" s="237"/>
      <c r="D9" s="138"/>
      <c r="E9" s="88"/>
      <c r="F9" s="225"/>
      <c r="G9" s="238" t="s">
        <v>198</v>
      </c>
      <c r="H9" s="88"/>
      <c r="I9" s="239"/>
      <c r="J9" s="88"/>
    </row>
    <row r="10" spans="3:14" ht="20.100000000000001" customHeight="1">
      <c r="C10" s="240" t="s">
        <v>245</v>
      </c>
      <c r="D10" s="241" t="s">
        <v>133</v>
      </c>
      <c r="E10" s="88"/>
      <c r="F10" s="242"/>
      <c r="G10" s="243"/>
      <c r="H10" s="236"/>
      <c r="I10" s="239"/>
      <c r="J10" s="88"/>
    </row>
    <row r="11" spans="3:14" ht="20.100000000000001" customHeight="1">
      <c r="C11" s="244" t="s">
        <v>262</v>
      </c>
      <c r="D11" s="245" t="s">
        <v>333</v>
      </c>
      <c r="E11" s="88"/>
      <c r="F11" s="242"/>
      <c r="G11" s="243"/>
      <c r="H11" s="236"/>
      <c r="I11" s="246"/>
      <c r="J11" s="152" t="s">
        <v>318</v>
      </c>
    </row>
    <row r="12" spans="3:14" ht="20.100000000000001" customHeight="1">
      <c r="C12" s="412" t="s">
        <v>263</v>
      </c>
      <c r="D12" s="413" t="s">
        <v>289</v>
      </c>
      <c r="E12" s="371"/>
      <c r="F12" s="414"/>
      <c r="G12" s="414"/>
      <c r="H12" s="414"/>
      <c r="I12" s="415" t="s">
        <v>247</v>
      </c>
      <c r="J12" s="416" t="s">
        <v>276</v>
      </c>
    </row>
    <row r="13" spans="3:14" ht="20.100000000000001" customHeight="1">
      <c r="C13" s="240" t="s">
        <v>248</v>
      </c>
      <c r="D13" s="241" t="s">
        <v>290</v>
      </c>
      <c r="E13" s="88"/>
      <c r="F13" s="242"/>
      <c r="G13" s="242"/>
      <c r="H13" s="236"/>
      <c r="I13" s="254" t="s">
        <v>244</v>
      </c>
      <c r="J13" s="255" t="s">
        <v>341</v>
      </c>
    </row>
    <row r="14" spans="3:14" ht="20.100000000000001" customHeight="1">
      <c r="C14" s="240" t="s">
        <v>264</v>
      </c>
      <c r="D14" s="241" t="s">
        <v>291</v>
      </c>
      <c r="E14" s="88"/>
      <c r="F14" s="242"/>
      <c r="G14" s="242"/>
      <c r="H14" s="236"/>
      <c r="I14" s="254"/>
      <c r="J14" s="255" t="s">
        <v>337</v>
      </c>
    </row>
    <row r="15" spans="3:14" ht="20.100000000000001" customHeight="1">
      <c r="C15" s="244" t="s">
        <v>265</v>
      </c>
      <c r="D15" s="245" t="s">
        <v>292</v>
      </c>
      <c r="E15" s="88"/>
      <c r="F15" s="242"/>
      <c r="G15" s="242"/>
      <c r="H15" s="236"/>
      <c r="I15" s="254"/>
      <c r="J15" s="255" t="s">
        <v>336</v>
      </c>
    </row>
    <row r="16" spans="3:14" ht="20.100000000000001" customHeight="1">
      <c r="C16" s="412" t="s">
        <v>266</v>
      </c>
      <c r="D16" s="413" t="s">
        <v>293</v>
      </c>
      <c r="E16" s="371"/>
      <c r="F16" s="414"/>
      <c r="G16" s="414"/>
      <c r="H16" s="414"/>
      <c r="I16" s="417"/>
      <c r="J16" s="418" t="s">
        <v>232</v>
      </c>
    </row>
    <row r="17" spans="3:10" ht="20.100000000000001" customHeight="1">
      <c r="C17" s="419"/>
      <c r="D17" s="420"/>
      <c r="E17" s="88"/>
      <c r="F17" s="225"/>
      <c r="G17" s="90"/>
      <c r="H17" s="236"/>
      <c r="I17" s="259" t="s">
        <v>244</v>
      </c>
      <c r="J17" s="260" t="s">
        <v>127</v>
      </c>
    </row>
    <row r="18" spans="3:10" ht="20.100000000000001" customHeight="1">
      <c r="C18" s="244" t="s">
        <v>267</v>
      </c>
      <c r="D18" s="245" t="s">
        <v>294</v>
      </c>
      <c r="E18" s="88"/>
      <c r="F18" s="242"/>
      <c r="G18" s="242"/>
      <c r="H18" s="236"/>
      <c r="I18" s="239"/>
      <c r="J18" s="236"/>
    </row>
    <row r="19" spans="3:10" ht="20.100000000000001" customHeight="1" thickBot="1">
      <c r="C19" s="240" t="s">
        <v>307</v>
      </c>
      <c r="D19" s="241" t="s">
        <v>184</v>
      </c>
      <c r="E19" s="88"/>
      <c r="F19" s="242"/>
      <c r="G19" s="242"/>
      <c r="H19" s="236"/>
      <c r="I19" s="236"/>
      <c r="J19" s="236"/>
    </row>
    <row r="20" spans="3:10" ht="20.100000000000001" customHeight="1">
      <c r="C20" s="240" t="s">
        <v>245</v>
      </c>
      <c r="D20" s="263" t="s">
        <v>118</v>
      </c>
      <c r="E20" s="88"/>
      <c r="F20" s="242"/>
      <c r="G20" s="242"/>
      <c r="H20" s="236"/>
      <c r="I20" s="236"/>
      <c r="J20" s="236"/>
    </row>
    <row r="21" spans="3:10" ht="20.100000000000001" customHeight="1">
      <c r="C21" s="240" t="s">
        <v>247</v>
      </c>
      <c r="D21" s="264" t="s">
        <v>295</v>
      </c>
      <c r="E21" s="88"/>
      <c r="F21" s="242"/>
      <c r="G21" s="242"/>
      <c r="H21" s="236"/>
      <c r="I21" s="236"/>
      <c r="J21" s="236"/>
    </row>
    <row r="22" spans="3:10" ht="20.100000000000001" customHeight="1">
      <c r="C22" s="412" t="s">
        <v>308</v>
      </c>
      <c r="D22" s="422" t="s">
        <v>185</v>
      </c>
      <c r="E22" s="371"/>
      <c r="F22" s="414"/>
      <c r="G22" s="414"/>
      <c r="H22" s="371"/>
      <c r="I22" s="410"/>
      <c r="J22" s="371"/>
    </row>
    <row r="23" spans="3:10" ht="20.100000000000001" customHeight="1">
      <c r="C23" s="240"/>
      <c r="D23" s="421" t="s">
        <v>121</v>
      </c>
      <c r="E23" s="88"/>
      <c r="F23" s="225"/>
      <c r="G23" s="90"/>
      <c r="H23" s="88"/>
      <c r="I23" s="225"/>
      <c r="J23" s="90"/>
    </row>
    <row r="24" spans="3:10" ht="20.100000000000001" customHeight="1">
      <c r="C24" s="240" t="s">
        <v>273</v>
      </c>
      <c r="D24" s="264" t="s">
        <v>186</v>
      </c>
      <c r="E24" s="88"/>
      <c r="F24" s="242"/>
      <c r="G24" s="242"/>
      <c r="H24" s="88"/>
      <c r="I24" s="225"/>
      <c r="J24" s="90"/>
    </row>
    <row r="25" spans="3:10" ht="20.100000000000001" customHeight="1" thickBot="1">
      <c r="C25" s="240" t="s">
        <v>309</v>
      </c>
      <c r="D25" s="267" t="s">
        <v>296</v>
      </c>
      <c r="E25" s="268"/>
      <c r="F25" s="269" t="s">
        <v>120</v>
      </c>
      <c r="G25" s="243" t="s">
        <v>195</v>
      </c>
      <c r="H25" s="88"/>
      <c r="I25" s="225"/>
      <c r="J25" s="90"/>
    </row>
    <row r="26" spans="3:10" ht="20.100000000000001" customHeight="1">
      <c r="C26" s="240" t="s">
        <v>268</v>
      </c>
      <c r="D26" s="241" t="s">
        <v>297</v>
      </c>
      <c r="E26" s="88"/>
      <c r="F26" s="242"/>
      <c r="G26" s="270"/>
      <c r="H26" s="88"/>
      <c r="I26" s="225"/>
      <c r="J26" s="90"/>
    </row>
    <row r="27" spans="3:10" ht="20.100000000000001" customHeight="1">
      <c r="C27" s="412" t="s">
        <v>251</v>
      </c>
      <c r="D27" s="413" t="s">
        <v>187</v>
      </c>
      <c r="E27" s="371"/>
      <c r="F27" s="414"/>
      <c r="G27" s="414"/>
      <c r="H27" s="371"/>
      <c r="I27" s="410"/>
      <c r="J27" s="371"/>
    </row>
    <row r="28" spans="3:10" ht="20.100000000000001" customHeight="1">
      <c r="C28" s="237"/>
      <c r="D28" s="423" t="s">
        <v>105</v>
      </c>
      <c r="E28" s="268"/>
      <c r="F28" s="272" t="s">
        <v>120</v>
      </c>
      <c r="G28" s="273" t="s">
        <v>194</v>
      </c>
      <c r="H28" s="88"/>
      <c r="I28" s="239"/>
      <c r="J28" s="88"/>
    </row>
    <row r="29" spans="3:10" ht="20.100000000000001" customHeight="1">
      <c r="C29" s="240" t="s">
        <v>268</v>
      </c>
      <c r="D29" s="241" t="s">
        <v>188</v>
      </c>
      <c r="E29" s="88"/>
      <c r="F29" s="236"/>
      <c r="G29" s="236"/>
      <c r="H29" s="236"/>
      <c r="I29" s="236"/>
      <c r="J29" s="236"/>
    </row>
    <row r="30" spans="3:10" ht="20.100000000000001" customHeight="1">
      <c r="C30" s="240" t="s">
        <v>269</v>
      </c>
      <c r="D30" s="241" t="s">
        <v>298</v>
      </c>
      <c r="E30" s="88"/>
      <c r="F30" s="236"/>
      <c r="G30" s="236"/>
      <c r="H30" s="236"/>
      <c r="I30" s="239"/>
      <c r="J30" s="88"/>
    </row>
    <row r="31" spans="3:10" ht="20.100000000000001" customHeight="1">
      <c r="C31" s="240"/>
      <c r="D31" s="241"/>
      <c r="E31" s="88"/>
      <c r="F31" s="236"/>
      <c r="G31" s="236"/>
      <c r="H31" s="236"/>
      <c r="I31" s="274"/>
      <c r="J31" s="152" t="s">
        <v>318</v>
      </c>
    </row>
    <row r="32" spans="3:10" ht="20.100000000000001" customHeight="1">
      <c r="C32" s="426"/>
      <c r="D32" s="386"/>
      <c r="E32" s="371"/>
      <c r="F32" s="410"/>
      <c r="G32" s="371"/>
      <c r="H32" s="414"/>
      <c r="I32" s="417" t="s">
        <v>247</v>
      </c>
      <c r="J32" s="416" t="s">
        <v>276</v>
      </c>
    </row>
    <row r="33" spans="3:12" ht="20.100000000000001" customHeight="1">
      <c r="C33" s="240" t="s">
        <v>252</v>
      </c>
      <c r="D33" s="241" t="s">
        <v>334</v>
      </c>
      <c r="E33" s="88"/>
      <c r="F33" s="299"/>
      <c r="G33" s="424" t="s">
        <v>340</v>
      </c>
      <c r="H33" s="236"/>
      <c r="I33" s="425" t="s">
        <v>244</v>
      </c>
      <c r="J33" s="255" t="s">
        <v>342</v>
      </c>
    </row>
    <row r="34" spans="3:12" ht="20.100000000000001" customHeight="1">
      <c r="C34" s="237"/>
      <c r="D34" s="241"/>
      <c r="E34" s="88"/>
      <c r="F34" s="280" t="s">
        <v>254</v>
      </c>
      <c r="G34" s="281" t="s">
        <v>276</v>
      </c>
      <c r="H34" s="236"/>
      <c r="I34" s="254"/>
      <c r="J34" s="282"/>
    </row>
    <row r="35" spans="3:12" ht="20.100000000000001" customHeight="1">
      <c r="C35" s="240" t="s">
        <v>270</v>
      </c>
      <c r="D35" s="241" t="s">
        <v>300</v>
      </c>
      <c r="E35" s="88"/>
      <c r="F35" s="280" t="s">
        <v>245</v>
      </c>
      <c r="G35" s="283" t="s">
        <v>338</v>
      </c>
      <c r="H35" s="236"/>
      <c r="I35" s="254"/>
      <c r="J35" s="255" t="s">
        <v>192</v>
      </c>
    </row>
    <row r="36" spans="3:12" ht="20.100000000000001" customHeight="1">
      <c r="C36" s="237"/>
      <c r="D36" s="241"/>
      <c r="E36" s="88"/>
      <c r="F36" s="280"/>
      <c r="G36" s="283" t="s">
        <v>337</v>
      </c>
      <c r="H36" s="88"/>
      <c r="I36" s="254"/>
      <c r="J36" s="282"/>
    </row>
    <row r="37" spans="3:12" ht="20.100000000000001" customHeight="1">
      <c r="C37" s="240" t="s">
        <v>258</v>
      </c>
      <c r="D37" s="241" t="s">
        <v>335</v>
      </c>
      <c r="E37" s="88"/>
      <c r="F37" s="280"/>
      <c r="G37" s="283" t="s">
        <v>336</v>
      </c>
      <c r="H37" s="88"/>
      <c r="I37" s="284"/>
      <c r="J37" s="255" t="s">
        <v>343</v>
      </c>
    </row>
    <row r="38" spans="3:12" ht="20.100000000000001" customHeight="1">
      <c r="C38" s="412" t="s">
        <v>271</v>
      </c>
      <c r="D38" s="413" t="s">
        <v>302</v>
      </c>
      <c r="E38" s="371"/>
      <c r="F38" s="427"/>
      <c r="G38" s="428" t="s">
        <v>200</v>
      </c>
      <c r="H38" s="371"/>
      <c r="I38" s="429"/>
      <c r="J38" s="430"/>
    </row>
    <row r="39" spans="3:12" ht="20.100000000000001" customHeight="1">
      <c r="C39" s="237"/>
      <c r="D39" s="138"/>
      <c r="E39" s="88"/>
      <c r="F39" s="299"/>
      <c r="G39" s="291" t="s">
        <v>236</v>
      </c>
      <c r="H39" s="88"/>
      <c r="I39" s="284"/>
      <c r="J39" s="255" t="s">
        <v>232</v>
      </c>
    </row>
    <row r="40" spans="3:12" ht="20.100000000000001" customHeight="1">
      <c r="C40" s="240" t="s">
        <v>264</v>
      </c>
      <c r="D40" s="241" t="s">
        <v>303</v>
      </c>
      <c r="E40" s="88"/>
      <c r="F40" s="280"/>
      <c r="G40" s="291" t="s">
        <v>235</v>
      </c>
      <c r="H40" s="236"/>
      <c r="I40" s="284"/>
      <c r="J40" s="282"/>
    </row>
    <row r="41" spans="3:12" ht="20.100000000000001" customHeight="1">
      <c r="C41" s="240" t="s">
        <v>272</v>
      </c>
      <c r="D41" s="241" t="s">
        <v>304</v>
      </c>
      <c r="E41" s="88"/>
      <c r="F41" s="280" t="s">
        <v>245</v>
      </c>
      <c r="G41" s="292" t="s">
        <v>339</v>
      </c>
      <c r="H41" s="227"/>
      <c r="I41" s="293" t="s">
        <v>245</v>
      </c>
      <c r="J41" s="260" t="s">
        <v>234</v>
      </c>
      <c r="L41" s="83"/>
    </row>
    <row r="42" spans="3:12" ht="20.100000000000001" customHeight="1">
      <c r="C42" s="240" t="s">
        <v>263</v>
      </c>
      <c r="D42" s="241" t="s">
        <v>305</v>
      </c>
      <c r="E42" s="88"/>
      <c r="F42" s="280"/>
      <c r="G42" s="294" t="s">
        <v>237</v>
      </c>
      <c r="H42" s="295"/>
      <c r="I42" s="296"/>
      <c r="J42" s="88"/>
      <c r="L42" s="83"/>
    </row>
    <row r="43" spans="3:12" ht="20.100000000000001" customHeight="1">
      <c r="C43" s="426"/>
      <c r="D43" s="386"/>
      <c r="E43" s="371"/>
      <c r="F43" s="427"/>
      <c r="G43" s="431" t="s">
        <v>238</v>
      </c>
      <c r="H43" s="295"/>
      <c r="I43" s="239"/>
      <c r="J43" s="88"/>
      <c r="L43" s="83"/>
    </row>
    <row r="44" spans="3:12" ht="20.100000000000001" customHeight="1">
      <c r="C44" s="244" t="s">
        <v>273</v>
      </c>
      <c r="D44" s="241" t="s">
        <v>306</v>
      </c>
      <c r="E44" s="88"/>
      <c r="F44" s="280"/>
      <c r="G44" s="294" t="s">
        <v>189</v>
      </c>
      <c r="H44" s="295"/>
      <c r="I44" s="298"/>
      <c r="J44" s="174" t="s">
        <v>313</v>
      </c>
      <c r="L44" s="83"/>
    </row>
    <row r="45" spans="3:12" ht="20.100000000000001" customHeight="1">
      <c r="C45" s="240" t="s">
        <v>274</v>
      </c>
      <c r="D45" s="241" t="s">
        <v>126</v>
      </c>
      <c r="E45" s="88"/>
      <c r="F45" s="299"/>
      <c r="G45" s="292" t="s">
        <v>325</v>
      </c>
      <c r="H45" s="295"/>
      <c r="I45" s="299"/>
      <c r="J45" s="460" t="s">
        <v>344</v>
      </c>
      <c r="L45" s="83"/>
    </row>
    <row r="46" spans="3:12" ht="20.100000000000001" customHeight="1">
      <c r="C46" s="240" t="s">
        <v>257</v>
      </c>
      <c r="D46" s="241" t="s">
        <v>214</v>
      </c>
      <c r="E46" s="88"/>
      <c r="F46" s="301"/>
      <c r="G46" s="294" t="s">
        <v>239</v>
      </c>
      <c r="H46" s="295"/>
      <c r="I46" s="302"/>
      <c r="J46" s="303"/>
    </row>
    <row r="47" spans="3:12" ht="20.100000000000001" customHeight="1">
      <c r="C47" s="240" t="s">
        <v>259</v>
      </c>
      <c r="D47" s="241" t="s">
        <v>215</v>
      </c>
      <c r="E47" s="88"/>
      <c r="F47" s="299"/>
      <c r="G47" s="183"/>
      <c r="H47" s="304"/>
      <c r="I47" s="305"/>
      <c r="J47" s="306"/>
    </row>
    <row r="48" spans="3:12" ht="20.100000000000001" customHeight="1">
      <c r="C48" s="240" t="s">
        <v>260</v>
      </c>
      <c r="D48" s="241" t="s">
        <v>216</v>
      </c>
      <c r="E48" s="88"/>
      <c r="F48" s="307" t="s">
        <v>260</v>
      </c>
      <c r="G48" s="308" t="s">
        <v>240</v>
      </c>
      <c r="H48" s="304"/>
      <c r="I48" s="305"/>
      <c r="J48" s="306"/>
    </row>
    <row r="49" spans="2:10" ht="20.100000000000001" customHeight="1">
      <c r="C49" s="432"/>
      <c r="D49" s="433" t="s">
        <v>203</v>
      </c>
      <c r="E49" s="268" t="s">
        <v>120</v>
      </c>
      <c r="F49" s="309" t="s">
        <v>120</v>
      </c>
      <c r="G49" s="310" t="s">
        <v>197</v>
      </c>
      <c r="H49" s="88"/>
      <c r="I49" s="299"/>
      <c r="J49" s="183"/>
    </row>
    <row r="50" spans="2:10" ht="20.100000000000001" customHeight="1">
      <c r="C50" s="435"/>
      <c r="D50" s="436"/>
      <c r="E50" s="88"/>
      <c r="F50" s="242" t="s">
        <v>247</v>
      </c>
      <c r="G50" s="311" t="s">
        <v>279</v>
      </c>
      <c r="H50" s="88"/>
      <c r="I50" s="439"/>
      <c r="J50" s="428"/>
    </row>
    <row r="51" spans="2:10" ht="20.100000000000001" customHeight="1">
      <c r="C51" s="225"/>
      <c r="D51" s="90"/>
      <c r="E51" s="313"/>
      <c r="F51" s="314" t="s">
        <v>244</v>
      </c>
      <c r="G51" s="315" t="s">
        <v>112</v>
      </c>
      <c r="H51" s="316"/>
      <c r="I51" s="463"/>
      <c r="J51" s="464"/>
    </row>
    <row r="52" spans="2:10" ht="20.100000000000001" customHeight="1">
      <c r="C52" s="225"/>
      <c r="D52" s="90"/>
      <c r="E52" s="313"/>
      <c r="F52" s="299"/>
      <c r="G52" s="318" t="s">
        <v>310</v>
      </c>
      <c r="H52" s="268" t="s">
        <v>120</v>
      </c>
      <c r="I52" s="319" t="s">
        <v>120</v>
      </c>
      <c r="J52" s="459" t="s">
        <v>113</v>
      </c>
    </row>
    <row r="53" spans="2:10" ht="20.100000000000001" customHeight="1">
      <c r="C53" s="225"/>
      <c r="D53" s="90"/>
      <c r="E53" s="183"/>
      <c r="F53" s="377" t="s">
        <v>241</v>
      </c>
      <c r="G53" s="451"/>
      <c r="H53" s="90"/>
      <c r="I53" s="461"/>
      <c r="J53" s="90"/>
    </row>
    <row r="54" spans="2:10" ht="20.100000000000001" customHeight="1">
      <c r="C54" s="410"/>
      <c r="D54" s="371"/>
      <c r="E54" s="183"/>
      <c r="F54" s="322"/>
      <c r="G54" s="323"/>
      <c r="H54" s="90"/>
      <c r="I54" s="410"/>
      <c r="J54" s="371"/>
    </row>
    <row r="55" spans="2:10" ht="20.100000000000001" customHeight="1">
      <c r="C55" s="225"/>
      <c r="D55" s="90"/>
      <c r="E55" s="88"/>
      <c r="F55" s="326" t="s">
        <v>244</v>
      </c>
      <c r="G55" s="327" t="s">
        <v>277</v>
      </c>
      <c r="H55" s="88"/>
      <c r="I55" s="225"/>
      <c r="J55" s="90"/>
    </row>
    <row r="56" spans="2:10" ht="20.100000000000001" customHeight="1">
      <c r="C56" s="225"/>
      <c r="D56" s="90"/>
      <c r="E56" s="90"/>
      <c r="F56" s="330" t="s">
        <v>253</v>
      </c>
      <c r="G56" s="325" t="s">
        <v>326</v>
      </c>
      <c r="H56" s="116"/>
      <c r="I56" s="225"/>
      <c r="J56" s="225"/>
    </row>
    <row r="57" spans="2:10" ht="20.100000000000001" customHeight="1">
      <c r="C57" s="410"/>
      <c r="D57" s="371"/>
      <c r="E57" s="371"/>
      <c r="F57" s="452"/>
      <c r="G57" s="465" t="s">
        <v>199</v>
      </c>
      <c r="H57" s="453"/>
      <c r="I57" s="410"/>
      <c r="J57" s="410"/>
    </row>
    <row r="58" spans="2:10" ht="20.100000000000001" customHeight="1">
      <c r="C58" s="454"/>
      <c r="D58" s="374"/>
      <c r="E58" s="374"/>
      <c r="F58" s="455"/>
      <c r="G58" s="456"/>
      <c r="H58" s="374"/>
      <c r="I58" s="454"/>
      <c r="J58" s="374"/>
    </row>
    <row r="59" spans="2:10" ht="20.100000000000001" customHeight="1">
      <c r="C59" s="410"/>
      <c r="D59" s="371"/>
      <c r="E59" s="371"/>
      <c r="F59" s="457"/>
      <c r="G59" s="458"/>
      <c r="H59" s="375"/>
      <c r="I59" s="410"/>
      <c r="J59" s="371"/>
    </row>
    <row r="60" spans="2:10" ht="20.100000000000001" customHeight="1">
      <c r="C60" s="225"/>
      <c r="D60" s="90"/>
      <c r="E60" s="88"/>
      <c r="F60" s="437" t="s">
        <v>244</v>
      </c>
      <c r="G60" s="438" t="s">
        <v>104</v>
      </c>
      <c r="H60" s="88"/>
      <c r="I60" s="225"/>
      <c r="J60" s="90"/>
    </row>
    <row r="61" spans="2:10" ht="20.100000000000001" customHeight="1">
      <c r="B61" s="87"/>
      <c r="C61" s="225"/>
      <c r="D61" s="90"/>
      <c r="E61" s="90"/>
      <c r="F61" s="225"/>
      <c r="G61" s="90"/>
      <c r="H61" s="90"/>
      <c r="I61" s="225"/>
      <c r="J61" s="90"/>
    </row>
    <row r="62" spans="2:10" ht="20.100000000000001" customHeight="1"/>
    <row r="63" spans="2:10" ht="20.100000000000001" customHeight="1"/>
    <row r="64" spans="2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7" orientation="portrait" cellComments="asDisplayed" r:id="rId1"/>
  <headerFooter>
    <oddHeader>&amp;L&amp;"BIZ UDP明朝 Medium,太字"&amp;22 令和７年　&amp;C&amp;"BIZ UDP明朝 Medium,太字"&amp;22 &amp;U7月2０日（日） （本祭）　＜駒寄＞ 進行表&amp;R&amp;D</oddHeader>
  </headerFooter>
  <ignoredErrors>
    <ignoredError sqref="C8:C48 F3:F60 I12:I52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B1:J63"/>
  <sheetViews>
    <sheetView view="pageBreakPreview" zoomScale="70" zoomScaleNormal="80" zoomScaleSheetLayoutView="70" workbookViewId="0">
      <selection activeCell="J22" sqref="J22"/>
    </sheetView>
  </sheetViews>
  <sheetFormatPr defaultColWidth="9" defaultRowHeight="12.6"/>
  <cols>
    <col min="1" max="1" width="7.69921875" style="51" customWidth="1"/>
    <col min="2" max="2" width="5.59765625" style="51" customWidth="1"/>
    <col min="3" max="3" width="4" style="65" customWidth="1"/>
    <col min="4" max="4" width="33.59765625" style="51" customWidth="1"/>
    <col min="5" max="5" width="3.8984375" style="51" customWidth="1"/>
    <col min="6" max="6" width="4" style="65" customWidth="1"/>
    <col min="7" max="7" width="34.796875" style="51" customWidth="1"/>
    <col min="8" max="8" width="3.69921875" style="51" customWidth="1"/>
    <col min="9" max="9" width="4" style="65" customWidth="1"/>
    <col min="10" max="10" width="31.296875" style="51" customWidth="1"/>
    <col min="11" max="11" width="4.59765625" style="51" customWidth="1"/>
    <col min="12" max="16384" width="9" style="51"/>
  </cols>
  <sheetData>
    <row r="1" spans="3:10" ht="36" customHeight="1">
      <c r="C1" s="354" t="s">
        <v>106</v>
      </c>
      <c r="D1" s="354"/>
      <c r="E1" s="84"/>
      <c r="F1" s="354" t="s">
        <v>130</v>
      </c>
      <c r="G1" s="354"/>
      <c r="I1" s="354" t="s">
        <v>131</v>
      </c>
      <c r="J1" s="354"/>
    </row>
    <row r="2" spans="3:10" s="50" customFormat="1" ht="20.100000000000001" customHeight="1">
      <c r="C2" s="353"/>
      <c r="D2" s="353"/>
      <c r="E2" s="90"/>
      <c r="F2" s="353"/>
      <c r="G2" s="353"/>
      <c r="H2" s="90"/>
      <c r="I2" s="353"/>
      <c r="J2" s="353"/>
    </row>
    <row r="3" spans="3:10" ht="20.100000000000001" customHeight="1">
      <c r="C3" s="89"/>
      <c r="D3" s="90"/>
      <c r="E3" s="88"/>
      <c r="F3" s="91" t="s">
        <v>245</v>
      </c>
      <c r="G3" s="92" t="s">
        <v>136</v>
      </c>
      <c r="H3" s="93"/>
      <c r="I3" s="94"/>
      <c r="J3" s="90"/>
    </row>
    <row r="4" spans="3:10" ht="20.100000000000001" customHeight="1">
      <c r="C4" s="89"/>
      <c r="D4" s="90"/>
      <c r="E4" s="88"/>
      <c r="F4" s="89"/>
      <c r="G4" s="95" t="s">
        <v>137</v>
      </c>
      <c r="H4" s="88"/>
      <c r="I4" s="96"/>
      <c r="J4" s="90"/>
    </row>
    <row r="5" spans="3:10" ht="20.100000000000001" customHeight="1">
      <c r="C5" s="89"/>
      <c r="D5" s="90"/>
      <c r="E5" s="88"/>
      <c r="F5" s="96"/>
      <c r="G5" s="95" t="s">
        <v>316</v>
      </c>
      <c r="H5" s="88"/>
      <c r="I5" s="89"/>
      <c r="J5" s="90"/>
    </row>
    <row r="6" spans="3:10" ht="20.100000000000001" customHeight="1">
      <c r="C6" s="97" t="s">
        <v>102</v>
      </c>
      <c r="D6" s="90"/>
      <c r="E6" s="88"/>
      <c r="F6" s="96"/>
      <c r="G6" s="223" t="s">
        <v>317</v>
      </c>
      <c r="H6" s="88"/>
      <c r="I6" s="89"/>
      <c r="J6" s="90"/>
    </row>
    <row r="7" spans="3:10" ht="20.100000000000001" customHeight="1">
      <c r="C7" s="98"/>
      <c r="D7" s="99"/>
      <c r="E7" s="100"/>
      <c r="F7" s="98"/>
      <c r="G7" s="101" t="s">
        <v>315</v>
      </c>
      <c r="H7" s="88"/>
      <c r="I7" s="102"/>
      <c r="J7" s="103"/>
    </row>
    <row r="8" spans="3:10" ht="20.100000000000001" customHeight="1">
      <c r="C8" s="104" t="s">
        <v>244</v>
      </c>
      <c r="D8" s="105" t="s">
        <v>255</v>
      </c>
      <c r="E8" s="93"/>
      <c r="F8" s="106" t="s">
        <v>244</v>
      </c>
      <c r="G8" s="107" t="s">
        <v>217</v>
      </c>
      <c r="H8" s="108"/>
      <c r="I8" s="109"/>
      <c r="J8" s="110"/>
    </row>
    <row r="9" spans="3:10" ht="20.100000000000001" customHeight="1">
      <c r="C9" s="111"/>
      <c r="D9" s="112"/>
      <c r="E9" s="88"/>
      <c r="F9" s="113"/>
      <c r="G9" s="114" t="s">
        <v>286</v>
      </c>
      <c r="H9" s="115"/>
      <c r="I9" s="89"/>
      <c r="J9" s="116"/>
    </row>
    <row r="10" spans="3:10" ht="20.100000000000001" customHeight="1">
      <c r="C10" s="111"/>
      <c r="D10" s="112"/>
      <c r="E10" s="88"/>
      <c r="F10" s="113"/>
      <c r="G10" s="88"/>
      <c r="H10" s="88"/>
      <c r="I10" s="89"/>
      <c r="J10" s="90"/>
    </row>
    <row r="11" spans="3:10" ht="20.100000000000001" customHeight="1">
      <c r="C11" s="111"/>
      <c r="D11" s="112"/>
      <c r="E11" s="88"/>
      <c r="F11" s="113"/>
      <c r="G11" s="88"/>
      <c r="H11" s="88"/>
      <c r="I11" s="94"/>
      <c r="J11" s="90"/>
    </row>
    <row r="12" spans="3:10" ht="20.100000000000001" customHeight="1">
      <c r="C12" s="111"/>
      <c r="D12" s="112"/>
      <c r="E12" s="88"/>
      <c r="F12" s="113"/>
      <c r="G12" s="88"/>
      <c r="H12" s="88"/>
      <c r="I12" s="89"/>
      <c r="J12" s="90"/>
    </row>
    <row r="13" spans="3:10" ht="20.100000000000001" customHeight="1">
      <c r="C13" s="111"/>
      <c r="D13" s="112"/>
      <c r="E13" s="88"/>
      <c r="F13" s="113"/>
      <c r="G13" s="88"/>
      <c r="H13" s="88"/>
      <c r="I13" s="102"/>
      <c r="J13" s="103"/>
    </row>
    <row r="14" spans="3:10" ht="20.100000000000001" customHeight="1">
      <c r="C14" s="338"/>
      <c r="D14" s="130"/>
      <c r="E14" s="88"/>
      <c r="F14" s="117"/>
      <c r="G14" s="118"/>
      <c r="H14" s="88"/>
      <c r="I14" s="119"/>
      <c r="J14" s="118"/>
    </row>
    <row r="15" spans="3:10" ht="20.100000000000001" customHeight="1">
      <c r="C15" s="339"/>
      <c r="D15" s="120"/>
      <c r="E15" s="88"/>
      <c r="F15" s="121"/>
      <c r="G15" s="118"/>
      <c r="H15" s="88"/>
      <c r="I15" s="119"/>
      <c r="J15" s="118"/>
    </row>
    <row r="16" spans="3:10" ht="20.100000000000001" customHeight="1">
      <c r="C16" s="122"/>
      <c r="D16" s="88" t="s">
        <v>190</v>
      </c>
      <c r="E16" s="88"/>
      <c r="F16" s="122"/>
      <c r="G16" s="123"/>
      <c r="H16" s="88"/>
      <c r="I16" s="117"/>
      <c r="J16" s="123"/>
    </row>
    <row r="17" spans="3:10" ht="20.100000000000001" customHeight="1">
      <c r="C17" s="122"/>
      <c r="D17" s="88"/>
      <c r="E17" s="88"/>
      <c r="F17" s="124"/>
      <c r="G17" s="103"/>
      <c r="H17" s="88"/>
      <c r="I17" s="102"/>
      <c r="J17" s="103"/>
    </row>
    <row r="18" spans="3:10" ht="20.100000000000001" customHeight="1">
      <c r="C18" s="125" t="s">
        <v>244</v>
      </c>
      <c r="D18" s="126" t="s">
        <v>114</v>
      </c>
      <c r="E18" s="88"/>
      <c r="F18" s="127"/>
      <c r="G18" s="128"/>
      <c r="H18" s="88"/>
      <c r="I18" s="119"/>
      <c r="J18" s="118"/>
    </row>
    <row r="19" spans="3:10" ht="20.100000000000001" customHeight="1">
      <c r="C19" s="129"/>
      <c r="D19" s="130"/>
      <c r="E19" s="131"/>
      <c r="F19" s="106"/>
      <c r="G19" s="132"/>
      <c r="H19" s="132"/>
      <c r="I19" s="106"/>
      <c r="J19" s="132"/>
    </row>
    <row r="20" spans="3:10" ht="20.100000000000001" customHeight="1">
      <c r="C20" s="111"/>
      <c r="D20" s="112"/>
      <c r="E20" s="88"/>
      <c r="F20" s="340"/>
      <c r="G20" s="341" t="s">
        <v>311</v>
      </c>
      <c r="H20" s="133"/>
      <c r="I20" s="134"/>
      <c r="J20" s="133"/>
    </row>
    <row r="21" spans="3:10" ht="20.100000000000001" customHeight="1">
      <c r="C21" s="135"/>
      <c r="D21" s="136" t="s">
        <v>256</v>
      </c>
      <c r="E21" s="88"/>
      <c r="F21" s="342"/>
      <c r="G21" s="343"/>
      <c r="H21" s="114"/>
      <c r="I21" s="106"/>
      <c r="J21" s="114"/>
    </row>
    <row r="22" spans="3:10" ht="20.100000000000001" customHeight="1">
      <c r="C22" s="137" t="s">
        <v>246</v>
      </c>
      <c r="D22" s="138" t="s">
        <v>281</v>
      </c>
      <c r="E22" s="88"/>
      <c r="F22" s="344" t="s">
        <v>246</v>
      </c>
      <c r="G22" s="345" t="s">
        <v>204</v>
      </c>
      <c r="H22" s="114"/>
      <c r="I22" s="139"/>
      <c r="J22" s="139"/>
    </row>
    <row r="23" spans="3:10" ht="20.100000000000001" customHeight="1">
      <c r="C23" s="140" t="s">
        <v>244</v>
      </c>
      <c r="D23" s="141" t="s">
        <v>201</v>
      </c>
      <c r="E23" s="115"/>
      <c r="F23" s="342" t="s">
        <v>244</v>
      </c>
      <c r="G23" s="346" t="s">
        <v>205</v>
      </c>
      <c r="H23" s="142"/>
      <c r="I23" s="142"/>
      <c r="J23" s="142"/>
    </row>
    <row r="24" spans="3:10" ht="20.100000000000001" customHeight="1">
      <c r="C24" s="143"/>
      <c r="D24" s="138"/>
      <c r="E24" s="88"/>
      <c r="F24" s="342" t="s">
        <v>254</v>
      </c>
      <c r="G24" s="346" t="s">
        <v>206</v>
      </c>
      <c r="H24" s="144"/>
      <c r="I24" s="106"/>
      <c r="J24" s="145"/>
    </row>
    <row r="25" spans="3:10" ht="20.100000000000001" customHeight="1">
      <c r="C25" s="146" t="s">
        <v>245</v>
      </c>
      <c r="D25" s="147" t="s">
        <v>228</v>
      </c>
      <c r="E25" s="142"/>
      <c r="F25" s="342" t="s">
        <v>245</v>
      </c>
      <c r="G25" s="346" t="s">
        <v>207</v>
      </c>
      <c r="H25" s="114"/>
      <c r="I25" s="113"/>
      <c r="J25" s="114"/>
    </row>
    <row r="26" spans="3:10" ht="20.100000000000001" customHeight="1">
      <c r="C26" s="148"/>
      <c r="D26" s="149"/>
      <c r="E26" s="88"/>
      <c r="F26" s="344" t="s">
        <v>246</v>
      </c>
      <c r="G26" s="345" t="s">
        <v>208</v>
      </c>
      <c r="H26" s="114"/>
      <c r="I26" s="114"/>
      <c r="J26" s="114"/>
    </row>
    <row r="27" spans="3:10" ht="20.100000000000001" customHeight="1">
      <c r="C27" s="150" t="s">
        <v>244</v>
      </c>
      <c r="D27" s="138" t="s">
        <v>202</v>
      </c>
      <c r="E27" s="88"/>
      <c r="F27" s="347" t="s">
        <v>244</v>
      </c>
      <c r="G27" s="348" t="s">
        <v>285</v>
      </c>
      <c r="H27" s="88"/>
      <c r="I27" s="151"/>
      <c r="J27" s="152" t="s">
        <v>312</v>
      </c>
    </row>
    <row r="28" spans="3:10" ht="20.100000000000001" customHeight="1">
      <c r="C28" s="143"/>
      <c r="D28" s="138"/>
      <c r="E28" s="88"/>
      <c r="F28" s="349"/>
      <c r="G28" s="350" t="s">
        <v>282</v>
      </c>
      <c r="H28" s="88"/>
      <c r="I28" s="153" t="s">
        <v>253</v>
      </c>
      <c r="J28" s="154" t="s">
        <v>276</v>
      </c>
    </row>
    <row r="29" spans="3:10" ht="20.100000000000001" customHeight="1">
      <c r="C29" s="155"/>
      <c r="D29" s="156"/>
      <c r="E29" s="88"/>
      <c r="F29" s="351" t="s">
        <v>254</v>
      </c>
      <c r="G29" s="352" t="s">
        <v>209</v>
      </c>
      <c r="H29" s="88"/>
      <c r="I29" s="153" t="s">
        <v>254</v>
      </c>
      <c r="J29" s="157" t="s">
        <v>283</v>
      </c>
    </row>
    <row r="30" spans="3:10" ht="20.100000000000001" customHeight="1">
      <c r="C30" s="155" t="s">
        <v>245</v>
      </c>
      <c r="D30" s="158" t="s">
        <v>115</v>
      </c>
      <c r="E30" s="88"/>
      <c r="F30" s="106"/>
      <c r="G30" s="132"/>
      <c r="H30" s="132"/>
      <c r="I30" s="153"/>
      <c r="J30" s="157" t="s">
        <v>192</v>
      </c>
    </row>
    <row r="31" spans="3:10" ht="20.100000000000001" customHeight="1">
      <c r="C31" s="137" t="s">
        <v>246</v>
      </c>
      <c r="D31" s="158" t="s">
        <v>123</v>
      </c>
      <c r="E31" s="114"/>
      <c r="F31" s="106"/>
      <c r="G31" s="132"/>
      <c r="H31" s="132"/>
      <c r="I31" s="153"/>
      <c r="J31" s="157" t="s">
        <v>193</v>
      </c>
    </row>
    <row r="32" spans="3:10" ht="20.100000000000001" customHeight="1">
      <c r="C32" s="137" t="s">
        <v>247</v>
      </c>
      <c r="D32" s="158" t="s">
        <v>210</v>
      </c>
      <c r="E32" s="88"/>
      <c r="F32" s="106"/>
      <c r="G32" s="132"/>
      <c r="H32" s="132"/>
      <c r="I32" s="153"/>
      <c r="J32" s="159" t="s">
        <v>191</v>
      </c>
    </row>
    <row r="33" spans="3:10" ht="20.100000000000001" customHeight="1">
      <c r="C33" s="160" t="s">
        <v>248</v>
      </c>
      <c r="D33" s="161" t="s">
        <v>211</v>
      </c>
      <c r="E33" s="88"/>
      <c r="F33" s="162"/>
      <c r="G33" s="163"/>
      <c r="H33" s="132"/>
      <c r="I33" s="164"/>
      <c r="J33" s="165" t="s">
        <v>242</v>
      </c>
    </row>
    <row r="34" spans="3:10" ht="20.100000000000001" customHeight="1">
      <c r="C34" s="137" t="s">
        <v>249</v>
      </c>
      <c r="D34" s="158" t="s">
        <v>212</v>
      </c>
      <c r="E34" s="88"/>
      <c r="F34" s="94"/>
      <c r="G34" s="166"/>
      <c r="H34" s="132"/>
      <c r="I34" s="167" t="s">
        <v>254</v>
      </c>
      <c r="J34" s="168" t="s">
        <v>243</v>
      </c>
    </row>
    <row r="35" spans="3:10" ht="20.100000000000001" customHeight="1">
      <c r="C35" s="137" t="s">
        <v>245</v>
      </c>
      <c r="D35" s="158" t="s">
        <v>124</v>
      </c>
      <c r="E35" s="88"/>
      <c r="F35" s="94"/>
      <c r="G35" s="166"/>
      <c r="H35" s="132"/>
      <c r="I35" s="169"/>
      <c r="J35" s="166"/>
    </row>
    <row r="36" spans="3:10" ht="20.100000000000001" customHeight="1">
      <c r="C36" s="137" t="s">
        <v>250</v>
      </c>
      <c r="D36" s="158" t="s">
        <v>125</v>
      </c>
      <c r="E36" s="88"/>
      <c r="F36" s="94"/>
      <c r="G36" s="166"/>
      <c r="H36" s="132"/>
      <c r="I36" s="113"/>
      <c r="J36" s="88"/>
    </row>
    <row r="37" spans="3:10" ht="20.100000000000001" customHeight="1">
      <c r="C37" s="170" t="s">
        <v>251</v>
      </c>
      <c r="D37" s="171" t="s">
        <v>213</v>
      </c>
      <c r="E37" s="88"/>
      <c r="F37" s="102"/>
      <c r="G37" s="103"/>
      <c r="H37" s="88"/>
      <c r="I37" s="146" t="s">
        <v>258</v>
      </c>
      <c r="J37" s="172" t="s">
        <v>129</v>
      </c>
    </row>
    <row r="38" spans="3:10" ht="20.100000000000001" customHeight="1">
      <c r="C38" s="155" t="s">
        <v>252</v>
      </c>
      <c r="D38" s="158" t="s">
        <v>116</v>
      </c>
      <c r="E38" s="88"/>
      <c r="F38" s="117"/>
      <c r="G38" s="123"/>
      <c r="H38" s="88"/>
      <c r="I38" s="173"/>
      <c r="J38" s="174" t="s">
        <v>313</v>
      </c>
    </row>
    <row r="39" spans="3:10" ht="20.100000000000001" customHeight="1">
      <c r="C39" s="175" t="s">
        <v>253</v>
      </c>
      <c r="D39" s="176" t="s">
        <v>227</v>
      </c>
      <c r="E39" s="88"/>
      <c r="F39" s="173"/>
      <c r="G39" s="177" t="s">
        <v>314</v>
      </c>
      <c r="H39" s="93"/>
      <c r="I39" s="178" t="s">
        <v>253</v>
      </c>
      <c r="J39" s="179" t="s">
        <v>117</v>
      </c>
    </row>
    <row r="40" spans="3:10" ht="20.100000000000001" customHeight="1">
      <c r="C40" s="180"/>
      <c r="D40" s="95"/>
      <c r="E40" s="88"/>
      <c r="F40" s="181" t="s">
        <v>247</v>
      </c>
      <c r="G40" s="179" t="s">
        <v>219</v>
      </c>
      <c r="H40" s="132"/>
      <c r="I40" s="182"/>
      <c r="J40" s="183"/>
    </row>
    <row r="41" spans="3:10" ht="20.100000000000001" customHeight="1">
      <c r="C41" s="180"/>
      <c r="D41" s="95"/>
      <c r="E41" s="88"/>
      <c r="F41" s="184" t="s">
        <v>244</v>
      </c>
      <c r="G41" s="185" t="s">
        <v>284</v>
      </c>
      <c r="H41" s="142"/>
      <c r="I41" s="178" t="s">
        <v>257</v>
      </c>
      <c r="J41" s="179" t="s">
        <v>132</v>
      </c>
    </row>
    <row r="42" spans="3:10" ht="20.100000000000001" customHeight="1">
      <c r="C42" s="180"/>
      <c r="D42" s="95"/>
      <c r="E42" s="88"/>
      <c r="F42" s="186"/>
      <c r="G42" s="185" t="s">
        <v>230</v>
      </c>
      <c r="H42" s="132"/>
      <c r="I42" s="187"/>
      <c r="J42" s="188"/>
    </row>
    <row r="43" spans="3:10" ht="20.100000000000001" customHeight="1">
      <c r="C43" s="94"/>
      <c r="D43" s="90"/>
      <c r="E43" s="88"/>
      <c r="F43" s="189"/>
      <c r="G43" s="190" t="s">
        <v>231</v>
      </c>
      <c r="H43" s="142"/>
      <c r="I43" s="179"/>
      <c r="J43" s="183"/>
    </row>
    <row r="44" spans="3:10" ht="20.100000000000001" customHeight="1">
      <c r="C44" s="102"/>
      <c r="D44" s="103"/>
      <c r="E44" s="88"/>
      <c r="F44" s="191" t="s">
        <v>258</v>
      </c>
      <c r="G44" s="192" t="s">
        <v>218</v>
      </c>
      <c r="H44" s="88"/>
      <c r="I44" s="193"/>
      <c r="J44" s="194"/>
    </row>
    <row r="45" spans="3:10" ht="20.100000000000001" customHeight="1">
      <c r="C45" s="117"/>
      <c r="D45" s="123"/>
      <c r="E45" s="88"/>
      <c r="F45" s="195" t="s">
        <v>254</v>
      </c>
      <c r="G45" s="196" t="s">
        <v>226</v>
      </c>
      <c r="H45" s="114"/>
      <c r="I45" s="197"/>
      <c r="J45" s="197"/>
    </row>
    <row r="46" spans="3:10" ht="20.100000000000001" customHeight="1">
      <c r="C46" s="89"/>
      <c r="D46" s="90"/>
      <c r="E46" s="88"/>
      <c r="F46" s="186"/>
      <c r="G46" s="185" t="s">
        <v>220</v>
      </c>
      <c r="H46" s="88"/>
      <c r="I46" s="182"/>
      <c r="J46" s="183"/>
    </row>
    <row r="47" spans="3:10" ht="20.100000000000001" customHeight="1">
      <c r="C47" s="89"/>
      <c r="D47" s="90"/>
      <c r="E47" s="88"/>
      <c r="F47" s="189"/>
      <c r="G47" s="198" t="s">
        <v>224</v>
      </c>
      <c r="H47" s="88"/>
      <c r="I47" s="182"/>
      <c r="J47" s="183"/>
    </row>
    <row r="48" spans="3:10" ht="20.100000000000001" customHeight="1">
      <c r="C48" s="89"/>
      <c r="D48" s="90"/>
      <c r="E48" s="88"/>
      <c r="F48" s="189" t="s">
        <v>260</v>
      </c>
      <c r="G48" s="198" t="s">
        <v>225</v>
      </c>
      <c r="H48" s="114"/>
      <c r="I48" s="199"/>
      <c r="J48" s="199"/>
    </row>
    <row r="49" spans="2:10" ht="20.100000000000001" customHeight="1">
      <c r="C49" s="102"/>
      <c r="D49" s="103"/>
      <c r="E49" s="88"/>
      <c r="F49" s="200"/>
      <c r="G49" s="201"/>
      <c r="H49" s="84"/>
      <c r="I49" s="202"/>
      <c r="J49" s="203"/>
    </row>
    <row r="50" spans="2:10" ht="20.100000000000001" customHeight="1">
      <c r="C50" s="117"/>
      <c r="D50" s="123"/>
      <c r="E50" s="88"/>
      <c r="F50" s="195" t="s">
        <v>252</v>
      </c>
      <c r="G50" s="204" t="s">
        <v>223</v>
      </c>
      <c r="H50" s="114"/>
      <c r="I50" s="197"/>
      <c r="J50" s="197"/>
    </row>
    <row r="51" spans="2:10" ht="20.100000000000001" customHeight="1">
      <c r="C51" s="89"/>
      <c r="D51" s="90"/>
      <c r="E51" s="88"/>
      <c r="F51" s="205" t="s">
        <v>259</v>
      </c>
      <c r="G51" s="206" t="s">
        <v>222</v>
      </c>
      <c r="H51" s="133"/>
      <c r="I51" s="207"/>
      <c r="J51" s="208"/>
    </row>
    <row r="52" spans="2:10" ht="20.100000000000001" customHeight="1">
      <c r="C52" s="89"/>
      <c r="D52" s="90"/>
      <c r="E52" s="88"/>
      <c r="F52" s="209"/>
      <c r="G52" s="210" t="s">
        <v>261</v>
      </c>
      <c r="H52" s="114"/>
      <c r="I52" s="199"/>
      <c r="J52" s="199"/>
    </row>
    <row r="53" spans="2:10" ht="20.100000000000001" customHeight="1">
      <c r="C53" s="89"/>
      <c r="D53" s="90"/>
      <c r="E53" s="88"/>
      <c r="F53" s="184" t="s">
        <v>246</v>
      </c>
      <c r="G53" s="211" t="s">
        <v>221</v>
      </c>
      <c r="H53" s="115"/>
      <c r="I53" s="182"/>
      <c r="J53" s="212"/>
    </row>
    <row r="54" spans="2:10" ht="20.100000000000001" customHeight="1">
      <c r="C54" s="102"/>
      <c r="D54" s="103"/>
      <c r="E54" s="132"/>
      <c r="F54" s="213"/>
      <c r="G54" s="206" t="s">
        <v>229</v>
      </c>
      <c r="H54" s="88"/>
      <c r="I54" s="193"/>
      <c r="J54" s="194"/>
    </row>
    <row r="55" spans="2:10" ht="20.100000000000001" customHeight="1">
      <c r="C55" s="117"/>
      <c r="D55" s="123"/>
      <c r="E55" s="88"/>
      <c r="F55" s="214"/>
      <c r="G55" s="215" t="s">
        <v>280</v>
      </c>
      <c r="H55" s="88"/>
      <c r="I55" s="216" t="s">
        <v>244</v>
      </c>
      <c r="J55" s="217" t="s">
        <v>113</v>
      </c>
    </row>
    <row r="56" spans="2:10" ht="20.100000000000001" customHeight="1">
      <c r="C56" s="102"/>
      <c r="D56" s="103"/>
      <c r="E56" s="88"/>
      <c r="F56" s="218" t="s">
        <v>254</v>
      </c>
      <c r="G56" s="219" t="s">
        <v>122</v>
      </c>
      <c r="H56" s="88"/>
      <c r="I56" s="220"/>
      <c r="J56" s="88"/>
    </row>
    <row r="57" spans="2:10" ht="20.100000000000001" customHeight="1">
      <c r="C57" s="117"/>
      <c r="D57" s="123"/>
      <c r="E57" s="123"/>
      <c r="F57" s="221" t="s">
        <v>244</v>
      </c>
      <c r="G57" s="222" t="s">
        <v>104</v>
      </c>
      <c r="H57" s="88"/>
      <c r="I57" s="117"/>
      <c r="J57" s="123"/>
    </row>
    <row r="58" spans="2:10" ht="20.100000000000001" customHeight="1">
      <c r="C58" s="89"/>
      <c r="D58" s="90"/>
      <c r="E58" s="90"/>
      <c r="F58" s="89"/>
      <c r="G58" s="90"/>
      <c r="H58" s="88"/>
      <c r="I58" s="89"/>
      <c r="J58" s="90"/>
    </row>
    <row r="59" spans="2:10" ht="20.100000000000001" customHeight="1">
      <c r="C59" s="89"/>
      <c r="D59" s="90"/>
      <c r="E59" s="90"/>
      <c r="F59" s="89"/>
      <c r="G59" s="90"/>
      <c r="H59" s="88"/>
      <c r="I59" s="89"/>
      <c r="J59" s="90"/>
    </row>
    <row r="60" spans="2:10" ht="20.100000000000001" customHeight="1">
      <c r="C60" s="89"/>
      <c r="D60" s="90"/>
      <c r="E60" s="90"/>
      <c r="F60" s="89"/>
      <c r="G60" s="90"/>
      <c r="H60" s="88"/>
      <c r="I60" s="89"/>
      <c r="J60" s="90"/>
    </row>
    <row r="61" spans="2:10" ht="20.100000000000001" customHeight="1">
      <c r="C61" s="89"/>
      <c r="D61" s="90"/>
      <c r="E61" s="90"/>
      <c r="F61" s="89"/>
      <c r="G61" s="90"/>
      <c r="H61" s="88"/>
      <c r="I61" s="89"/>
      <c r="J61" s="90"/>
    </row>
    <row r="62" spans="2:10" ht="20.100000000000001" customHeight="1">
      <c r="B62" s="85"/>
      <c r="C62" s="89"/>
      <c r="D62" s="90"/>
      <c r="E62" s="90"/>
      <c r="F62" s="89"/>
      <c r="G62" s="90"/>
      <c r="H62" s="90"/>
      <c r="I62" s="89"/>
      <c r="J62" s="90"/>
    </row>
    <row r="63" spans="2:10" ht="20.100000000000001" customHeight="1"/>
  </sheetData>
  <mergeCells count="6">
    <mergeCell ref="C2:D2"/>
    <mergeCell ref="F2:G2"/>
    <mergeCell ref="I2:J2"/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5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進行表&amp;R&amp;D</oddHeader>
  </headerFooter>
  <ignoredErrors>
    <ignoredError sqref="F22:F27 C8:C21 F3:F8 C23:C39 F29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B1:N72"/>
  <sheetViews>
    <sheetView view="pageBreakPreview" zoomScale="70" zoomScaleNormal="80" zoomScaleSheetLayoutView="70" workbookViewId="0">
      <selection activeCell="Q57" sqref="Q57"/>
    </sheetView>
  </sheetViews>
  <sheetFormatPr defaultColWidth="9" defaultRowHeight="18"/>
  <cols>
    <col min="1" max="1" width="7.19921875" style="11" customWidth="1"/>
    <col min="2" max="2" width="3.59765625" style="11" customWidth="1"/>
    <col min="3" max="3" width="3.8984375" style="86" customWidth="1"/>
    <col min="4" max="4" width="38.8984375" style="11" customWidth="1"/>
    <col min="5" max="5" width="3.296875" style="11" customWidth="1"/>
    <col min="6" max="6" width="3.69921875" style="86" customWidth="1"/>
    <col min="7" max="7" width="36.59765625" style="11" customWidth="1"/>
    <col min="8" max="8" width="3.296875" style="11" customWidth="1"/>
    <col min="9" max="9" width="4.19921875" style="86" customWidth="1"/>
    <col min="10" max="10" width="33.5" style="11" customWidth="1"/>
    <col min="11" max="11" width="3.59765625" style="11" customWidth="1"/>
    <col min="12" max="16384" width="9" style="11"/>
  </cols>
  <sheetData>
    <row r="1" spans="3:14" ht="33.6" customHeight="1">
      <c r="C1" s="354" t="s">
        <v>106</v>
      </c>
      <c r="D1" s="354"/>
      <c r="F1" s="354" t="s">
        <v>130</v>
      </c>
      <c r="G1" s="354"/>
      <c r="I1" s="354" t="s">
        <v>131</v>
      </c>
      <c r="J1" s="354"/>
    </row>
    <row r="2" spans="3:14" ht="20.100000000000001" customHeight="1">
      <c r="C2" s="225"/>
      <c r="D2" s="90"/>
      <c r="E2" s="90"/>
      <c r="F2" s="225"/>
      <c r="G2" s="90"/>
      <c r="H2" s="90"/>
      <c r="I2" s="225"/>
      <c r="J2" s="90"/>
    </row>
    <row r="3" spans="3:14" ht="20.100000000000001" customHeight="1">
      <c r="C3" s="225"/>
      <c r="D3" s="90"/>
      <c r="E3" s="88"/>
      <c r="F3" s="226" t="s">
        <v>245</v>
      </c>
      <c r="G3" s="89" t="s">
        <v>119</v>
      </c>
      <c r="H3" s="88"/>
      <c r="I3" s="225"/>
      <c r="J3" s="90"/>
    </row>
    <row r="4" spans="3:14" ht="20.100000000000001" customHeight="1">
      <c r="C4" s="226"/>
      <c r="D4" s="90"/>
      <c r="E4" s="88"/>
      <c r="F4" s="225"/>
      <c r="G4" s="95" t="s">
        <v>135</v>
      </c>
      <c r="H4" s="93"/>
      <c r="I4" s="225"/>
      <c r="J4" s="90"/>
    </row>
    <row r="5" spans="3:14" ht="20.100000000000001" customHeight="1">
      <c r="C5" s="225"/>
      <c r="D5" s="90"/>
      <c r="E5" s="88"/>
      <c r="F5" s="225"/>
      <c r="G5" s="90"/>
      <c r="H5" s="88"/>
      <c r="I5" s="225"/>
      <c r="J5" s="90"/>
    </row>
    <row r="6" spans="3:14" ht="20.100000000000001" customHeight="1">
      <c r="C6" s="225"/>
      <c r="D6" s="227"/>
      <c r="E6" s="88"/>
      <c r="F6" s="225"/>
      <c r="G6" s="227"/>
      <c r="H6" s="88"/>
      <c r="I6" s="225"/>
      <c r="J6" s="90"/>
    </row>
    <row r="7" spans="3:14" ht="20.100000000000001" customHeight="1">
      <c r="C7" s="228"/>
      <c r="D7" s="229" t="s">
        <v>275</v>
      </c>
      <c r="E7" s="88"/>
      <c r="F7" s="230"/>
      <c r="G7" s="231"/>
      <c r="H7" s="88"/>
      <c r="I7" s="230"/>
      <c r="J7" s="103"/>
    </row>
    <row r="8" spans="3:14" ht="20.100000000000001" customHeight="1">
      <c r="C8" s="232" t="s">
        <v>244</v>
      </c>
      <c r="D8" s="233" t="s">
        <v>134</v>
      </c>
      <c r="E8" s="88"/>
      <c r="F8" s="234" t="s">
        <v>244</v>
      </c>
      <c r="G8" s="235" t="s">
        <v>183</v>
      </c>
      <c r="H8" s="108"/>
      <c r="I8" s="236"/>
      <c r="J8" s="108"/>
      <c r="N8" s="82"/>
    </row>
    <row r="9" spans="3:14" ht="20.100000000000001" customHeight="1">
      <c r="C9" s="237"/>
      <c r="D9" s="138"/>
      <c r="E9" s="88"/>
      <c r="F9" s="225"/>
      <c r="G9" s="238" t="s">
        <v>198</v>
      </c>
      <c r="H9" s="88"/>
      <c r="I9" s="239"/>
      <c r="J9" s="88"/>
    </row>
    <row r="10" spans="3:14" ht="20.100000000000001" customHeight="1">
      <c r="C10" s="240" t="s">
        <v>245</v>
      </c>
      <c r="D10" s="241" t="s">
        <v>133</v>
      </c>
      <c r="E10" s="88"/>
      <c r="F10" s="242"/>
      <c r="G10" s="243"/>
      <c r="H10" s="236"/>
      <c r="I10" s="239"/>
      <c r="J10" s="88"/>
    </row>
    <row r="11" spans="3:14" ht="20.100000000000001" customHeight="1">
      <c r="C11" s="244" t="s">
        <v>262</v>
      </c>
      <c r="D11" s="245" t="s">
        <v>288</v>
      </c>
      <c r="E11" s="88"/>
      <c r="F11" s="242"/>
      <c r="G11" s="243"/>
      <c r="H11" s="236"/>
      <c r="I11" s="246"/>
      <c r="J11" s="152" t="s">
        <v>318</v>
      </c>
    </row>
    <row r="12" spans="3:14" ht="20.100000000000001" customHeight="1">
      <c r="C12" s="247" t="s">
        <v>263</v>
      </c>
      <c r="D12" s="248" t="s">
        <v>289</v>
      </c>
      <c r="E12" s="88"/>
      <c r="F12" s="249"/>
      <c r="G12" s="249"/>
      <c r="H12" s="236"/>
      <c r="I12" s="250" t="s">
        <v>247</v>
      </c>
      <c r="J12" s="251" t="s">
        <v>276</v>
      </c>
    </row>
    <row r="13" spans="3:14" ht="20.100000000000001" customHeight="1">
      <c r="C13" s="232" t="s">
        <v>248</v>
      </c>
      <c r="D13" s="233" t="s">
        <v>290</v>
      </c>
      <c r="E13" s="88"/>
      <c r="F13" s="234"/>
      <c r="G13" s="234"/>
      <c r="H13" s="236"/>
      <c r="I13" s="252" t="s">
        <v>244</v>
      </c>
      <c r="J13" s="253" t="s">
        <v>319</v>
      </c>
    </row>
    <row r="14" spans="3:14" ht="20.100000000000001" customHeight="1">
      <c r="C14" s="240" t="s">
        <v>264</v>
      </c>
      <c r="D14" s="241" t="s">
        <v>291</v>
      </c>
      <c r="E14" s="88"/>
      <c r="F14" s="242"/>
      <c r="G14" s="242"/>
      <c r="H14" s="236"/>
      <c r="I14" s="254"/>
      <c r="J14" s="255" t="s">
        <v>196</v>
      </c>
    </row>
    <row r="15" spans="3:14" ht="20.100000000000001" customHeight="1">
      <c r="C15" s="244" t="s">
        <v>265</v>
      </c>
      <c r="D15" s="245" t="s">
        <v>292</v>
      </c>
      <c r="E15" s="88"/>
      <c r="F15" s="242"/>
      <c r="G15" s="242"/>
      <c r="H15" s="236"/>
      <c r="I15" s="254"/>
      <c r="J15" s="255" t="s">
        <v>128</v>
      </c>
    </row>
    <row r="16" spans="3:14" ht="20.100000000000001" customHeight="1">
      <c r="C16" s="247" t="s">
        <v>266</v>
      </c>
      <c r="D16" s="248" t="s">
        <v>293</v>
      </c>
      <c r="E16" s="88"/>
      <c r="F16" s="249"/>
      <c r="G16" s="249"/>
      <c r="H16" s="236"/>
      <c r="I16" s="256"/>
      <c r="J16" s="257" t="s">
        <v>232</v>
      </c>
    </row>
    <row r="17" spans="3:10" ht="20.100000000000001" customHeight="1">
      <c r="C17" s="258"/>
      <c r="D17" s="141"/>
      <c r="E17" s="88"/>
      <c r="F17" s="224"/>
      <c r="G17" s="123"/>
      <c r="H17" s="236"/>
      <c r="I17" s="259" t="s">
        <v>244</v>
      </c>
      <c r="J17" s="260" t="s">
        <v>127</v>
      </c>
    </row>
    <row r="18" spans="3:10" ht="20.100000000000001" customHeight="1">
      <c r="C18" s="261" t="s">
        <v>267</v>
      </c>
      <c r="D18" s="262" t="s">
        <v>294</v>
      </c>
      <c r="E18" s="88"/>
      <c r="F18" s="242"/>
      <c r="G18" s="242"/>
      <c r="H18" s="236"/>
      <c r="I18" s="239"/>
      <c r="J18" s="236"/>
    </row>
    <row r="19" spans="3:10" ht="20.100000000000001" customHeight="1" thickBot="1">
      <c r="C19" s="240" t="s">
        <v>307</v>
      </c>
      <c r="D19" s="241" t="s">
        <v>184</v>
      </c>
      <c r="E19" s="88"/>
      <c r="F19" s="242"/>
      <c r="G19" s="242"/>
      <c r="H19" s="236"/>
      <c r="I19" s="236"/>
      <c r="J19" s="236"/>
    </row>
    <row r="20" spans="3:10" ht="20.100000000000001" customHeight="1">
      <c r="C20" s="240" t="s">
        <v>245</v>
      </c>
      <c r="D20" s="263" t="s">
        <v>118</v>
      </c>
      <c r="E20" s="88"/>
      <c r="F20" s="242"/>
      <c r="G20" s="242"/>
      <c r="H20" s="236"/>
      <c r="I20" s="236"/>
      <c r="J20" s="236"/>
    </row>
    <row r="21" spans="3:10" ht="20.100000000000001" customHeight="1">
      <c r="C21" s="240" t="s">
        <v>247</v>
      </c>
      <c r="D21" s="264" t="s">
        <v>295</v>
      </c>
      <c r="E21" s="88"/>
      <c r="F21" s="242"/>
      <c r="G21" s="242"/>
      <c r="H21" s="236"/>
      <c r="I21" s="236"/>
      <c r="J21" s="236"/>
    </row>
    <row r="22" spans="3:10" ht="20.100000000000001" customHeight="1">
      <c r="C22" s="247" t="s">
        <v>308</v>
      </c>
      <c r="D22" s="265" t="s">
        <v>185</v>
      </c>
      <c r="E22" s="88"/>
      <c r="F22" s="249"/>
      <c r="G22" s="249"/>
      <c r="H22" s="88"/>
      <c r="I22" s="239"/>
      <c r="J22" s="88"/>
    </row>
    <row r="23" spans="3:10" ht="20.100000000000001" customHeight="1">
      <c r="C23" s="232"/>
      <c r="D23" s="266" t="s">
        <v>121</v>
      </c>
      <c r="E23" s="88"/>
      <c r="F23" s="224"/>
      <c r="G23" s="123"/>
      <c r="H23" s="88"/>
      <c r="I23" s="224"/>
      <c r="J23" s="123"/>
    </row>
    <row r="24" spans="3:10" ht="20.100000000000001" customHeight="1">
      <c r="C24" s="240" t="s">
        <v>273</v>
      </c>
      <c r="D24" s="264" t="s">
        <v>186</v>
      </c>
      <c r="E24" s="88"/>
      <c r="F24" s="242"/>
      <c r="G24" s="242"/>
      <c r="H24" s="88"/>
      <c r="I24" s="225"/>
      <c r="J24" s="90"/>
    </row>
    <row r="25" spans="3:10" ht="20.100000000000001" customHeight="1" thickBot="1">
      <c r="C25" s="240" t="s">
        <v>309</v>
      </c>
      <c r="D25" s="267" t="s">
        <v>296</v>
      </c>
      <c r="E25" s="268"/>
      <c r="F25" s="269" t="s">
        <v>120</v>
      </c>
      <c r="G25" s="243" t="s">
        <v>195</v>
      </c>
      <c r="H25" s="88"/>
      <c r="I25" s="225"/>
      <c r="J25" s="90"/>
    </row>
    <row r="26" spans="3:10" ht="20.100000000000001" customHeight="1">
      <c r="C26" s="240" t="s">
        <v>268</v>
      </c>
      <c r="D26" s="241" t="s">
        <v>297</v>
      </c>
      <c r="E26" s="88"/>
      <c r="F26" s="242"/>
      <c r="G26" s="270"/>
      <c r="H26" s="88"/>
      <c r="I26" s="225"/>
      <c r="J26" s="90"/>
    </row>
    <row r="27" spans="3:10" ht="20.100000000000001" customHeight="1">
      <c r="C27" s="247" t="s">
        <v>251</v>
      </c>
      <c r="D27" s="248" t="s">
        <v>187</v>
      </c>
      <c r="E27" s="88"/>
      <c r="F27" s="249"/>
      <c r="G27" s="249"/>
      <c r="H27" s="88"/>
      <c r="I27" s="230"/>
      <c r="J27" s="103"/>
    </row>
    <row r="28" spans="3:10" ht="20.100000000000001" customHeight="1">
      <c r="C28" s="258"/>
      <c r="D28" s="271" t="s">
        <v>105</v>
      </c>
      <c r="E28" s="268"/>
      <c r="F28" s="272" t="s">
        <v>120</v>
      </c>
      <c r="G28" s="273" t="s">
        <v>194</v>
      </c>
      <c r="H28" s="88"/>
      <c r="I28" s="239"/>
      <c r="J28" s="88"/>
    </row>
    <row r="29" spans="3:10" ht="20.100000000000001" customHeight="1">
      <c r="C29" s="240" t="s">
        <v>268</v>
      </c>
      <c r="D29" s="241" t="s">
        <v>188</v>
      </c>
      <c r="E29" s="88"/>
      <c r="F29" s="236"/>
      <c r="G29" s="236"/>
      <c r="H29" s="236"/>
      <c r="I29" s="236"/>
      <c r="J29" s="236"/>
    </row>
    <row r="30" spans="3:10" ht="20.100000000000001" customHeight="1">
      <c r="C30" s="240" t="s">
        <v>269</v>
      </c>
      <c r="D30" s="241" t="s">
        <v>298</v>
      </c>
      <c r="E30" s="88"/>
      <c r="F30" s="236"/>
      <c r="G30" s="236"/>
      <c r="H30" s="236"/>
      <c r="I30" s="239"/>
      <c r="J30" s="88"/>
    </row>
    <row r="31" spans="3:10" ht="20.100000000000001" customHeight="1">
      <c r="C31" s="240"/>
      <c r="D31" s="241"/>
      <c r="E31" s="88"/>
      <c r="F31" s="236"/>
      <c r="G31" s="236"/>
      <c r="H31" s="236"/>
      <c r="I31" s="274"/>
      <c r="J31" s="152" t="s">
        <v>318</v>
      </c>
    </row>
    <row r="32" spans="3:10" ht="20.100000000000001" customHeight="1">
      <c r="C32" s="275"/>
      <c r="D32" s="276"/>
      <c r="E32" s="88"/>
      <c r="F32" s="239"/>
      <c r="G32" s="88"/>
      <c r="H32" s="236"/>
      <c r="I32" s="254" t="s">
        <v>247</v>
      </c>
      <c r="J32" s="251" t="s">
        <v>276</v>
      </c>
    </row>
    <row r="33" spans="3:12" ht="20.100000000000001" customHeight="1">
      <c r="C33" s="232" t="s">
        <v>252</v>
      </c>
      <c r="D33" s="233" t="s">
        <v>299</v>
      </c>
      <c r="E33" s="88"/>
      <c r="F33" s="277"/>
      <c r="G33" s="278" t="s">
        <v>320</v>
      </c>
      <c r="H33" s="236"/>
      <c r="I33" s="279" t="s">
        <v>244</v>
      </c>
      <c r="J33" s="253" t="s">
        <v>321</v>
      </c>
    </row>
    <row r="34" spans="3:12" ht="20.100000000000001" customHeight="1">
      <c r="C34" s="237"/>
      <c r="D34" s="241"/>
      <c r="E34" s="88"/>
      <c r="F34" s="280" t="s">
        <v>254</v>
      </c>
      <c r="G34" s="281" t="s">
        <v>276</v>
      </c>
      <c r="H34" s="236"/>
      <c r="I34" s="254"/>
      <c r="J34" s="282"/>
    </row>
    <row r="35" spans="3:12" ht="20.100000000000001" customHeight="1">
      <c r="C35" s="240" t="s">
        <v>270</v>
      </c>
      <c r="D35" s="241" t="s">
        <v>300</v>
      </c>
      <c r="E35" s="88"/>
      <c r="F35" s="280" t="s">
        <v>245</v>
      </c>
      <c r="G35" s="283" t="s">
        <v>322</v>
      </c>
      <c r="H35" s="236"/>
      <c r="I35" s="254"/>
      <c r="J35" s="255" t="s">
        <v>192</v>
      </c>
    </row>
    <row r="36" spans="3:12" ht="20.100000000000001" customHeight="1">
      <c r="C36" s="237"/>
      <c r="D36" s="241"/>
      <c r="E36" s="88"/>
      <c r="F36" s="280"/>
      <c r="G36" s="283" t="s">
        <v>196</v>
      </c>
      <c r="H36" s="88"/>
      <c r="I36" s="254"/>
      <c r="J36" s="282"/>
    </row>
    <row r="37" spans="3:12" ht="20.100000000000001" customHeight="1">
      <c r="C37" s="240" t="s">
        <v>258</v>
      </c>
      <c r="D37" s="241" t="s">
        <v>301</v>
      </c>
      <c r="E37" s="88"/>
      <c r="F37" s="280"/>
      <c r="G37" s="283" t="s">
        <v>323</v>
      </c>
      <c r="H37" s="88"/>
      <c r="I37" s="284"/>
      <c r="J37" s="255" t="s">
        <v>233</v>
      </c>
    </row>
    <row r="38" spans="3:12" ht="20.100000000000001" customHeight="1">
      <c r="C38" s="247" t="s">
        <v>271</v>
      </c>
      <c r="D38" s="248" t="s">
        <v>302</v>
      </c>
      <c r="E38" s="88"/>
      <c r="F38" s="285"/>
      <c r="G38" s="286" t="s">
        <v>200</v>
      </c>
      <c r="H38" s="88"/>
      <c r="I38" s="287"/>
      <c r="J38" s="288"/>
    </row>
    <row r="39" spans="3:12" ht="20.100000000000001" customHeight="1">
      <c r="C39" s="258"/>
      <c r="D39" s="141"/>
      <c r="E39" s="88"/>
      <c r="F39" s="289"/>
      <c r="G39" s="290" t="s">
        <v>236</v>
      </c>
      <c r="H39" s="88"/>
      <c r="I39" s="284"/>
      <c r="J39" s="255" t="s">
        <v>232</v>
      </c>
    </row>
    <row r="40" spans="3:12" ht="20.100000000000001" customHeight="1">
      <c r="C40" s="240" t="s">
        <v>264</v>
      </c>
      <c r="D40" s="241" t="s">
        <v>303</v>
      </c>
      <c r="E40" s="88"/>
      <c r="F40" s="280"/>
      <c r="G40" s="291" t="s">
        <v>235</v>
      </c>
      <c r="H40" s="236"/>
      <c r="I40" s="284"/>
      <c r="J40" s="282"/>
    </row>
    <row r="41" spans="3:12" ht="20.100000000000001" customHeight="1">
      <c r="C41" s="240" t="s">
        <v>272</v>
      </c>
      <c r="D41" s="241" t="s">
        <v>304</v>
      </c>
      <c r="E41" s="88"/>
      <c r="F41" s="280" t="s">
        <v>245</v>
      </c>
      <c r="G41" s="292" t="s">
        <v>324</v>
      </c>
      <c r="H41" s="227"/>
      <c r="I41" s="293" t="s">
        <v>245</v>
      </c>
      <c r="J41" s="260" t="s">
        <v>234</v>
      </c>
      <c r="L41" s="83"/>
    </row>
    <row r="42" spans="3:12" ht="20.100000000000001" customHeight="1">
      <c r="C42" s="240" t="s">
        <v>263</v>
      </c>
      <c r="D42" s="241" t="s">
        <v>305</v>
      </c>
      <c r="E42" s="88"/>
      <c r="F42" s="280"/>
      <c r="G42" s="294" t="s">
        <v>237</v>
      </c>
      <c r="H42" s="295"/>
      <c r="I42" s="296"/>
      <c r="J42" s="88"/>
      <c r="L42" s="83"/>
    </row>
    <row r="43" spans="3:12" ht="20.100000000000001" customHeight="1">
      <c r="C43" s="275"/>
      <c r="D43" s="276"/>
      <c r="E43" s="88"/>
      <c r="F43" s="285"/>
      <c r="G43" s="297" t="s">
        <v>238</v>
      </c>
      <c r="H43" s="295"/>
      <c r="I43" s="239"/>
      <c r="J43" s="88"/>
      <c r="L43" s="83"/>
    </row>
    <row r="44" spans="3:12" ht="20.100000000000001" customHeight="1">
      <c r="C44" s="261" t="s">
        <v>273</v>
      </c>
      <c r="D44" s="233" t="s">
        <v>306</v>
      </c>
      <c r="E44" s="88"/>
      <c r="F44" s="280"/>
      <c r="G44" s="294" t="s">
        <v>189</v>
      </c>
      <c r="H44" s="295"/>
      <c r="I44" s="298"/>
      <c r="J44" s="174" t="s">
        <v>313</v>
      </c>
      <c r="L44" s="83"/>
    </row>
    <row r="45" spans="3:12" ht="20.100000000000001" customHeight="1">
      <c r="C45" s="240" t="s">
        <v>274</v>
      </c>
      <c r="D45" s="241" t="s">
        <v>126</v>
      </c>
      <c r="E45" s="88"/>
      <c r="F45" s="299"/>
      <c r="G45" s="292" t="s">
        <v>325</v>
      </c>
      <c r="H45" s="295"/>
      <c r="I45" s="299"/>
      <c r="J45" s="300"/>
      <c r="L45" s="83"/>
    </row>
    <row r="46" spans="3:12" ht="20.100000000000001" customHeight="1">
      <c r="C46" s="240" t="s">
        <v>257</v>
      </c>
      <c r="D46" s="241" t="s">
        <v>214</v>
      </c>
      <c r="E46" s="88"/>
      <c r="F46" s="301"/>
      <c r="G46" s="294" t="s">
        <v>239</v>
      </c>
      <c r="H46" s="295"/>
      <c r="I46" s="302"/>
      <c r="J46" s="303"/>
    </row>
    <row r="47" spans="3:12" ht="20.100000000000001" customHeight="1">
      <c r="C47" s="240" t="s">
        <v>259</v>
      </c>
      <c r="D47" s="241" t="s">
        <v>215</v>
      </c>
      <c r="E47" s="88"/>
      <c r="F47" s="299"/>
      <c r="G47" s="183"/>
      <c r="H47" s="304"/>
      <c r="I47" s="305"/>
      <c r="J47" s="306"/>
    </row>
    <row r="48" spans="3:12" ht="20.100000000000001" customHeight="1">
      <c r="C48" s="240" t="s">
        <v>260</v>
      </c>
      <c r="D48" s="241" t="s">
        <v>216</v>
      </c>
      <c r="E48" s="88"/>
      <c r="F48" s="307" t="s">
        <v>260</v>
      </c>
      <c r="G48" s="308" t="s">
        <v>240</v>
      </c>
      <c r="H48" s="304"/>
      <c r="I48" s="305"/>
      <c r="J48" s="306"/>
    </row>
    <row r="49" spans="2:10" ht="20.100000000000001" customHeight="1">
      <c r="C49" s="275"/>
      <c r="D49" s="248" t="s">
        <v>203</v>
      </c>
      <c r="E49" s="268" t="s">
        <v>120</v>
      </c>
      <c r="F49" s="309" t="s">
        <v>120</v>
      </c>
      <c r="G49" s="310" t="s">
        <v>197</v>
      </c>
      <c r="H49" s="88"/>
      <c r="I49" s="299"/>
      <c r="J49" s="183"/>
    </row>
    <row r="50" spans="2:10" ht="20.100000000000001" customHeight="1">
      <c r="C50" s="239"/>
      <c r="D50" s="88"/>
      <c r="E50" s="88"/>
      <c r="F50" s="242" t="s">
        <v>247</v>
      </c>
      <c r="G50" s="311" t="s">
        <v>279</v>
      </c>
      <c r="H50" s="88"/>
      <c r="I50" s="312"/>
      <c r="J50" s="286"/>
    </row>
    <row r="51" spans="2:10" ht="20.100000000000001" customHeight="1">
      <c r="C51" s="224"/>
      <c r="D51" s="123"/>
      <c r="E51" s="313"/>
      <c r="F51" s="314" t="s">
        <v>244</v>
      </c>
      <c r="G51" s="315" t="s">
        <v>112</v>
      </c>
      <c r="H51" s="316"/>
      <c r="I51" s="317"/>
      <c r="J51" s="313"/>
    </row>
    <row r="52" spans="2:10" ht="20.100000000000001" customHeight="1">
      <c r="C52" s="225"/>
      <c r="D52" s="90"/>
      <c r="E52" s="313"/>
      <c r="F52" s="299"/>
      <c r="G52" s="318" t="s">
        <v>310</v>
      </c>
      <c r="H52" s="268" t="s">
        <v>120</v>
      </c>
      <c r="I52" s="319" t="s">
        <v>120</v>
      </c>
      <c r="J52" s="320" t="s">
        <v>113</v>
      </c>
    </row>
    <row r="53" spans="2:10" ht="20.100000000000001" customHeight="1">
      <c r="C53" s="225"/>
      <c r="D53" s="90"/>
      <c r="E53" s="313"/>
      <c r="F53" s="299"/>
      <c r="G53" s="321" t="s">
        <v>241</v>
      </c>
      <c r="H53" s="88"/>
      <c r="I53" s="239"/>
      <c r="J53" s="88"/>
    </row>
    <row r="54" spans="2:10" ht="20.100000000000001" customHeight="1">
      <c r="C54" s="230"/>
      <c r="D54" s="103"/>
      <c r="E54" s="313"/>
      <c r="F54" s="322"/>
      <c r="G54" s="323"/>
      <c r="H54" s="88"/>
      <c r="I54" s="324"/>
      <c r="J54" s="325" t="s">
        <v>278</v>
      </c>
    </row>
    <row r="55" spans="2:10" ht="20.100000000000001" customHeight="1">
      <c r="C55" s="224"/>
      <c r="D55" s="123"/>
      <c r="E55" s="88"/>
      <c r="F55" s="326" t="s">
        <v>244</v>
      </c>
      <c r="G55" s="327" t="s">
        <v>277</v>
      </c>
      <c r="H55" s="88"/>
      <c r="I55" s="328" t="s">
        <v>244</v>
      </c>
      <c r="J55" s="329" t="s">
        <v>287</v>
      </c>
    </row>
    <row r="56" spans="2:10" ht="20.100000000000001" customHeight="1">
      <c r="C56" s="225"/>
      <c r="D56" s="90"/>
      <c r="E56" s="88"/>
      <c r="F56" s="330" t="s">
        <v>253</v>
      </c>
      <c r="G56" s="325" t="s">
        <v>280</v>
      </c>
      <c r="H56" s="115"/>
      <c r="I56" s="225"/>
      <c r="J56" s="225"/>
    </row>
    <row r="57" spans="2:10" ht="20.100000000000001" customHeight="1">
      <c r="C57" s="230"/>
      <c r="D57" s="103"/>
      <c r="E57" s="88"/>
      <c r="F57" s="331"/>
      <c r="G57" s="332" t="s">
        <v>199</v>
      </c>
      <c r="H57" s="115"/>
      <c r="I57" s="230"/>
      <c r="J57" s="230"/>
    </row>
    <row r="58" spans="2:10" ht="20.100000000000001" customHeight="1">
      <c r="C58" s="224"/>
      <c r="D58" s="123"/>
      <c r="E58" s="88"/>
      <c r="F58" s="333"/>
      <c r="G58" s="334"/>
      <c r="H58" s="88"/>
      <c r="I58" s="224"/>
      <c r="J58" s="123"/>
    </row>
    <row r="59" spans="2:10" ht="20.100000000000001" customHeight="1">
      <c r="C59" s="230"/>
      <c r="D59" s="103"/>
      <c r="E59" s="88"/>
      <c r="F59" s="335"/>
      <c r="G59" s="336"/>
      <c r="H59" s="114"/>
      <c r="I59" s="230"/>
      <c r="J59" s="103"/>
    </row>
    <row r="60" spans="2:10" ht="20.100000000000001" customHeight="1">
      <c r="C60" s="224"/>
      <c r="D60" s="123"/>
      <c r="E60" s="88"/>
      <c r="F60" s="328" t="s">
        <v>244</v>
      </c>
      <c r="G60" s="337" t="s">
        <v>104</v>
      </c>
      <c r="H60" s="88"/>
      <c r="I60" s="224"/>
      <c r="J60" s="123"/>
    </row>
    <row r="61" spans="2:10" ht="20.100000000000001" customHeight="1">
      <c r="B61" s="87"/>
      <c r="C61" s="225"/>
      <c r="D61" s="90"/>
      <c r="E61" s="90"/>
      <c r="F61" s="225"/>
      <c r="G61" s="90"/>
      <c r="H61" s="90"/>
      <c r="I61" s="225"/>
      <c r="J61" s="90"/>
    </row>
    <row r="62" spans="2:10" ht="20.100000000000001" customHeight="1"/>
    <row r="63" spans="2:10" ht="20.100000000000001" customHeight="1"/>
    <row r="64" spans="2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7" orientation="portrait" cellComments="asDisplayed" r:id="rId1"/>
  <headerFooter>
    <oddHeader>&amp;L&amp;"BIZ UDP明朝 Medium,太字"&amp;22 令和７年　&amp;C&amp;"BIZ UDP明朝 Medium,太字"&amp;22 &amp;U7月2０日（日） （本祭）　＜駒寄＞ 進行表&amp;R&amp;D</oddHeader>
  </headerFooter>
  <ignoredErrors>
    <ignoredError sqref="C8:C18 F3:F48 I12:I55 C28:C48 C23 C19:C22 C24:C27 F50:F60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"/>
  <cols>
    <col min="1" max="1" width="5.09765625" customWidth="1"/>
    <col min="2" max="2" width="5.09765625" style="76" customWidth="1"/>
    <col min="3" max="3" width="15.09765625" bestFit="1" customWidth="1"/>
    <col min="4" max="4" width="10.59765625" style="66" bestFit="1" customWidth="1"/>
    <col min="5" max="5" width="31.59765625" bestFit="1" customWidth="1"/>
    <col min="6" max="6" width="10.59765625" bestFit="1" customWidth="1"/>
    <col min="7" max="7" width="20.19921875" bestFit="1" customWidth="1"/>
  </cols>
  <sheetData>
    <row r="2" spans="2:7">
      <c r="B2" s="73" t="s">
        <v>154</v>
      </c>
      <c r="C2" s="355" t="s">
        <v>0</v>
      </c>
      <c r="D2" s="356"/>
      <c r="E2" s="355" t="s">
        <v>1</v>
      </c>
      <c r="F2" s="356"/>
      <c r="G2" s="73" t="s">
        <v>141</v>
      </c>
    </row>
    <row r="3" spans="2:7">
      <c r="B3" s="74">
        <f>ROW()-2</f>
        <v>1</v>
      </c>
      <c r="C3" s="77" t="s">
        <v>2</v>
      </c>
      <c r="D3" s="67">
        <v>840585</v>
      </c>
      <c r="E3" s="77" t="s">
        <v>140</v>
      </c>
      <c r="F3" s="67">
        <f>D3</f>
        <v>840585</v>
      </c>
      <c r="G3" s="70" t="s">
        <v>152</v>
      </c>
    </row>
    <row r="4" spans="2:7">
      <c r="B4" s="74">
        <f t="shared" ref="B4:B32" si="0">ROW()-2</f>
        <v>2</v>
      </c>
      <c r="C4" s="78" t="s">
        <v>138</v>
      </c>
      <c r="D4" s="68">
        <v>504000</v>
      </c>
      <c r="E4" s="78" t="s">
        <v>155</v>
      </c>
      <c r="F4" s="81">
        <v>25000</v>
      </c>
      <c r="G4" s="71"/>
    </row>
    <row r="5" spans="2:7">
      <c r="B5" s="74">
        <f t="shared" si="0"/>
        <v>3</v>
      </c>
      <c r="C5" s="78" t="s">
        <v>139</v>
      </c>
      <c r="D5" s="68">
        <v>150000</v>
      </c>
      <c r="E5" s="78" t="s">
        <v>63</v>
      </c>
      <c r="F5" s="81">
        <v>25000</v>
      </c>
      <c r="G5" s="71"/>
    </row>
    <row r="6" spans="2:7">
      <c r="B6" s="74">
        <f t="shared" si="0"/>
        <v>4</v>
      </c>
      <c r="C6" s="78" t="s">
        <v>5</v>
      </c>
      <c r="D6" s="68">
        <v>200000</v>
      </c>
      <c r="E6" s="78" t="s">
        <v>142</v>
      </c>
      <c r="F6" s="68">
        <f>D6/2</f>
        <v>100000</v>
      </c>
      <c r="G6" s="71" t="s">
        <v>182</v>
      </c>
    </row>
    <row r="7" spans="2:7">
      <c r="B7" s="74">
        <f t="shared" si="0"/>
        <v>5</v>
      </c>
      <c r="C7" s="78" t="s">
        <v>143</v>
      </c>
      <c r="D7" s="68">
        <v>10000</v>
      </c>
      <c r="E7" s="78" t="s">
        <v>145</v>
      </c>
      <c r="F7" s="81">
        <v>2140</v>
      </c>
      <c r="G7" s="71"/>
    </row>
    <row r="8" spans="2:7">
      <c r="B8" s="74">
        <f t="shared" si="0"/>
        <v>6</v>
      </c>
      <c r="C8" s="78"/>
      <c r="D8" s="68"/>
      <c r="E8" s="78" t="s">
        <v>158</v>
      </c>
      <c r="F8" s="68">
        <v>10000</v>
      </c>
      <c r="G8" s="71"/>
    </row>
    <row r="9" spans="2:7">
      <c r="B9" s="74">
        <f t="shared" si="0"/>
        <v>7</v>
      </c>
      <c r="C9" s="78"/>
      <c r="D9" s="68"/>
      <c r="E9" s="78" t="s">
        <v>162</v>
      </c>
      <c r="F9" s="81">
        <v>2000</v>
      </c>
      <c r="G9" s="71" t="s">
        <v>165</v>
      </c>
    </row>
    <row r="10" spans="2:7">
      <c r="B10" s="74">
        <f t="shared" si="0"/>
        <v>8</v>
      </c>
      <c r="C10" s="78"/>
      <c r="D10" s="68"/>
      <c r="E10" s="78" t="s">
        <v>164</v>
      </c>
      <c r="F10" s="68">
        <v>0</v>
      </c>
      <c r="G10" s="71" t="s">
        <v>161</v>
      </c>
    </row>
    <row r="11" spans="2:7">
      <c r="B11" s="74">
        <f t="shared" si="0"/>
        <v>9</v>
      </c>
      <c r="C11" s="78"/>
      <c r="D11" s="68"/>
      <c r="E11" s="78" t="s">
        <v>163</v>
      </c>
      <c r="F11" s="81">
        <v>49513</v>
      </c>
      <c r="G11" s="71" t="s">
        <v>153</v>
      </c>
    </row>
    <row r="12" spans="2:7">
      <c r="B12" s="74">
        <f t="shared" si="0"/>
        <v>10</v>
      </c>
      <c r="C12" s="78"/>
      <c r="D12" s="68"/>
      <c r="E12" s="78" t="s">
        <v>156</v>
      </c>
      <c r="F12" s="68">
        <v>14000</v>
      </c>
      <c r="G12" s="71"/>
    </row>
    <row r="13" spans="2:7">
      <c r="B13" s="74">
        <f t="shared" si="0"/>
        <v>11</v>
      </c>
      <c r="C13" s="78"/>
      <c r="D13" s="68"/>
      <c r="E13" s="78" t="s">
        <v>157</v>
      </c>
      <c r="F13" s="68">
        <v>4000</v>
      </c>
      <c r="G13" s="71"/>
    </row>
    <row r="14" spans="2:7">
      <c r="B14" s="74">
        <f t="shared" si="0"/>
        <v>12</v>
      </c>
      <c r="C14" s="78"/>
      <c r="D14" s="68"/>
      <c r="E14" s="78" t="s">
        <v>172</v>
      </c>
      <c r="F14" s="68">
        <v>58000</v>
      </c>
      <c r="G14" s="71"/>
    </row>
    <row r="15" spans="2:7">
      <c r="B15" s="74">
        <f t="shared" si="0"/>
        <v>13</v>
      </c>
      <c r="C15" s="78"/>
      <c r="D15" s="68"/>
      <c r="E15" s="78" t="s">
        <v>144</v>
      </c>
      <c r="F15" s="68">
        <v>80000</v>
      </c>
      <c r="G15" s="71"/>
    </row>
    <row r="16" spans="2:7">
      <c r="B16" s="74">
        <f t="shared" si="0"/>
        <v>14</v>
      </c>
      <c r="C16" s="78"/>
      <c r="D16" s="68"/>
      <c r="E16" s="78" t="s">
        <v>173</v>
      </c>
      <c r="F16" s="68">
        <v>350000</v>
      </c>
      <c r="G16" s="71"/>
    </row>
    <row r="17" spans="2:7">
      <c r="B17" s="74">
        <f t="shared" si="0"/>
        <v>15</v>
      </c>
      <c r="C17" s="78"/>
      <c r="D17" s="68"/>
      <c r="E17" s="78" t="s">
        <v>174</v>
      </c>
      <c r="F17" s="68">
        <v>0</v>
      </c>
      <c r="G17" s="71"/>
    </row>
    <row r="18" spans="2:7">
      <c r="B18" s="74">
        <f t="shared" si="0"/>
        <v>16</v>
      </c>
      <c r="C18" s="78"/>
      <c r="D18" s="68"/>
      <c r="E18" s="78" t="s">
        <v>175</v>
      </c>
      <c r="F18" s="68">
        <v>0</v>
      </c>
      <c r="G18" s="71" t="s">
        <v>171</v>
      </c>
    </row>
    <row r="19" spans="2:7">
      <c r="B19" s="74">
        <f t="shared" si="0"/>
        <v>17</v>
      </c>
      <c r="C19" s="78"/>
      <c r="D19" s="68"/>
      <c r="E19" s="78" t="s">
        <v>160</v>
      </c>
      <c r="F19" s="68">
        <v>15000</v>
      </c>
      <c r="G19" s="71" t="s">
        <v>180</v>
      </c>
    </row>
    <row r="20" spans="2:7">
      <c r="B20" s="74">
        <f t="shared" si="0"/>
        <v>18</v>
      </c>
      <c r="C20" s="78"/>
      <c r="D20" s="68"/>
      <c r="E20" s="78" t="s">
        <v>176</v>
      </c>
      <c r="F20" s="68">
        <v>0</v>
      </c>
      <c r="G20" s="71" t="s">
        <v>177</v>
      </c>
    </row>
    <row r="21" spans="2:7">
      <c r="B21" s="74">
        <f t="shared" si="0"/>
        <v>19</v>
      </c>
      <c r="C21" s="78"/>
      <c r="D21" s="68"/>
      <c r="E21" s="78" t="s">
        <v>179</v>
      </c>
      <c r="F21" s="68">
        <v>0</v>
      </c>
      <c r="G21" s="71" t="s">
        <v>178</v>
      </c>
    </row>
    <row r="22" spans="2:7">
      <c r="B22" s="74">
        <f t="shared" si="0"/>
        <v>20</v>
      </c>
      <c r="C22" s="78"/>
      <c r="D22" s="68"/>
      <c r="E22" s="78" t="s">
        <v>146</v>
      </c>
      <c r="F22" s="68">
        <v>5500</v>
      </c>
      <c r="G22" s="71" t="s">
        <v>159</v>
      </c>
    </row>
    <row r="23" spans="2:7">
      <c r="B23" s="74">
        <f t="shared" si="0"/>
        <v>21</v>
      </c>
      <c r="C23" s="78"/>
      <c r="D23" s="68"/>
      <c r="E23" s="78" t="s">
        <v>147</v>
      </c>
      <c r="F23" s="68">
        <v>0</v>
      </c>
      <c r="G23" s="71"/>
    </row>
    <row r="24" spans="2:7">
      <c r="B24" s="74">
        <f t="shared" si="0"/>
        <v>22</v>
      </c>
      <c r="C24" s="78"/>
      <c r="D24" s="68"/>
      <c r="E24" s="78" t="s">
        <v>7</v>
      </c>
      <c r="F24" s="68">
        <v>35000</v>
      </c>
      <c r="G24" s="71" t="s">
        <v>181</v>
      </c>
    </row>
    <row r="25" spans="2:7">
      <c r="B25" s="74">
        <f t="shared" si="0"/>
        <v>23</v>
      </c>
      <c r="C25" s="78"/>
      <c r="D25" s="68"/>
      <c r="E25" s="78" t="s">
        <v>148</v>
      </c>
      <c r="F25" s="68">
        <v>6000</v>
      </c>
      <c r="G25" s="71" t="s">
        <v>167</v>
      </c>
    </row>
    <row r="26" spans="2:7">
      <c r="B26" s="74">
        <f t="shared" si="0"/>
        <v>24</v>
      </c>
      <c r="C26" s="78"/>
      <c r="D26" s="68"/>
      <c r="E26" s="78" t="s">
        <v>149</v>
      </c>
      <c r="F26" s="68">
        <v>10000</v>
      </c>
      <c r="G26" s="71"/>
    </row>
    <row r="27" spans="2:7">
      <c r="B27" s="74">
        <f t="shared" si="0"/>
        <v>25</v>
      </c>
      <c r="C27" s="78"/>
      <c r="D27" s="68"/>
      <c r="E27" s="78" t="s">
        <v>166</v>
      </c>
      <c r="F27" s="68">
        <v>8000</v>
      </c>
      <c r="G27" s="71"/>
    </row>
    <row r="28" spans="2:7">
      <c r="B28" s="74">
        <f t="shared" si="0"/>
        <v>26</v>
      </c>
      <c r="C28" s="78"/>
      <c r="D28" s="68"/>
      <c r="E28" s="78" t="s">
        <v>150</v>
      </c>
      <c r="F28" s="68">
        <v>30000</v>
      </c>
      <c r="G28" s="71"/>
    </row>
    <row r="29" spans="2:7">
      <c r="B29" s="74">
        <f t="shared" si="0"/>
        <v>27</v>
      </c>
      <c r="C29" s="78"/>
      <c r="D29" s="68"/>
      <c r="E29" s="78"/>
      <c r="F29" s="68"/>
      <c r="G29" s="71"/>
    </row>
    <row r="30" spans="2:7">
      <c r="B30" s="74">
        <f t="shared" si="0"/>
        <v>28</v>
      </c>
      <c r="C30" s="78" t="s">
        <v>151</v>
      </c>
      <c r="D30" s="68">
        <f>SUM(D3:D29)</f>
        <v>1704585</v>
      </c>
      <c r="E30" s="78"/>
      <c r="F30" s="68">
        <f>SUM(F3:F29)</f>
        <v>1669738</v>
      </c>
      <c r="G30" s="71"/>
    </row>
    <row r="31" spans="2:7">
      <c r="B31" s="75">
        <f t="shared" si="0"/>
        <v>29</v>
      </c>
      <c r="C31" s="79" t="s">
        <v>168</v>
      </c>
      <c r="D31" s="69">
        <f>D30-D3</f>
        <v>864000</v>
      </c>
      <c r="E31" s="79" t="s">
        <v>169</v>
      </c>
      <c r="F31" s="69">
        <f>F30-F3</f>
        <v>829153</v>
      </c>
      <c r="G31" s="72"/>
    </row>
    <row r="32" spans="2:7">
      <c r="B32" s="75">
        <f t="shared" si="0"/>
        <v>30</v>
      </c>
      <c r="C32" s="79"/>
      <c r="D32" s="69"/>
      <c r="E32" s="79" t="s">
        <v>170</v>
      </c>
      <c r="F32" s="80">
        <f>D31-F31</f>
        <v>34847</v>
      </c>
      <c r="G32" s="72"/>
    </row>
    <row r="33" spans="6:6">
      <c r="F33" s="66"/>
    </row>
    <row r="34" spans="6:6">
      <c r="F34" s="66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3" customWidth="1"/>
    <col min="2" max="2" width="10.59765625" style="14" customWidth="1"/>
    <col min="3" max="3" width="20.59765625" style="13" customWidth="1"/>
    <col min="4" max="5" width="5.59765625" style="13" customWidth="1"/>
    <col min="6" max="6" width="30.59765625" style="14" customWidth="1"/>
    <col min="7" max="8" width="5.59765625" style="13" customWidth="1"/>
    <col min="9" max="9" width="30.59765625" style="14" customWidth="1"/>
    <col min="10" max="11" width="5.59765625" style="13" customWidth="1"/>
    <col min="12" max="12" width="30.59765625" style="14" customWidth="1"/>
    <col min="13" max="14" width="5.59765625" style="13" customWidth="1"/>
    <col min="15" max="15" width="30.59765625" style="14" customWidth="1"/>
    <col min="16" max="17" width="5.59765625" style="13" customWidth="1"/>
    <col min="18" max="18" width="30.59765625" style="14" customWidth="1"/>
    <col min="19" max="19" width="5.59765625" style="13" customWidth="1"/>
    <col min="20" max="16384" width="9" style="13"/>
  </cols>
  <sheetData>
    <row r="2" spans="1:19" ht="35.1" customHeight="1">
      <c r="F2" s="15" t="s">
        <v>99</v>
      </c>
      <c r="I2" s="15" t="s">
        <v>91</v>
      </c>
      <c r="L2" s="15" t="s">
        <v>97</v>
      </c>
      <c r="O2" s="15" t="s">
        <v>98</v>
      </c>
    </row>
    <row r="3" spans="1:19" ht="35.1" customHeight="1">
      <c r="B3" s="357" t="s">
        <v>0</v>
      </c>
      <c r="C3" s="358">
        <f>SUM(F4:R4)</f>
        <v>1648821</v>
      </c>
      <c r="E3" s="18"/>
      <c r="F3" s="16" t="s">
        <v>2</v>
      </c>
      <c r="I3" s="16" t="s">
        <v>3</v>
      </c>
      <c r="L3" s="16" t="s">
        <v>4</v>
      </c>
      <c r="O3" s="16" t="s">
        <v>5</v>
      </c>
      <c r="R3" s="16" t="s">
        <v>55</v>
      </c>
    </row>
    <row r="4" spans="1:19" s="19" customFormat="1" ht="35.1" customHeight="1">
      <c r="B4" s="357"/>
      <c r="C4" s="358"/>
      <c r="F4" s="20">
        <v>856821</v>
      </c>
      <c r="I4" s="17">
        <v>475000</v>
      </c>
      <c r="L4" s="17">
        <v>176000</v>
      </c>
      <c r="O4" s="20">
        <v>141000</v>
      </c>
      <c r="R4" s="20">
        <v>0</v>
      </c>
    </row>
    <row r="5" spans="1:19" ht="35.1" customHeight="1">
      <c r="B5" s="61" t="s">
        <v>111</v>
      </c>
      <c r="C5" s="62">
        <f>C3-F4</f>
        <v>792000</v>
      </c>
      <c r="I5" s="21"/>
      <c r="L5" s="21"/>
      <c r="O5" s="21"/>
    </row>
    <row r="6" spans="1:19" ht="35.1" customHeight="1">
      <c r="B6" s="359" t="s">
        <v>1</v>
      </c>
      <c r="C6" s="358">
        <f>SUM(F7:R7)</f>
        <v>1841452</v>
      </c>
      <c r="F6" s="23" t="s">
        <v>9</v>
      </c>
      <c r="H6" s="24"/>
      <c r="I6" s="22" t="s">
        <v>95</v>
      </c>
      <c r="K6" s="25"/>
      <c r="L6" s="22" t="s">
        <v>64</v>
      </c>
      <c r="M6" s="25"/>
      <c r="O6" s="48" t="s">
        <v>10</v>
      </c>
      <c r="R6" s="23" t="s">
        <v>69</v>
      </c>
    </row>
    <row r="7" spans="1:19" ht="35.1" customHeight="1">
      <c r="A7" s="19"/>
      <c r="B7" s="359"/>
      <c r="C7" s="358"/>
      <c r="D7" s="19"/>
      <c r="F7" s="20">
        <f>F4</f>
        <v>856821</v>
      </c>
      <c r="H7" s="24"/>
      <c r="I7" s="17">
        <f>SUM(I10:I17)</f>
        <v>30000</v>
      </c>
      <c r="K7" s="25"/>
      <c r="L7" s="17">
        <f>SUM(L10:L85)+SUM(R13:R29)</f>
        <v>813631</v>
      </c>
      <c r="M7" s="25"/>
      <c r="O7" s="49">
        <f>O4</f>
        <v>141000</v>
      </c>
      <c r="R7" s="20">
        <v>0</v>
      </c>
    </row>
    <row r="8" spans="1:19" ht="40.5" customHeight="1">
      <c r="B8" s="61" t="s">
        <v>111</v>
      </c>
      <c r="C8" s="62">
        <f>C6-F7</f>
        <v>984631</v>
      </c>
      <c r="F8" s="13"/>
    </row>
    <row r="9" spans="1:19" ht="9.9" customHeight="1">
      <c r="F9" s="13"/>
      <c r="H9" s="24"/>
      <c r="I9" s="26"/>
      <c r="K9" s="25"/>
      <c r="L9" s="27"/>
      <c r="M9" s="25"/>
      <c r="N9" s="25"/>
      <c r="O9" s="27"/>
      <c r="P9" s="25"/>
    </row>
    <row r="10" spans="1:19" ht="35.1" customHeight="1">
      <c r="F10" s="13"/>
      <c r="H10" s="24"/>
      <c r="I10" s="23" t="s">
        <v>65</v>
      </c>
      <c r="K10" s="25"/>
      <c r="L10" s="22" t="s">
        <v>63</v>
      </c>
      <c r="M10" s="28"/>
      <c r="N10" s="29"/>
      <c r="O10" s="22" t="s">
        <v>68</v>
      </c>
      <c r="P10" s="25"/>
    </row>
    <row r="11" spans="1:19" ht="35.1" customHeight="1">
      <c r="B11" s="12" t="s">
        <v>56</v>
      </c>
      <c r="C11" s="64">
        <f>C3-C6</f>
        <v>-192631</v>
      </c>
      <c r="F11" s="13"/>
      <c r="H11" s="24"/>
      <c r="I11" s="17">
        <v>2000</v>
      </c>
      <c r="K11" s="25"/>
      <c r="L11" s="46">
        <f>SUM(O10:O14)</f>
        <v>19500</v>
      </c>
      <c r="M11" s="30"/>
      <c r="N11" s="30"/>
      <c r="O11" s="31">
        <v>11000</v>
      </c>
      <c r="P11" s="25"/>
    </row>
    <row r="12" spans="1:19" ht="9.9" customHeight="1">
      <c r="F12" s="13"/>
      <c r="H12" s="24"/>
      <c r="I12" s="26"/>
      <c r="K12" s="25"/>
      <c r="L12" s="27"/>
      <c r="M12" s="25"/>
      <c r="N12" s="32"/>
      <c r="O12" s="27"/>
      <c r="P12" s="25"/>
      <c r="Q12" s="25"/>
      <c r="R12" s="27"/>
      <c r="S12" s="25"/>
    </row>
    <row r="13" spans="1:19" ht="35.1" customHeight="1">
      <c r="F13" s="13"/>
      <c r="H13" s="24"/>
      <c r="I13" s="23" t="s">
        <v>84</v>
      </c>
      <c r="K13" s="25"/>
      <c r="L13" s="27"/>
      <c r="M13" s="25"/>
      <c r="N13" s="33"/>
      <c r="O13" s="22" t="s">
        <v>12</v>
      </c>
      <c r="P13" s="25"/>
      <c r="Q13" s="25"/>
      <c r="R13" s="63" t="s">
        <v>8</v>
      </c>
      <c r="S13" s="25"/>
    </row>
    <row r="14" spans="1:19" ht="35.1" customHeight="1">
      <c r="F14" s="13"/>
      <c r="H14" s="24"/>
      <c r="I14" s="17">
        <v>25000</v>
      </c>
      <c r="K14" s="25"/>
      <c r="L14" s="27"/>
      <c r="M14" s="25"/>
      <c r="N14" s="25"/>
      <c r="O14" s="31">
        <v>8500</v>
      </c>
      <c r="P14" s="25"/>
      <c r="Q14" s="25"/>
      <c r="R14" s="46">
        <v>60000</v>
      </c>
      <c r="S14" s="25"/>
    </row>
    <row r="15" spans="1:19" ht="9.9" customHeight="1">
      <c r="F15" s="13"/>
      <c r="H15" s="24"/>
      <c r="I15" s="26"/>
      <c r="K15" s="25"/>
      <c r="L15" s="27"/>
      <c r="M15" s="25"/>
      <c r="N15" s="25"/>
      <c r="O15" s="27"/>
      <c r="P15" s="25"/>
      <c r="Q15" s="25"/>
      <c r="R15" s="27"/>
      <c r="S15" s="25"/>
    </row>
    <row r="16" spans="1:19" ht="35.1" customHeight="1">
      <c r="F16" s="13"/>
      <c r="H16" s="24"/>
      <c r="I16" s="22" t="s">
        <v>6</v>
      </c>
      <c r="K16" s="25"/>
      <c r="L16" s="22" t="s">
        <v>17</v>
      </c>
      <c r="M16" s="34"/>
      <c r="N16" s="29"/>
      <c r="O16" s="23" t="s">
        <v>83</v>
      </c>
      <c r="P16" s="25"/>
      <c r="Q16" s="25"/>
      <c r="R16" s="22" t="s">
        <v>96</v>
      </c>
      <c r="S16" s="25"/>
    </row>
    <row r="17" spans="8:19" ht="35.1" customHeight="1">
      <c r="H17" s="24"/>
      <c r="I17" s="17">
        <v>3000</v>
      </c>
      <c r="K17" s="25"/>
      <c r="L17" s="17">
        <f>SUM(O16:O34)</f>
        <v>62113</v>
      </c>
      <c r="M17" s="25"/>
      <c r="N17" s="35"/>
      <c r="O17" s="31">
        <v>8000</v>
      </c>
      <c r="P17" s="36"/>
      <c r="Q17" s="25"/>
      <c r="R17" s="37">
        <v>10340</v>
      </c>
      <c r="S17" s="25"/>
    </row>
    <row r="18" spans="8:19" ht="9.9" customHeight="1">
      <c r="H18" s="24"/>
      <c r="I18" s="38"/>
      <c r="K18" s="25"/>
      <c r="L18" s="39"/>
      <c r="M18" s="25"/>
      <c r="N18" s="32"/>
      <c r="O18" s="27"/>
      <c r="P18" s="25"/>
      <c r="Q18" s="25"/>
      <c r="R18" s="40"/>
      <c r="S18" s="25"/>
    </row>
    <row r="19" spans="8:19" ht="35.1" customHeight="1">
      <c r="K19" s="36"/>
      <c r="L19" s="27"/>
      <c r="M19" s="25"/>
      <c r="N19" s="33"/>
      <c r="O19" s="23" t="s">
        <v>86</v>
      </c>
      <c r="P19" s="25"/>
      <c r="Q19" s="25"/>
      <c r="R19" s="23" t="s">
        <v>110</v>
      </c>
      <c r="S19" s="25"/>
    </row>
    <row r="20" spans="8:19" ht="35.1" customHeight="1">
      <c r="K20" s="25"/>
      <c r="L20" s="27"/>
      <c r="M20" s="25"/>
      <c r="N20" s="32"/>
      <c r="O20" s="31">
        <v>9256</v>
      </c>
      <c r="P20" s="25"/>
      <c r="Q20" s="25"/>
      <c r="R20" s="17">
        <v>5000</v>
      </c>
      <c r="S20" s="41"/>
    </row>
    <row r="21" spans="8:19" ht="9.9" customHeight="1">
      <c r="K21" s="25"/>
      <c r="L21" s="27"/>
      <c r="M21" s="25"/>
      <c r="N21" s="32"/>
      <c r="O21" s="27"/>
      <c r="P21" s="25"/>
      <c r="Q21" s="25"/>
      <c r="R21" s="40"/>
      <c r="S21" s="25"/>
    </row>
    <row r="22" spans="8:19" ht="35.1" customHeight="1">
      <c r="K22" s="25"/>
      <c r="L22" s="27"/>
      <c r="M22" s="25"/>
      <c r="N22" s="33"/>
      <c r="O22" s="23" t="s">
        <v>92</v>
      </c>
      <c r="P22" s="25"/>
      <c r="Q22" s="25"/>
      <c r="R22" s="23" t="s">
        <v>70</v>
      </c>
      <c r="S22" s="25"/>
    </row>
    <row r="23" spans="8:19" ht="35.1" customHeight="1">
      <c r="K23" s="25"/>
      <c r="L23" s="27"/>
      <c r="M23" s="25"/>
      <c r="N23" s="32"/>
      <c r="O23" s="31">
        <f>5978+419+2016+12257</f>
        <v>20670</v>
      </c>
      <c r="P23" s="25"/>
      <c r="Q23" s="25"/>
      <c r="R23" s="17">
        <v>10000</v>
      </c>
      <c r="S23" s="41"/>
    </row>
    <row r="24" spans="8:19" ht="9.9" customHeight="1">
      <c r="K24" s="25"/>
      <c r="L24" s="27"/>
      <c r="M24" s="25"/>
      <c r="N24" s="32"/>
      <c r="O24" s="27"/>
      <c r="P24" s="25"/>
      <c r="Q24" s="25"/>
      <c r="R24" s="40"/>
      <c r="S24" s="25"/>
    </row>
    <row r="25" spans="8:19" ht="35.1" customHeight="1">
      <c r="K25" s="25"/>
      <c r="L25" s="27"/>
      <c r="M25" s="25"/>
      <c r="N25" s="33"/>
      <c r="O25" s="23" t="s">
        <v>93</v>
      </c>
      <c r="P25" s="25"/>
      <c r="Q25" s="25"/>
      <c r="R25" s="23" t="s">
        <v>90</v>
      </c>
      <c r="S25" s="25"/>
    </row>
    <row r="26" spans="8:19" ht="35.1" customHeight="1">
      <c r="K26" s="25"/>
      <c r="L26" s="27"/>
      <c r="M26" s="25"/>
      <c r="N26" s="32"/>
      <c r="O26" s="31">
        <v>12912</v>
      </c>
      <c r="P26" s="25"/>
      <c r="Q26" s="25"/>
      <c r="R26" s="17">
        <f>1451+740</f>
        <v>2191</v>
      </c>
      <c r="S26" s="41"/>
    </row>
    <row r="27" spans="8:19" ht="9.9" customHeight="1">
      <c r="K27" s="25"/>
      <c r="L27" s="27"/>
      <c r="M27" s="25"/>
      <c r="N27" s="32"/>
      <c r="O27" s="27"/>
      <c r="P27" s="25"/>
      <c r="Q27" s="25"/>
      <c r="R27" s="27"/>
      <c r="S27" s="25"/>
    </row>
    <row r="28" spans="8:19" ht="35.1" customHeight="1">
      <c r="K28" s="25"/>
      <c r="L28" s="27"/>
      <c r="M28" s="25"/>
      <c r="N28" s="33"/>
      <c r="O28" s="23" t="s">
        <v>85</v>
      </c>
      <c r="P28" s="25"/>
      <c r="Q28" s="25"/>
      <c r="R28" s="23" t="s">
        <v>79</v>
      </c>
      <c r="S28" s="25"/>
    </row>
    <row r="29" spans="8:19" ht="35.1" customHeight="1">
      <c r="K29" s="25"/>
      <c r="L29" s="27"/>
      <c r="M29" s="25"/>
      <c r="N29" s="32"/>
      <c r="O29" s="31"/>
      <c r="P29" s="25"/>
      <c r="Q29" s="25"/>
      <c r="R29" s="17">
        <v>11520</v>
      </c>
      <c r="S29" s="41" t="s">
        <v>94</v>
      </c>
    </row>
    <row r="30" spans="8:19" ht="9.9" customHeight="1">
      <c r="K30" s="25"/>
      <c r="L30" s="27"/>
      <c r="M30" s="25"/>
      <c r="N30" s="32"/>
      <c r="O30" s="27"/>
      <c r="P30" s="25"/>
      <c r="Q30" s="25"/>
      <c r="R30" s="27"/>
      <c r="S30" s="25"/>
    </row>
    <row r="31" spans="8:19" ht="35.1" customHeight="1">
      <c r="K31" s="25"/>
      <c r="L31" s="27"/>
      <c r="M31" s="25"/>
      <c r="N31" s="33"/>
      <c r="O31" s="23" t="s">
        <v>19</v>
      </c>
      <c r="P31" s="25"/>
    </row>
    <row r="32" spans="8:19" ht="35.1" customHeight="1">
      <c r="K32" s="25"/>
      <c r="L32" s="27"/>
      <c r="M32" s="25"/>
      <c r="N32" s="42"/>
      <c r="O32" s="31">
        <v>8100</v>
      </c>
      <c r="P32" s="41" t="s">
        <v>74</v>
      </c>
    </row>
    <row r="33" spans="11:16" ht="35.1" customHeight="1">
      <c r="K33" s="25"/>
      <c r="L33" s="27"/>
      <c r="M33" s="25"/>
      <c r="N33" s="43"/>
      <c r="O33" s="31">
        <v>2095</v>
      </c>
      <c r="P33" s="41" t="s">
        <v>75</v>
      </c>
    </row>
    <row r="34" spans="11:16" ht="35.1" customHeight="1">
      <c r="K34" s="25"/>
      <c r="L34" s="27"/>
      <c r="M34" s="25"/>
      <c r="N34" s="43"/>
      <c r="O34" s="31">
        <v>1080</v>
      </c>
      <c r="P34" s="41" t="s">
        <v>76</v>
      </c>
    </row>
    <row r="35" spans="11:16" ht="9.9" customHeight="1">
      <c r="K35" s="25"/>
      <c r="L35" s="27"/>
      <c r="M35" s="25"/>
      <c r="N35" s="25"/>
      <c r="O35" s="27"/>
      <c r="P35" s="25"/>
    </row>
    <row r="36" spans="11:16" ht="35.1" customHeight="1">
      <c r="K36" s="25"/>
      <c r="L36" s="22" t="s">
        <v>11</v>
      </c>
      <c r="M36" s="28"/>
      <c r="N36" s="29"/>
      <c r="O36" s="23" t="s">
        <v>71</v>
      </c>
      <c r="P36" s="25"/>
    </row>
    <row r="37" spans="11:16" ht="35.1" customHeight="1">
      <c r="K37" s="25"/>
      <c r="L37" s="17">
        <f>SUM(O36:O40)</f>
        <v>19000</v>
      </c>
      <c r="M37" s="30"/>
      <c r="N37" s="30"/>
      <c r="O37" s="47">
        <v>9500</v>
      </c>
      <c r="P37" s="25"/>
    </row>
    <row r="38" spans="11:16" ht="9.9" customHeight="1">
      <c r="K38" s="25"/>
      <c r="L38" s="27"/>
      <c r="M38" s="25"/>
      <c r="N38" s="32"/>
      <c r="O38" s="27"/>
      <c r="P38" s="25"/>
    </row>
    <row r="39" spans="11:16" ht="35.1" customHeight="1">
      <c r="K39" s="25"/>
      <c r="L39" s="27"/>
      <c r="M39" s="25"/>
      <c r="N39" s="33"/>
      <c r="O39" s="23" t="s">
        <v>77</v>
      </c>
      <c r="P39" s="41"/>
    </row>
    <row r="40" spans="11:16" ht="35.1" customHeight="1">
      <c r="K40" s="25"/>
      <c r="L40" s="27"/>
      <c r="M40" s="25"/>
      <c r="N40" s="25"/>
      <c r="O40" s="47">
        <v>9500</v>
      </c>
      <c r="P40" s="41" t="s">
        <v>78</v>
      </c>
    </row>
    <row r="41" spans="11:16" ht="9.9" customHeight="1">
      <c r="K41" s="25"/>
      <c r="L41" s="27"/>
      <c r="M41" s="25"/>
      <c r="N41" s="25"/>
      <c r="O41" s="27"/>
      <c r="P41" s="25"/>
    </row>
    <row r="42" spans="11:16" ht="35.1" customHeight="1">
      <c r="K42" s="25"/>
      <c r="L42" s="22" t="s">
        <v>7</v>
      </c>
      <c r="M42" s="25"/>
      <c r="N42" s="25"/>
      <c r="O42" s="22" t="s">
        <v>16</v>
      </c>
      <c r="P42" s="25"/>
    </row>
    <row r="43" spans="11:16" ht="35.1" customHeight="1">
      <c r="K43" s="25"/>
      <c r="L43" s="17">
        <f>SUM(O43)</f>
        <v>3500</v>
      </c>
      <c r="M43" s="30"/>
      <c r="N43" s="42"/>
      <c r="O43" s="31">
        <v>3500</v>
      </c>
      <c r="P43" s="25"/>
    </row>
    <row r="44" spans="11:16" ht="9.9" customHeight="1">
      <c r="K44" s="25"/>
      <c r="L44" s="27"/>
      <c r="M44" s="25"/>
      <c r="N44" s="25"/>
      <c r="O44" s="27"/>
      <c r="P44" s="25"/>
    </row>
    <row r="45" spans="11:16" ht="35.1" customHeight="1">
      <c r="K45" s="25"/>
      <c r="L45" s="48" t="s">
        <v>67</v>
      </c>
      <c r="M45" s="28"/>
      <c r="N45" s="29"/>
      <c r="O45" s="48" t="s">
        <v>107</v>
      </c>
      <c r="P45" s="25"/>
    </row>
    <row r="46" spans="11:16" ht="35.1" customHeight="1">
      <c r="K46" s="25"/>
      <c r="L46" s="56">
        <f>SUM(O45:O49)</f>
        <v>45363</v>
      </c>
      <c r="M46" s="30"/>
      <c r="N46" s="30"/>
      <c r="O46" s="55">
        <f>(84348+45540)/900*300</f>
        <v>43296</v>
      </c>
      <c r="P46" s="25"/>
    </row>
    <row r="47" spans="11:16" ht="9.9" customHeight="1">
      <c r="K47" s="25"/>
      <c r="L47" s="27"/>
      <c r="M47" s="25"/>
      <c r="N47" s="32"/>
      <c r="O47" s="27"/>
      <c r="P47" s="25"/>
    </row>
    <row r="48" spans="11:16" ht="35.1" customHeight="1">
      <c r="K48" s="25"/>
      <c r="L48" s="27"/>
      <c r="M48" s="25"/>
      <c r="N48" s="33"/>
      <c r="O48" s="54" t="s">
        <v>109</v>
      </c>
      <c r="P48" s="25"/>
    </row>
    <row r="49" spans="11:16" ht="35.1" customHeight="1">
      <c r="K49" s="25"/>
      <c r="L49" s="27"/>
      <c r="M49" s="25"/>
      <c r="N49" s="25"/>
      <c r="O49" s="55">
        <v>2067</v>
      </c>
      <c r="P49" s="25"/>
    </row>
    <row r="50" spans="11:16" ht="9.9" customHeight="1">
      <c r="K50" s="25"/>
      <c r="L50" s="27"/>
      <c r="M50" s="25"/>
      <c r="N50" s="25"/>
      <c r="O50" s="27"/>
      <c r="P50" s="25"/>
    </row>
    <row r="51" spans="11:16" ht="35.1" customHeight="1">
      <c r="K51" s="25"/>
      <c r="L51" s="52" t="s">
        <v>66</v>
      </c>
      <c r="M51" s="34"/>
      <c r="N51" s="57" t="s">
        <v>58</v>
      </c>
      <c r="O51" s="23" t="s">
        <v>18</v>
      </c>
      <c r="P51" s="25"/>
    </row>
    <row r="52" spans="11:16" ht="35.1" customHeight="1">
      <c r="K52" s="25"/>
      <c r="L52" s="53">
        <v>353900</v>
      </c>
      <c r="M52" s="25"/>
      <c r="N52" s="58"/>
      <c r="O52" s="31"/>
      <c r="P52" s="25"/>
    </row>
    <row r="53" spans="11:16" ht="9.9" customHeight="1">
      <c r="K53" s="25"/>
      <c r="L53" s="27"/>
      <c r="M53" s="25"/>
      <c r="N53" s="59"/>
      <c r="O53" s="27"/>
      <c r="P53" s="25"/>
    </row>
    <row r="54" spans="11:16" ht="35.1" customHeight="1">
      <c r="K54" s="25"/>
      <c r="L54" s="27"/>
      <c r="M54" s="25"/>
      <c r="N54" s="60" t="s">
        <v>58</v>
      </c>
      <c r="O54" s="23" t="s">
        <v>100</v>
      </c>
      <c r="P54" s="25"/>
    </row>
    <row r="55" spans="11:16" ht="35.1" customHeight="1">
      <c r="K55" s="25"/>
      <c r="L55" s="27"/>
      <c r="M55" s="25"/>
      <c r="N55" s="59"/>
      <c r="O55" s="31"/>
      <c r="P55" s="25"/>
    </row>
    <row r="56" spans="11:16" ht="9.9" customHeight="1">
      <c r="K56" s="25"/>
      <c r="L56" s="27"/>
      <c r="M56" s="25"/>
      <c r="N56" s="59"/>
      <c r="O56" s="27"/>
      <c r="P56" s="25"/>
    </row>
    <row r="57" spans="11:16" ht="35.1" customHeight="1">
      <c r="K57" s="25"/>
      <c r="L57" s="27"/>
      <c r="M57" s="25"/>
      <c r="N57" s="60" t="s">
        <v>58</v>
      </c>
      <c r="O57" s="23" t="s">
        <v>60</v>
      </c>
      <c r="P57" s="25"/>
    </row>
    <row r="58" spans="11:16" ht="35.1" customHeight="1">
      <c r="K58" s="25"/>
      <c r="L58" s="27"/>
      <c r="M58" s="25"/>
      <c r="N58" s="59"/>
      <c r="O58" s="31"/>
      <c r="P58" s="25"/>
    </row>
    <row r="59" spans="11:16" ht="9.9" customHeight="1">
      <c r="K59" s="25"/>
      <c r="L59" s="27"/>
      <c r="M59" s="25"/>
      <c r="N59" s="59"/>
      <c r="O59" s="27"/>
      <c r="P59" s="25"/>
    </row>
    <row r="60" spans="11:16" ht="35.1" customHeight="1">
      <c r="K60" s="25"/>
      <c r="L60" s="27"/>
      <c r="M60" s="25"/>
      <c r="N60" s="60" t="s">
        <v>59</v>
      </c>
      <c r="O60" s="23" t="s">
        <v>61</v>
      </c>
      <c r="P60" s="25"/>
    </row>
    <row r="61" spans="11:16" ht="35.1" customHeight="1">
      <c r="K61" s="25"/>
      <c r="L61" s="27"/>
      <c r="M61" s="25"/>
      <c r="N61" s="59"/>
      <c r="O61" s="31"/>
      <c r="P61" s="25"/>
    </row>
    <row r="62" spans="11:16" ht="9.9" customHeight="1">
      <c r="K62" s="25"/>
      <c r="L62" s="27"/>
      <c r="M62" s="25"/>
      <c r="N62" s="59"/>
      <c r="O62" s="27"/>
      <c r="P62" s="25"/>
    </row>
    <row r="63" spans="11:16" ht="35.1" customHeight="1">
      <c r="K63" s="25"/>
      <c r="L63" s="27"/>
      <c r="M63" s="25"/>
      <c r="N63" s="60" t="s">
        <v>59</v>
      </c>
      <c r="O63" s="23" t="s">
        <v>62</v>
      </c>
      <c r="P63" s="25"/>
    </row>
    <row r="64" spans="11:16" ht="35.1" customHeight="1">
      <c r="K64" s="25"/>
      <c r="L64" s="27"/>
      <c r="M64" s="25"/>
      <c r="N64" s="59"/>
      <c r="O64" s="31"/>
      <c r="P64" s="25"/>
    </row>
    <row r="65" spans="11:16" ht="9.9" customHeight="1">
      <c r="K65" s="25"/>
      <c r="L65" s="27"/>
      <c r="M65" s="25"/>
      <c r="N65" s="59"/>
      <c r="O65" s="27"/>
      <c r="P65" s="25"/>
    </row>
    <row r="66" spans="11:16" ht="35.1" customHeight="1">
      <c r="K66" s="25"/>
      <c r="L66" s="27"/>
      <c r="M66" s="25"/>
      <c r="N66" s="60" t="s">
        <v>59</v>
      </c>
      <c r="O66" s="23" t="s">
        <v>57</v>
      </c>
      <c r="P66" s="25"/>
    </row>
    <row r="67" spans="11:16" ht="35.1" customHeight="1">
      <c r="K67" s="25"/>
      <c r="L67" s="27"/>
      <c r="M67" s="25"/>
      <c r="N67" s="59"/>
      <c r="O67" s="31"/>
      <c r="P67" s="25"/>
    </row>
    <row r="68" spans="11:16" ht="9.9" customHeight="1">
      <c r="K68" s="25"/>
      <c r="L68" s="27"/>
      <c r="M68" s="25"/>
      <c r="N68" s="59"/>
      <c r="O68" s="27"/>
      <c r="P68" s="25"/>
    </row>
    <row r="69" spans="11:16" ht="35.1" customHeight="1">
      <c r="K69" s="25"/>
      <c r="L69" s="27"/>
      <c r="M69" s="25"/>
      <c r="N69" s="60" t="s">
        <v>59</v>
      </c>
      <c r="O69" s="23" t="s">
        <v>101</v>
      </c>
      <c r="P69" s="25"/>
    </row>
    <row r="70" spans="11:16" ht="35.1" customHeight="1">
      <c r="K70" s="25"/>
      <c r="L70" s="27"/>
      <c r="M70" s="25"/>
      <c r="N70" s="59"/>
      <c r="O70" s="31"/>
      <c r="P70" s="41" t="s">
        <v>103</v>
      </c>
    </row>
    <row r="71" spans="11:16" ht="9.9" customHeight="1">
      <c r="K71" s="25"/>
      <c r="L71" s="27"/>
      <c r="M71" s="25"/>
      <c r="N71" s="59"/>
      <c r="O71" s="27"/>
      <c r="P71" s="25"/>
    </row>
    <row r="72" spans="11:16" ht="35.1" customHeight="1">
      <c r="K72" s="25"/>
      <c r="L72" s="27"/>
      <c r="M72" s="25"/>
      <c r="N72" s="60" t="s">
        <v>59</v>
      </c>
      <c r="O72" s="23" t="s">
        <v>60</v>
      </c>
      <c r="P72" s="32"/>
    </row>
    <row r="73" spans="11:16" ht="35.1" customHeight="1">
      <c r="K73" s="25"/>
      <c r="L73" s="27"/>
      <c r="M73" s="25"/>
      <c r="N73" s="25"/>
      <c r="O73" s="31"/>
      <c r="P73" s="32"/>
    </row>
    <row r="74" spans="11:16" ht="9.9" customHeight="1">
      <c r="K74" s="25"/>
      <c r="L74" s="27"/>
      <c r="M74" s="25"/>
      <c r="N74" s="25"/>
      <c r="O74" s="27"/>
      <c r="P74" s="25"/>
    </row>
    <row r="75" spans="11:16" ht="35.1" customHeight="1">
      <c r="K75" s="25"/>
      <c r="L75" s="23" t="s">
        <v>73</v>
      </c>
      <c r="M75" s="34"/>
      <c r="N75" s="29"/>
      <c r="O75" s="23" t="s">
        <v>72</v>
      </c>
      <c r="P75" s="25"/>
    </row>
    <row r="76" spans="11:16" ht="35.1" customHeight="1">
      <c r="K76" s="25"/>
      <c r="L76" s="17">
        <f>SUM(O75:O82)</f>
        <v>100715</v>
      </c>
      <c r="M76" s="32"/>
      <c r="N76" s="44"/>
      <c r="O76" s="31">
        <f>47895+4200</f>
        <v>52095</v>
      </c>
      <c r="P76" s="25"/>
    </row>
    <row r="77" spans="11:16" ht="9.9" customHeight="1">
      <c r="K77" s="25"/>
      <c r="L77" s="27"/>
      <c r="M77" s="25"/>
      <c r="N77" s="32"/>
      <c r="O77" s="27"/>
      <c r="P77" s="25"/>
    </row>
    <row r="78" spans="11:16" ht="35.1" customHeight="1">
      <c r="K78" s="25"/>
      <c r="L78" s="27"/>
      <c r="M78" s="25"/>
      <c r="N78" s="33"/>
      <c r="O78" s="23" t="s">
        <v>88</v>
      </c>
      <c r="P78" s="25"/>
    </row>
    <row r="79" spans="11:16" ht="35.1" customHeight="1">
      <c r="K79" s="25"/>
      <c r="L79" s="27"/>
      <c r="M79" s="25"/>
      <c r="N79" s="32"/>
      <c r="O79" s="31">
        <f>45056</f>
        <v>45056</v>
      </c>
      <c r="P79" s="25"/>
    </row>
    <row r="80" spans="11:16" ht="9.9" customHeight="1">
      <c r="K80" s="25"/>
      <c r="L80" s="27"/>
      <c r="M80" s="25"/>
      <c r="N80" s="32"/>
      <c r="O80" s="27"/>
      <c r="P80" s="25"/>
    </row>
    <row r="81" spans="11:16" ht="35.1" customHeight="1">
      <c r="K81" s="25"/>
      <c r="L81" s="27"/>
      <c r="M81" s="25"/>
      <c r="N81" s="33"/>
      <c r="O81" s="23" t="s">
        <v>89</v>
      </c>
      <c r="P81" s="25"/>
    </row>
    <row r="82" spans="11:16" ht="35.1" customHeight="1">
      <c r="K82" s="25"/>
      <c r="L82" s="27"/>
      <c r="M82" s="25"/>
      <c r="N82" s="25"/>
      <c r="O82" s="31">
        <f>1404+2160</f>
        <v>3564</v>
      </c>
      <c r="P82" s="25"/>
    </row>
    <row r="83" spans="11:16" ht="9.9" customHeight="1">
      <c r="K83" s="25"/>
      <c r="L83" s="27"/>
      <c r="M83" s="25"/>
      <c r="N83" s="25"/>
      <c r="O83" s="27"/>
      <c r="P83" s="25"/>
    </row>
    <row r="84" spans="11:16" ht="35.1" customHeight="1">
      <c r="K84" s="25"/>
      <c r="L84" s="23" t="s">
        <v>14</v>
      </c>
      <c r="M84" s="28"/>
      <c r="N84" s="29"/>
      <c r="O84" s="48" t="s">
        <v>108</v>
      </c>
      <c r="P84" s="25"/>
    </row>
    <row r="85" spans="11:16" ht="34.5" customHeight="1">
      <c r="K85" s="25"/>
      <c r="L85" s="17">
        <f>SUM(O84:O96)</f>
        <v>110489</v>
      </c>
      <c r="M85" s="30"/>
      <c r="N85" s="30"/>
      <c r="O85" s="55">
        <f>(84348+45540)/900*600</f>
        <v>86592</v>
      </c>
      <c r="P85" s="25"/>
    </row>
    <row r="86" spans="11:16" ht="9.9" customHeight="1">
      <c r="K86" s="25"/>
      <c r="L86" s="27"/>
      <c r="M86" s="25"/>
      <c r="N86" s="32"/>
      <c r="O86" s="27"/>
      <c r="P86" s="25"/>
    </row>
    <row r="87" spans="11:16" ht="35.1" customHeight="1">
      <c r="K87" s="25"/>
      <c r="L87" s="27"/>
      <c r="M87" s="25"/>
      <c r="N87" s="33"/>
      <c r="O87" s="23" t="s">
        <v>15</v>
      </c>
      <c r="P87" s="25"/>
    </row>
    <row r="88" spans="11:16" ht="35.1" customHeight="1">
      <c r="K88" s="25"/>
      <c r="L88" s="27"/>
      <c r="M88" s="25"/>
      <c r="N88" s="44"/>
      <c r="O88" s="31">
        <f>214+6264+1698+4956+358</f>
        <v>13490</v>
      </c>
      <c r="P88" s="25"/>
    </row>
    <row r="89" spans="11:16" ht="9.9" customHeight="1">
      <c r="K89" s="25"/>
      <c r="L89" s="27"/>
      <c r="M89" s="25"/>
      <c r="N89" s="32"/>
      <c r="O89" s="27"/>
      <c r="P89" s="25"/>
    </row>
    <row r="90" spans="11:16" ht="35.1" customHeight="1">
      <c r="K90" s="25"/>
      <c r="L90" s="27"/>
      <c r="M90" s="25"/>
      <c r="N90" s="33"/>
      <c r="O90" s="23" t="s">
        <v>87</v>
      </c>
      <c r="P90" s="25"/>
    </row>
    <row r="91" spans="11:16" ht="35.1" customHeight="1">
      <c r="K91" s="25"/>
      <c r="L91" s="27"/>
      <c r="M91" s="25"/>
      <c r="N91" s="30"/>
      <c r="O91" s="31">
        <f>2306+1557</f>
        <v>3863</v>
      </c>
      <c r="P91" s="25"/>
    </row>
    <row r="92" spans="11:16" ht="9.9" customHeight="1">
      <c r="K92" s="25"/>
      <c r="L92" s="27"/>
      <c r="M92" s="25"/>
      <c r="N92" s="32"/>
      <c r="O92" s="27"/>
      <c r="P92" s="25"/>
    </row>
    <row r="93" spans="11:16" ht="35.1" customHeight="1">
      <c r="K93" s="25"/>
      <c r="L93" s="27"/>
      <c r="M93" s="25"/>
      <c r="N93" s="33"/>
      <c r="O93" s="23" t="s">
        <v>13</v>
      </c>
      <c r="P93" s="25"/>
    </row>
    <row r="94" spans="11:16" ht="35.1" customHeight="1">
      <c r="K94" s="25"/>
      <c r="L94" s="27"/>
      <c r="M94" s="25"/>
      <c r="N94" s="42"/>
      <c r="O94" s="31">
        <v>2000</v>
      </c>
      <c r="P94" s="45" t="s">
        <v>80</v>
      </c>
    </row>
    <row r="95" spans="11:16" ht="35.1" customHeight="1">
      <c r="K95" s="25"/>
      <c r="L95" s="27"/>
      <c r="M95" s="25"/>
      <c r="N95" s="43"/>
      <c r="O95" s="31">
        <v>2700</v>
      </c>
      <c r="P95" s="41" t="s">
        <v>81</v>
      </c>
    </row>
    <row r="96" spans="11:16" ht="35.1" customHeight="1">
      <c r="K96" s="25"/>
      <c r="L96" s="27"/>
      <c r="M96" s="25"/>
      <c r="N96" s="43"/>
      <c r="O96" s="31">
        <v>1844</v>
      </c>
      <c r="P96" s="41" t="s">
        <v>82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"/>
  <cols>
    <col min="1" max="1" width="3.5" customWidth="1"/>
    <col min="2" max="2" width="29.3984375" bestFit="1" customWidth="1"/>
    <col min="3" max="3" width="17.1992187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2.4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①宵宮祭rev.c</vt:lpstr>
      <vt:lpstr>②本祭rev.c</vt:lpstr>
      <vt:lpstr>①宵宮祭rev.b</vt:lpstr>
      <vt:lpstr>②本祭rev.b</vt:lpstr>
      <vt:lpstr>R6 収支計画</vt:lpstr>
      <vt:lpstr>R5年度祭礼予算計画シミュレーション</vt:lpstr>
      <vt:lpstr>実績メモ</vt:lpstr>
      <vt:lpstr>①宵宮祭rev.b!Print_Area</vt:lpstr>
      <vt:lpstr>①宵宮祭rev.c!Print_Area</vt:lpstr>
      <vt:lpstr>②本祭rev.b!Print_Area</vt:lpstr>
      <vt:lpstr>②本祭rev.c!Print_Area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橋本　岳</cp:lastModifiedBy>
  <cp:lastPrinted>2025-07-02T08:04:18Z</cp:lastPrinted>
  <dcterms:created xsi:type="dcterms:W3CDTF">2015-06-05T18:19:34Z</dcterms:created>
  <dcterms:modified xsi:type="dcterms:W3CDTF">2025-07-03T04:36:09Z</dcterms:modified>
</cp:coreProperties>
</file>