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bde4d8205714a/◆駒寄◆/★会計★/①会計共通(町内会費・会館維持費収納含む)/2024 R6年度/"/>
    </mc:Choice>
  </mc:AlternateContent>
  <xr:revisionPtr revIDLastSave="579" documentId="13_ncr:4000b_{1D38E796-1BAD-4F80-BF49-1EBEC9FE4441}" xr6:coauthVersionLast="47" xr6:coauthVersionMax="47" xr10:uidLastSave="{D0228088-EC37-4672-84FE-18994398E55A}"/>
  <bookViews>
    <workbookView xWindow="-120" yWindow="-120" windowWidth="29040" windowHeight="15720" xr2:uid="{00000000-000D-0000-FFFF-FFFF00000000}"/>
  </bookViews>
  <sheets>
    <sheet name="町内会費" sheetId="5" r:id="rId1"/>
    <sheet name="会館維持費" sheetId="8" r:id="rId2"/>
    <sheet name="よび" sheetId="6" r:id="rId3"/>
  </sheets>
  <definedNames>
    <definedName name="_xlnm.Print_Area" localSheetId="1">会館維持費!$A$1:$G$54</definedName>
    <definedName name="_xlnm.Print_Area" localSheetId="0">町内会費!$A$1:$G$50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8" l="1"/>
  <c r="D18" i="5" l="1"/>
  <c r="E18" i="5"/>
  <c r="G10" i="5"/>
  <c r="G27" i="5"/>
  <c r="G40" i="8" l="1"/>
  <c r="G54" i="8" s="1"/>
  <c r="C36" i="5"/>
  <c r="C18" i="5"/>
  <c r="G12" i="8"/>
  <c r="C36" i="8"/>
  <c r="C18" i="8"/>
  <c r="G5" i="8"/>
  <c r="F36" i="8"/>
  <c r="E36" i="8"/>
  <c r="D36" i="8"/>
  <c r="G34" i="8"/>
  <c r="B34" i="8"/>
  <c r="G33" i="8"/>
  <c r="B33" i="8"/>
  <c r="G32" i="8"/>
  <c r="B32" i="8"/>
  <c r="G31" i="8"/>
  <c r="B31" i="8"/>
  <c r="G30" i="8"/>
  <c r="B30" i="8"/>
  <c r="G29" i="8"/>
  <c r="B29" i="8"/>
  <c r="G28" i="8"/>
  <c r="B28" i="8"/>
  <c r="G27" i="8"/>
  <c r="B27" i="8"/>
  <c r="G26" i="8"/>
  <c r="B26" i="8"/>
  <c r="G25" i="8"/>
  <c r="B25" i="8"/>
  <c r="G24" i="8"/>
  <c r="B24" i="8"/>
  <c r="G23" i="8"/>
  <c r="B23" i="8"/>
  <c r="F18" i="8"/>
  <c r="E18" i="8"/>
  <c r="D18" i="8"/>
  <c r="B16" i="8"/>
  <c r="G15" i="8"/>
  <c r="B15" i="8"/>
  <c r="G14" i="8"/>
  <c r="B14" i="8"/>
  <c r="G13" i="8"/>
  <c r="B13" i="8"/>
  <c r="B12" i="8"/>
  <c r="G11" i="8"/>
  <c r="B11" i="8"/>
  <c r="G10" i="8"/>
  <c r="B10" i="8"/>
  <c r="G9" i="8"/>
  <c r="B9" i="8"/>
  <c r="G8" i="8"/>
  <c r="B8" i="8"/>
  <c r="G7" i="8"/>
  <c r="B7" i="8"/>
  <c r="G6" i="8"/>
  <c r="B6" i="8"/>
  <c r="B5" i="8"/>
  <c r="G15" i="5"/>
  <c r="G12" i="5"/>
  <c r="G11" i="5"/>
  <c r="G8" i="5"/>
  <c r="G7" i="5"/>
  <c r="G6" i="5"/>
  <c r="G5" i="5"/>
  <c r="C38" i="5" l="1"/>
  <c r="C38" i="8"/>
  <c r="I42" i="8"/>
  <c r="I44" i="8" s="1"/>
  <c r="I46" i="8" s="1"/>
  <c r="I48" i="8" s="1"/>
  <c r="I50" i="8" s="1"/>
  <c r="I52" i="8" s="1"/>
  <c r="G36" i="8"/>
  <c r="G18" i="8"/>
  <c r="C54" i="8"/>
  <c r="B18" i="8"/>
  <c r="B36" i="8"/>
  <c r="G41" i="5" l="1"/>
  <c r="G43" i="5" s="1"/>
  <c r="G45" i="5" s="1"/>
  <c r="G47" i="5" s="1"/>
  <c r="G38" i="8"/>
  <c r="F18" i="5"/>
  <c r="F36" i="5"/>
  <c r="E36" i="5"/>
  <c r="D36" i="5"/>
  <c r="B34" i="5"/>
  <c r="B33" i="5"/>
  <c r="B32" i="5"/>
  <c r="B31" i="5"/>
  <c r="B30" i="5"/>
  <c r="B29" i="5"/>
  <c r="B28" i="5"/>
  <c r="B27" i="5"/>
  <c r="B26" i="5"/>
  <c r="B25" i="5"/>
  <c r="B24" i="5"/>
  <c r="B23" i="5"/>
  <c r="B16" i="5"/>
  <c r="B15" i="5"/>
  <c r="B14" i="5"/>
  <c r="B13" i="5"/>
  <c r="B12" i="5"/>
  <c r="B11" i="5"/>
  <c r="B10" i="5"/>
  <c r="B9" i="5"/>
  <c r="B8" i="5"/>
  <c r="B7" i="5"/>
  <c r="B6" i="5"/>
  <c r="B5" i="5"/>
  <c r="C50" i="5" l="1"/>
  <c r="B36" i="5"/>
  <c r="B18" i="5"/>
  <c r="G34" i="5" l="1"/>
  <c r="G33" i="5"/>
  <c r="G32" i="5"/>
  <c r="G31" i="5"/>
  <c r="G30" i="5"/>
  <c r="G29" i="5"/>
  <c r="G28" i="5"/>
  <c r="G26" i="5"/>
  <c r="G25" i="5"/>
  <c r="G24" i="5"/>
  <c r="G23" i="5"/>
  <c r="G16" i="5"/>
  <c r="G14" i="5"/>
  <c r="G13" i="5"/>
  <c r="G9" i="5"/>
  <c r="G18" i="5" l="1"/>
  <c r="G36" i="5"/>
  <c r="G38" i="5" l="1"/>
  <c r="D39" i="6" l="1"/>
  <c r="C39" i="6"/>
  <c r="B39" i="6"/>
  <c r="D37" i="6"/>
  <c r="C37" i="6"/>
  <c r="B37" i="6"/>
  <c r="G35" i="6"/>
  <c r="G34" i="6"/>
  <c r="G33" i="6"/>
  <c r="G32" i="6"/>
  <c r="G31" i="6"/>
  <c r="G30" i="6"/>
  <c r="G29" i="6"/>
  <c r="G28" i="6"/>
  <c r="G27" i="6"/>
  <c r="G26" i="6"/>
  <c r="G25" i="6"/>
  <c r="G24" i="6"/>
  <c r="G37" i="6" s="1"/>
  <c r="C19" i="6"/>
  <c r="B19" i="6"/>
  <c r="G17" i="6"/>
  <c r="G16" i="6"/>
  <c r="G15" i="6"/>
  <c r="G14" i="6"/>
  <c r="G13" i="6"/>
  <c r="G12" i="6"/>
  <c r="G11" i="6"/>
  <c r="G10" i="6"/>
  <c r="G9" i="6"/>
  <c r="G8" i="6"/>
  <c r="G7" i="6"/>
  <c r="G6" i="6"/>
  <c r="G19" i="6" s="1"/>
  <c r="G39" i="6" l="1"/>
</calcChain>
</file>

<file path=xl/sharedStrings.xml><?xml version="1.0" encoding="utf-8"?>
<sst xmlns="http://schemas.openxmlformats.org/spreadsheetml/2006/main" count="181" uniqueCount="53">
  <si>
    <t>１区１班</t>
    <rPh sb="1" eb="2">
      <t>ク</t>
    </rPh>
    <rPh sb="3" eb="4">
      <t>ハン</t>
    </rPh>
    <phoneticPr fontId="2"/>
  </si>
  <si>
    <t>１区２班</t>
    <rPh sb="1" eb="2">
      <t>ク</t>
    </rPh>
    <rPh sb="3" eb="4">
      <t>ハン</t>
    </rPh>
    <phoneticPr fontId="2"/>
  </si>
  <si>
    <t>１区３班</t>
    <rPh sb="1" eb="2">
      <t>ク</t>
    </rPh>
    <rPh sb="3" eb="4">
      <t>ハン</t>
    </rPh>
    <phoneticPr fontId="2"/>
  </si>
  <si>
    <t>１区４班</t>
    <rPh sb="1" eb="2">
      <t>ク</t>
    </rPh>
    <rPh sb="3" eb="4">
      <t>ハン</t>
    </rPh>
    <phoneticPr fontId="2"/>
  </si>
  <si>
    <t>１区５班</t>
    <rPh sb="1" eb="2">
      <t>ク</t>
    </rPh>
    <rPh sb="3" eb="4">
      <t>ハン</t>
    </rPh>
    <phoneticPr fontId="2"/>
  </si>
  <si>
    <t>１区６班</t>
    <rPh sb="1" eb="2">
      <t>ク</t>
    </rPh>
    <rPh sb="3" eb="4">
      <t>ハン</t>
    </rPh>
    <phoneticPr fontId="2"/>
  </si>
  <si>
    <t>１区７班</t>
    <rPh sb="1" eb="2">
      <t>ク</t>
    </rPh>
    <rPh sb="3" eb="4">
      <t>ハン</t>
    </rPh>
    <phoneticPr fontId="2"/>
  </si>
  <si>
    <t>１区８班</t>
    <rPh sb="1" eb="2">
      <t>ク</t>
    </rPh>
    <rPh sb="3" eb="4">
      <t>ハン</t>
    </rPh>
    <phoneticPr fontId="2"/>
  </si>
  <si>
    <t>１区９班</t>
    <rPh sb="1" eb="2">
      <t>ク</t>
    </rPh>
    <rPh sb="3" eb="4">
      <t>ハン</t>
    </rPh>
    <phoneticPr fontId="2"/>
  </si>
  <si>
    <t>１区１０班</t>
    <rPh sb="1" eb="2">
      <t>ク</t>
    </rPh>
    <rPh sb="4" eb="5">
      <t>ハン</t>
    </rPh>
    <phoneticPr fontId="2"/>
  </si>
  <si>
    <t>１区１１班</t>
    <rPh sb="1" eb="2">
      <t>ク</t>
    </rPh>
    <rPh sb="4" eb="5">
      <t>ハン</t>
    </rPh>
    <phoneticPr fontId="2"/>
  </si>
  <si>
    <t>１区１２班</t>
    <rPh sb="1" eb="2">
      <t>ク</t>
    </rPh>
    <rPh sb="4" eb="5">
      <t>ハン</t>
    </rPh>
    <phoneticPr fontId="2"/>
  </si>
  <si>
    <t>２区１班</t>
    <rPh sb="1" eb="2">
      <t>ク</t>
    </rPh>
    <rPh sb="3" eb="4">
      <t>ハン</t>
    </rPh>
    <phoneticPr fontId="2"/>
  </si>
  <si>
    <t>２区２班</t>
    <rPh sb="1" eb="2">
      <t>ク</t>
    </rPh>
    <rPh sb="3" eb="4">
      <t>ハン</t>
    </rPh>
    <phoneticPr fontId="2"/>
  </si>
  <si>
    <t>２区３班</t>
    <rPh sb="1" eb="2">
      <t>ク</t>
    </rPh>
    <rPh sb="3" eb="4">
      <t>ハン</t>
    </rPh>
    <phoneticPr fontId="2"/>
  </si>
  <si>
    <t>２区４班</t>
    <rPh sb="1" eb="2">
      <t>ク</t>
    </rPh>
    <rPh sb="3" eb="4">
      <t>ハン</t>
    </rPh>
    <phoneticPr fontId="2"/>
  </si>
  <si>
    <t>２区５班</t>
    <rPh sb="1" eb="2">
      <t>ク</t>
    </rPh>
    <rPh sb="3" eb="4">
      <t>ハン</t>
    </rPh>
    <phoneticPr fontId="2"/>
  </si>
  <si>
    <t>２区６班</t>
    <rPh sb="1" eb="2">
      <t>ク</t>
    </rPh>
    <rPh sb="3" eb="4">
      <t>ハン</t>
    </rPh>
    <phoneticPr fontId="2"/>
  </si>
  <si>
    <t>２区７班</t>
    <rPh sb="1" eb="2">
      <t>ク</t>
    </rPh>
    <rPh sb="3" eb="4">
      <t>ハン</t>
    </rPh>
    <phoneticPr fontId="2"/>
  </si>
  <si>
    <t>２区８班</t>
    <rPh sb="1" eb="2">
      <t>ク</t>
    </rPh>
    <rPh sb="3" eb="4">
      <t>ハン</t>
    </rPh>
    <phoneticPr fontId="2"/>
  </si>
  <si>
    <t>２区９班</t>
    <rPh sb="1" eb="2">
      <t>ク</t>
    </rPh>
    <rPh sb="3" eb="4">
      <t>ハン</t>
    </rPh>
    <phoneticPr fontId="2"/>
  </si>
  <si>
    <t>２区１０班</t>
    <rPh sb="1" eb="2">
      <t>ク</t>
    </rPh>
    <rPh sb="4" eb="5">
      <t>ハン</t>
    </rPh>
    <phoneticPr fontId="2"/>
  </si>
  <si>
    <t>２区１１班</t>
    <rPh sb="1" eb="2">
      <t>ク</t>
    </rPh>
    <rPh sb="4" eb="5">
      <t>ハン</t>
    </rPh>
    <phoneticPr fontId="2"/>
  </si>
  <si>
    <t>２区１２班</t>
    <rPh sb="1" eb="2">
      <t>ク</t>
    </rPh>
    <rPh sb="4" eb="5">
      <t>ハン</t>
    </rPh>
    <phoneticPr fontId="2"/>
  </si>
  <si>
    <t>合計</t>
    <rPh sb="0" eb="2">
      <t>ゴウケイ</t>
    </rPh>
    <phoneticPr fontId="2"/>
  </si>
  <si>
    <t>世帯数</t>
    <rPh sb="0" eb="3">
      <t>セタイスウ</t>
    </rPh>
    <phoneticPr fontId="2"/>
  </si>
  <si>
    <t>収納金額</t>
    <rPh sb="0" eb="2">
      <t>シュウノウ</t>
    </rPh>
    <rPh sb="2" eb="4">
      <t>キンガク</t>
    </rPh>
    <phoneticPr fontId="2"/>
  </si>
  <si>
    <t>区・班</t>
    <rPh sb="0" eb="1">
      <t>ク</t>
    </rPh>
    <rPh sb="2" eb="3">
      <t>ハン</t>
    </rPh>
    <phoneticPr fontId="2"/>
  </si>
  <si>
    <t>一括収納件数</t>
    <rPh sb="0" eb="2">
      <t>イッカツ</t>
    </rPh>
    <rPh sb="2" eb="4">
      <t>シュウノウ</t>
    </rPh>
    <rPh sb="4" eb="6">
      <t>ケンスウ</t>
    </rPh>
    <phoneticPr fontId="2"/>
  </si>
  <si>
    <t>(3600円)</t>
    <rPh sb="5" eb="6">
      <t>エン</t>
    </rPh>
    <phoneticPr fontId="2"/>
  </si>
  <si>
    <t>その他件数</t>
    <rPh sb="2" eb="3">
      <t>タ</t>
    </rPh>
    <rPh sb="3" eb="5">
      <t>ケンスウ</t>
    </rPh>
    <phoneticPr fontId="2"/>
  </si>
  <si>
    <t>1区小計</t>
    <rPh sb="1" eb="2">
      <t>ク</t>
    </rPh>
    <rPh sb="2" eb="4">
      <t>ショウケイ</t>
    </rPh>
    <phoneticPr fontId="2"/>
  </si>
  <si>
    <t>２区小計</t>
    <rPh sb="1" eb="2">
      <t>ク</t>
    </rPh>
    <rPh sb="2" eb="4">
      <t>ショウケイ</t>
    </rPh>
    <phoneticPr fontId="2"/>
  </si>
  <si>
    <t>合　　計</t>
    <rPh sb="0" eb="1">
      <t>ゴウ</t>
    </rPh>
    <rPh sb="3" eb="4">
      <t>ケイ</t>
    </rPh>
    <phoneticPr fontId="2"/>
  </si>
  <si>
    <t>*収納金種</t>
    <rPh sb="1" eb="3">
      <t>シュウノウ</t>
    </rPh>
    <rPh sb="3" eb="5">
      <t>キンシュ</t>
    </rPh>
    <phoneticPr fontId="2"/>
  </si>
  <si>
    <t>枚</t>
    <rPh sb="0" eb="1">
      <t>マイ</t>
    </rPh>
    <phoneticPr fontId="2"/>
  </si>
  <si>
    <t>　</t>
    <phoneticPr fontId="2"/>
  </si>
  <si>
    <t>＝</t>
    <phoneticPr fontId="2"/>
  </si>
  <si>
    <t>（　　　　）</t>
    <phoneticPr fontId="2"/>
  </si>
  <si>
    <t>年　　月　　日　収納</t>
    <rPh sb="0" eb="1">
      <t>ネン</t>
    </rPh>
    <rPh sb="3" eb="4">
      <t>ツキ</t>
    </rPh>
    <rPh sb="6" eb="7">
      <t>ニチ</t>
    </rPh>
    <rPh sb="8" eb="10">
      <t>シュウノウ</t>
    </rPh>
    <phoneticPr fontId="2"/>
  </si>
  <si>
    <t xml:space="preserve">令和４年度　駒寄町内会　町内会費収納簿 </t>
    <rPh sb="0" eb="2">
      <t>レイワ</t>
    </rPh>
    <rPh sb="3" eb="5">
      <t>ネンド</t>
    </rPh>
    <rPh sb="6" eb="7">
      <t>コマ</t>
    </rPh>
    <rPh sb="7" eb="8">
      <t>キ</t>
    </rPh>
    <rPh sb="8" eb="10">
      <t>チョウナイ</t>
    </rPh>
    <rPh sb="10" eb="11">
      <t>カイ</t>
    </rPh>
    <rPh sb="12" eb="14">
      <t>チョウナイ</t>
    </rPh>
    <rPh sb="14" eb="16">
      <t>カイヒ</t>
    </rPh>
    <rPh sb="16" eb="18">
      <t>シュウノウ</t>
    </rPh>
    <rPh sb="18" eb="19">
      <t>ボ</t>
    </rPh>
    <phoneticPr fontId="2"/>
  </si>
  <si>
    <t>収納期間：</t>
    <rPh sb="0" eb="2">
      <t>シュウノウ</t>
    </rPh>
    <rPh sb="2" eb="4">
      <t>キカン</t>
    </rPh>
    <phoneticPr fontId="2"/>
  </si>
  <si>
    <t>(3300円)</t>
    <rPh sb="5" eb="6">
      <t>エン</t>
    </rPh>
    <phoneticPr fontId="2"/>
  </si>
  <si>
    <t>合　計</t>
    <rPh sb="0" eb="1">
      <t>ゴウ</t>
    </rPh>
    <rPh sb="2" eb="3">
      <t>ケイ</t>
    </rPh>
    <phoneticPr fontId="2"/>
  </si>
  <si>
    <t>最終世帯数：</t>
    <rPh sb="0" eb="2">
      <t>サイシュウ</t>
    </rPh>
    <rPh sb="2" eb="5">
      <t>セタイスウ</t>
    </rPh>
    <phoneticPr fontId="2"/>
  </si>
  <si>
    <t xml:space="preserve">令和６年度　駒寄町内会・町内会費収納簿 </t>
    <rPh sb="0" eb="2">
      <t>レイワ</t>
    </rPh>
    <rPh sb="3" eb="5">
      <t>ネンド</t>
    </rPh>
    <rPh sb="6" eb="7">
      <t>コマ</t>
    </rPh>
    <rPh sb="7" eb="8">
      <t>キ</t>
    </rPh>
    <rPh sb="8" eb="10">
      <t>チョウナイ</t>
    </rPh>
    <rPh sb="10" eb="11">
      <t>カイ</t>
    </rPh>
    <rPh sb="12" eb="14">
      <t>チョウナイ</t>
    </rPh>
    <rPh sb="14" eb="16">
      <t>カイヒ</t>
    </rPh>
    <rPh sb="16" eb="18">
      <t>シュウノウ</t>
    </rPh>
    <rPh sb="18" eb="19">
      <t>ボ</t>
    </rPh>
    <phoneticPr fontId="2"/>
  </si>
  <si>
    <t xml:space="preserve">令和６年度　駒寄町内会・会館維持費収納簿 </t>
    <rPh sb="0" eb="2">
      <t>レイワ</t>
    </rPh>
    <rPh sb="3" eb="5">
      <t>ネンド</t>
    </rPh>
    <rPh sb="6" eb="7">
      <t>コマ</t>
    </rPh>
    <rPh sb="7" eb="8">
      <t>キ</t>
    </rPh>
    <rPh sb="8" eb="10">
      <t>チョウナイ</t>
    </rPh>
    <rPh sb="10" eb="11">
      <t>カイ</t>
    </rPh>
    <rPh sb="12" eb="14">
      <t>カイカン</t>
    </rPh>
    <rPh sb="14" eb="17">
      <t>イジヒ</t>
    </rPh>
    <rPh sb="17" eb="19">
      <t>シュウノウ</t>
    </rPh>
    <rPh sb="19" eb="20">
      <t>ボ</t>
    </rPh>
    <phoneticPr fontId="2"/>
  </si>
  <si>
    <t>各世帯　179件収納</t>
    <rPh sb="0" eb="3">
      <t>カクセタイ</t>
    </rPh>
    <rPh sb="7" eb="8">
      <t>ケン</t>
    </rPh>
    <rPh sb="8" eb="10">
      <t>シュウノウ</t>
    </rPh>
    <phoneticPr fontId="2"/>
  </si>
  <si>
    <t>～7月14日</t>
    <rPh sb="2" eb="3">
      <t>ガツ</t>
    </rPh>
    <rPh sb="5" eb="6">
      <t>ニチ</t>
    </rPh>
    <phoneticPr fontId="2"/>
  </si>
  <si>
    <t>2区1班高間さん1,200円返金</t>
    <rPh sb="1" eb="2">
      <t>ク</t>
    </rPh>
    <rPh sb="3" eb="4">
      <t>ハン</t>
    </rPh>
    <rPh sb="4" eb="6">
      <t>タカマ</t>
    </rPh>
    <rPh sb="13" eb="14">
      <t>エン</t>
    </rPh>
    <rPh sb="14" eb="16">
      <t>ヘンキン</t>
    </rPh>
    <phoneticPr fontId="2"/>
  </si>
  <si>
    <t>１区６班菊池さん600円</t>
    <rPh sb="1" eb="2">
      <t>ク</t>
    </rPh>
    <rPh sb="3" eb="4">
      <t>ハン</t>
    </rPh>
    <rPh sb="4" eb="6">
      <t>キクチ</t>
    </rPh>
    <rPh sb="11" eb="12">
      <t>エン</t>
    </rPh>
    <phoneticPr fontId="2"/>
  </si>
  <si>
    <t>各世帯3,600円　185件収納</t>
    <rPh sb="0" eb="3">
      <t>カクセタイ</t>
    </rPh>
    <rPh sb="8" eb="9">
      <t>エン</t>
    </rPh>
    <rPh sb="13" eb="14">
      <t>ケン</t>
    </rPh>
    <rPh sb="14" eb="16">
      <t>シュウノウ</t>
    </rPh>
    <phoneticPr fontId="2"/>
  </si>
  <si>
    <t>１区12班古川さん300円</t>
    <rPh sb="1" eb="2">
      <t>ク</t>
    </rPh>
    <rPh sb="4" eb="5">
      <t>ハン</t>
    </rPh>
    <rPh sb="5" eb="7">
      <t>フルカワ</t>
    </rPh>
    <rPh sb="12" eb="13">
      <t>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</si>
</sst>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（&quot;0&quot;円）&quot;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ashed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56" fontId="0" fillId="0" borderId="21" xfId="0" applyNumberForma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56" fontId="0" fillId="0" borderId="24" xfId="0" applyNumberFormat="1" applyBorder="1" applyAlignment="1">
      <alignment horizontal="center"/>
    </xf>
    <xf numFmtId="56" fontId="0" fillId="0" borderId="25" xfId="0" applyNumberFormat="1" applyBorder="1" applyAlignment="1">
      <alignment horizontal="center"/>
    </xf>
    <xf numFmtId="0" fontId="0" fillId="0" borderId="26" xfId="0" applyBorder="1"/>
    <xf numFmtId="0" fontId="0" fillId="0" borderId="27" xfId="0" applyBorder="1"/>
    <xf numFmtId="56" fontId="0" fillId="0" borderId="28" xfId="0" applyNumberFormat="1" applyBorder="1" applyAlignment="1">
      <alignment horizontal="center"/>
    </xf>
    <xf numFmtId="56" fontId="0" fillId="0" borderId="29" xfId="0" applyNumberFormat="1" applyBorder="1" applyAlignment="1">
      <alignment horizontal="center"/>
    </xf>
    <xf numFmtId="56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1" xfId="0" applyBorder="1"/>
    <xf numFmtId="0" fontId="0" fillId="0" borderId="32" xfId="0" applyBorder="1"/>
    <xf numFmtId="5" fontId="0" fillId="0" borderId="34" xfId="0" applyNumberFormat="1" applyBorder="1"/>
    <xf numFmtId="5" fontId="0" fillId="0" borderId="35" xfId="0" applyNumberFormat="1" applyBorder="1"/>
    <xf numFmtId="5" fontId="0" fillId="0" borderId="13" xfId="0" applyNumberFormat="1" applyBorder="1"/>
    <xf numFmtId="5" fontId="0" fillId="0" borderId="4" xfId="0" applyNumberFormat="1" applyBorder="1"/>
    <xf numFmtId="5" fontId="0" fillId="0" borderId="37" xfId="0" applyNumberFormat="1" applyBorder="1"/>
    <xf numFmtId="56" fontId="0" fillId="0" borderId="3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176" fontId="0" fillId="0" borderId="21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56" fontId="0" fillId="0" borderId="40" xfId="0" applyNumberFormat="1" applyBorder="1"/>
    <xf numFmtId="0" fontId="0" fillId="0" borderId="40" xfId="0" applyBorder="1"/>
    <xf numFmtId="5" fontId="0" fillId="0" borderId="40" xfId="0" applyNumberFormat="1" applyBorder="1"/>
    <xf numFmtId="0" fontId="6" fillId="0" borderId="31" xfId="0" applyFont="1" applyBorder="1" applyAlignment="1">
      <alignment horizontal="right"/>
    </xf>
    <xf numFmtId="5" fontId="6" fillId="0" borderId="31" xfId="0" applyNumberFormat="1" applyFont="1" applyBorder="1"/>
    <xf numFmtId="0" fontId="4" fillId="0" borderId="0" xfId="0" applyFont="1" applyAlignment="1">
      <alignment horizontal="center"/>
    </xf>
    <xf numFmtId="5" fontId="7" fillId="0" borderId="40" xfId="0" applyNumberFormat="1" applyFont="1" applyBorder="1"/>
    <xf numFmtId="56" fontId="0" fillId="2" borderId="40" xfId="0" applyNumberFormat="1" applyFill="1" applyBorder="1"/>
    <xf numFmtId="56" fontId="0" fillId="3" borderId="40" xfId="0" applyNumberFormat="1" applyFill="1" applyBorder="1"/>
    <xf numFmtId="56" fontId="0" fillId="4" borderId="40" xfId="0" applyNumberFormat="1" applyFill="1" applyBorder="1"/>
    <xf numFmtId="56" fontId="0" fillId="5" borderId="40" xfId="0" applyNumberFormat="1" applyFill="1" applyBorder="1"/>
    <xf numFmtId="56" fontId="0" fillId="6" borderId="40" xfId="0" applyNumberFormat="1" applyFill="1" applyBorder="1"/>
    <xf numFmtId="5" fontId="6" fillId="0" borderId="13" xfId="0" applyNumberFormat="1" applyFont="1" applyBorder="1"/>
    <xf numFmtId="0" fontId="6" fillId="0" borderId="0" xfId="0" applyFont="1"/>
    <xf numFmtId="0" fontId="8" fillId="0" borderId="0" xfId="0" applyFont="1" applyAlignment="1">
      <alignment horizontal="right"/>
    </xf>
    <xf numFmtId="0" fontId="7" fillId="0" borderId="12" xfId="0" applyFont="1" applyBorder="1"/>
    <xf numFmtId="0" fontId="0" fillId="0" borderId="41" xfId="0" applyBorder="1"/>
    <xf numFmtId="5" fontId="0" fillId="0" borderId="0" xfId="0" applyNumberFormat="1"/>
    <xf numFmtId="0" fontId="4" fillId="0" borderId="0" xfId="0" applyFont="1" applyAlignment="1">
      <alignment horizontal="center"/>
    </xf>
    <xf numFmtId="0" fontId="0" fillId="0" borderId="3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8" xfId="0" applyFill="1" applyBorder="1"/>
    <xf numFmtId="0" fontId="0" fillId="4" borderId="1" xfId="0" applyFill="1" applyBorder="1"/>
    <xf numFmtId="0" fontId="0" fillId="7" borderId="18" xfId="0" applyFill="1" applyBorder="1"/>
    <xf numFmtId="56" fontId="0" fillId="7" borderId="40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1"/>
  <sheetViews>
    <sheetView tabSelected="1" topLeftCell="A16" zoomScaleNormal="100" zoomScaleSheetLayoutView="100" workbookViewId="0">
      <selection activeCell="F48" sqref="F48"/>
    </sheetView>
  </sheetViews>
  <sheetFormatPr defaultRowHeight="13.5" outlineLevelRow="1" x14ac:dyDescent="0.15"/>
  <cols>
    <col min="1" max="1" width="11" bestFit="1" customWidth="1"/>
    <col min="2" max="2" width="12.625" hidden="1" customWidth="1"/>
    <col min="3" max="3" width="12.625" customWidth="1"/>
    <col min="4" max="6" width="10.625" customWidth="1"/>
    <col min="7" max="7" width="12.625" customWidth="1"/>
    <col min="9" max="9" width="10.375" bestFit="1" customWidth="1"/>
  </cols>
  <sheetData>
    <row r="1" spans="1:7" ht="18.75" customHeight="1" x14ac:dyDescent="0.2">
      <c r="A1" s="70" t="s">
        <v>45</v>
      </c>
      <c r="B1" s="70"/>
      <c r="C1" s="70"/>
      <c r="D1" s="70"/>
      <c r="E1" s="70"/>
      <c r="F1" s="70"/>
      <c r="G1" s="70"/>
    </row>
    <row r="2" spans="1:7" ht="19.5" thickBot="1" x14ac:dyDescent="0.25">
      <c r="A2" s="12" t="s">
        <v>36</v>
      </c>
      <c r="B2" s="7"/>
      <c r="C2" s="1"/>
    </row>
    <row r="3" spans="1:7" x14ac:dyDescent="0.15">
      <c r="A3" s="18" t="s">
        <v>27</v>
      </c>
      <c r="B3" s="48" t="s">
        <v>25</v>
      </c>
      <c r="C3" s="48" t="s">
        <v>28</v>
      </c>
      <c r="D3" s="48" t="s">
        <v>30</v>
      </c>
      <c r="E3" s="48" t="s">
        <v>30</v>
      </c>
      <c r="F3" s="48" t="s">
        <v>30</v>
      </c>
      <c r="G3" s="49" t="s">
        <v>26</v>
      </c>
    </row>
    <row r="4" spans="1:7" ht="14.25" thickBot="1" x14ac:dyDescent="0.2">
      <c r="A4" s="24"/>
      <c r="B4" s="25" t="s">
        <v>24</v>
      </c>
      <c r="C4" s="50">
        <v>3600</v>
      </c>
      <c r="D4" s="50">
        <v>600</v>
      </c>
      <c r="E4" s="50">
        <v>300</v>
      </c>
      <c r="F4" s="50"/>
      <c r="G4" s="51" t="s">
        <v>24</v>
      </c>
    </row>
    <row r="5" spans="1:7" ht="15" customHeight="1" x14ac:dyDescent="0.15">
      <c r="A5" s="19" t="s">
        <v>0</v>
      </c>
      <c r="B5" s="13">
        <f>SUM(C5:F5)</f>
        <v>11</v>
      </c>
      <c r="C5" s="13">
        <v>11</v>
      </c>
      <c r="D5" s="13"/>
      <c r="E5" s="13"/>
      <c r="F5" s="13"/>
      <c r="G5" s="43">
        <f>C5*$C$4+D5*$D$4+E5*$E$4+F5*$F$4</f>
        <v>39600</v>
      </c>
    </row>
    <row r="6" spans="1:7" ht="15" customHeight="1" x14ac:dyDescent="0.15">
      <c r="A6" s="20" t="s">
        <v>1</v>
      </c>
      <c r="B6" s="2">
        <f t="shared" ref="B6:B16" si="0">SUM(C6:F6)</f>
        <v>8</v>
      </c>
      <c r="C6" s="2">
        <v>8</v>
      </c>
      <c r="D6" s="2"/>
      <c r="E6" s="2"/>
      <c r="F6" s="2"/>
      <c r="G6" s="44">
        <f>C6*$C$4+D6*$D$4+E6*$E$4+F6*$F$4</f>
        <v>28800</v>
      </c>
    </row>
    <row r="7" spans="1:7" ht="15" customHeight="1" x14ac:dyDescent="0.15">
      <c r="A7" s="20" t="s">
        <v>2</v>
      </c>
      <c r="B7" s="2">
        <f t="shared" si="0"/>
        <v>8</v>
      </c>
      <c r="C7" s="2">
        <v>8</v>
      </c>
      <c r="D7" s="2"/>
      <c r="E7" s="2"/>
      <c r="F7" s="2"/>
      <c r="G7" s="44">
        <f>C7*$C$4+D7*$D$4+E7*$E$4+F7*$F$4</f>
        <v>28800</v>
      </c>
    </row>
    <row r="8" spans="1:7" ht="15" customHeight="1" x14ac:dyDescent="0.15">
      <c r="A8" s="20" t="s">
        <v>3</v>
      </c>
      <c r="B8" s="2">
        <f t="shared" si="0"/>
        <v>6</v>
      </c>
      <c r="C8" s="2">
        <v>6</v>
      </c>
      <c r="D8" s="2"/>
      <c r="E8" s="2"/>
      <c r="F8" s="2"/>
      <c r="G8" s="44">
        <f>C8*$C$4+D8*$D$4+E8*$E$4+F8*$F$4</f>
        <v>21600</v>
      </c>
    </row>
    <row r="9" spans="1:7" ht="15" customHeight="1" x14ac:dyDescent="0.15">
      <c r="A9" s="20" t="s">
        <v>4</v>
      </c>
      <c r="B9" s="2">
        <f t="shared" si="0"/>
        <v>3</v>
      </c>
      <c r="C9" s="2">
        <v>3</v>
      </c>
      <c r="D9" s="2"/>
      <c r="E9" s="2"/>
      <c r="F9" s="2"/>
      <c r="G9" s="44">
        <f t="shared" ref="G9:G16" si="1">C9*$C$4+D9*$D$4+E9*$E$4+F9*$F$4</f>
        <v>10800</v>
      </c>
    </row>
    <row r="10" spans="1:7" ht="15" customHeight="1" x14ac:dyDescent="0.15">
      <c r="A10" s="20" t="s">
        <v>5</v>
      </c>
      <c r="B10" s="2">
        <f t="shared" si="0"/>
        <v>6</v>
      </c>
      <c r="C10" s="2">
        <v>5</v>
      </c>
      <c r="D10" s="74">
        <v>1</v>
      </c>
      <c r="E10" s="2"/>
      <c r="F10" s="2"/>
      <c r="G10" s="44">
        <f>C10*$C$4+D10*$D$4+E10*$E$4+F10*$F$4</f>
        <v>18600</v>
      </c>
    </row>
    <row r="11" spans="1:7" ht="15" customHeight="1" x14ac:dyDescent="0.15">
      <c r="A11" s="20" t="s">
        <v>6</v>
      </c>
      <c r="B11" s="2">
        <f t="shared" si="0"/>
        <v>5</v>
      </c>
      <c r="C11" s="2">
        <v>5</v>
      </c>
      <c r="D11" s="2"/>
      <c r="E11" s="2"/>
      <c r="F11" s="2"/>
      <c r="G11" s="44">
        <f>C11*$C$4+D11*$D$4+E11*$E$4+F11*$F$4</f>
        <v>18000</v>
      </c>
    </row>
    <row r="12" spans="1:7" ht="15" customHeight="1" x14ac:dyDescent="0.15">
      <c r="A12" s="20" t="s">
        <v>7</v>
      </c>
      <c r="B12" s="2">
        <f t="shared" si="0"/>
        <v>7</v>
      </c>
      <c r="C12" s="2">
        <v>7</v>
      </c>
      <c r="D12" s="2"/>
      <c r="E12" s="2"/>
      <c r="F12" s="2"/>
      <c r="G12" s="44">
        <f>C12*$C$4+D12*$D$4+E12*$E$4+F12*$F$4</f>
        <v>25200</v>
      </c>
    </row>
    <row r="13" spans="1:7" ht="15" customHeight="1" x14ac:dyDescent="0.15">
      <c r="A13" s="20" t="s">
        <v>8</v>
      </c>
      <c r="B13" s="2">
        <f t="shared" si="0"/>
        <v>9</v>
      </c>
      <c r="C13" s="2">
        <v>9</v>
      </c>
      <c r="D13" s="2"/>
      <c r="E13" s="2"/>
      <c r="F13" s="2"/>
      <c r="G13" s="44">
        <f t="shared" si="1"/>
        <v>32400</v>
      </c>
    </row>
    <row r="14" spans="1:7" ht="15" customHeight="1" x14ac:dyDescent="0.15">
      <c r="A14" s="20" t="s">
        <v>9</v>
      </c>
      <c r="B14" s="2">
        <f t="shared" si="0"/>
        <v>5</v>
      </c>
      <c r="C14" s="2">
        <v>5</v>
      </c>
      <c r="D14" s="2"/>
      <c r="E14" s="2"/>
      <c r="F14" s="2"/>
      <c r="G14" s="44">
        <f t="shared" si="1"/>
        <v>18000</v>
      </c>
    </row>
    <row r="15" spans="1:7" ht="15" customHeight="1" x14ac:dyDescent="0.15">
      <c r="A15" s="20" t="s">
        <v>10</v>
      </c>
      <c r="B15" s="2">
        <f t="shared" si="0"/>
        <v>9</v>
      </c>
      <c r="C15" s="2">
        <v>9</v>
      </c>
      <c r="D15" s="2"/>
      <c r="E15" s="2"/>
      <c r="F15" s="2"/>
      <c r="G15" s="44">
        <f>C15*$C$4+D15*$D$4+E15*$E$4+F15*$F$4</f>
        <v>32400</v>
      </c>
    </row>
    <row r="16" spans="1:7" ht="15" customHeight="1" thickBot="1" x14ac:dyDescent="0.2">
      <c r="A16" s="21" t="s">
        <v>11</v>
      </c>
      <c r="B16" s="22">
        <f t="shared" si="0"/>
        <v>15</v>
      </c>
      <c r="C16" s="22">
        <v>14</v>
      </c>
      <c r="D16" s="22"/>
      <c r="E16" s="75">
        <v>1</v>
      </c>
      <c r="F16" s="22"/>
      <c r="G16" s="47">
        <f t="shared" si="1"/>
        <v>50700</v>
      </c>
    </row>
    <row r="17" spans="1:7" ht="14.25" thickBot="1" x14ac:dyDescent="0.2">
      <c r="A17" s="6"/>
    </row>
    <row r="18" spans="1:7" ht="17.100000000000001" customHeight="1" thickBot="1" x14ac:dyDescent="0.2">
      <c r="A18" s="27" t="s">
        <v>31</v>
      </c>
      <c r="B18" s="17">
        <f>SUM(B5:B16)</f>
        <v>92</v>
      </c>
      <c r="C18" s="17">
        <f>SUM(C5:C16)</f>
        <v>90</v>
      </c>
      <c r="D18" s="17">
        <f>SUM(D5:D16)</f>
        <v>1</v>
      </c>
      <c r="E18" s="17">
        <f>SUM(E5:E16)</f>
        <v>1</v>
      </c>
      <c r="F18" s="17">
        <f>SUM(F5:F16)</f>
        <v>0</v>
      </c>
      <c r="G18" s="45">
        <f>SUM(G5:G16)</f>
        <v>324900</v>
      </c>
    </row>
    <row r="19" spans="1:7" x14ac:dyDescent="0.15">
      <c r="A19" s="6"/>
    </row>
    <row r="20" spans="1:7" ht="14.25" thickBot="1" x14ac:dyDescent="0.2">
      <c r="A20" s="6"/>
    </row>
    <row r="21" spans="1:7" x14ac:dyDescent="0.15">
      <c r="A21" s="18" t="s">
        <v>27</v>
      </c>
      <c r="B21" s="48" t="s">
        <v>25</v>
      </c>
      <c r="C21" s="48" t="s">
        <v>28</v>
      </c>
      <c r="D21" s="48" t="s">
        <v>30</v>
      </c>
      <c r="E21" s="48" t="s">
        <v>30</v>
      </c>
      <c r="F21" s="48" t="s">
        <v>30</v>
      </c>
      <c r="G21" s="49" t="s">
        <v>26</v>
      </c>
    </row>
    <row r="22" spans="1:7" ht="14.25" thickBot="1" x14ac:dyDescent="0.2">
      <c r="A22" s="24"/>
      <c r="B22" s="25" t="s">
        <v>24</v>
      </c>
      <c r="C22" s="50">
        <v>3600</v>
      </c>
      <c r="D22" s="50">
        <v>1200</v>
      </c>
      <c r="E22" s="50"/>
      <c r="F22" s="50"/>
      <c r="G22" s="51" t="s">
        <v>24</v>
      </c>
    </row>
    <row r="23" spans="1:7" ht="15" customHeight="1" x14ac:dyDescent="0.15">
      <c r="A23" s="19" t="s">
        <v>12</v>
      </c>
      <c r="B23" s="13">
        <f t="shared" ref="B23:B34" si="2">SUM(C23:F23)</f>
        <v>8</v>
      </c>
      <c r="C23" s="13">
        <v>9</v>
      </c>
      <c r="D23" s="73">
        <v>-1</v>
      </c>
      <c r="E23" s="13"/>
      <c r="F23" s="13"/>
      <c r="G23" s="43">
        <f>C23*$C$22+D23*$D$22+E23*$E$22+F23*$F$22</f>
        <v>31200</v>
      </c>
    </row>
    <row r="24" spans="1:7" ht="15" customHeight="1" x14ac:dyDescent="0.15">
      <c r="A24" s="20" t="s">
        <v>13</v>
      </c>
      <c r="B24" s="2">
        <f t="shared" si="2"/>
        <v>5</v>
      </c>
      <c r="C24" s="2">
        <v>5</v>
      </c>
      <c r="D24" s="2"/>
      <c r="E24" s="2"/>
      <c r="F24" s="2"/>
      <c r="G24" s="44">
        <f t="shared" ref="G24:G34" si="3">C24*$C$22+D24*$D$22+E24*$E$22+F24*$F$22</f>
        <v>18000</v>
      </c>
    </row>
    <row r="25" spans="1:7" ht="15" customHeight="1" x14ac:dyDescent="0.15">
      <c r="A25" s="20" t="s">
        <v>14</v>
      </c>
      <c r="B25" s="2">
        <f t="shared" si="2"/>
        <v>5</v>
      </c>
      <c r="C25" s="2">
        <v>5</v>
      </c>
      <c r="D25" s="2"/>
      <c r="E25" s="2"/>
      <c r="F25" s="2"/>
      <c r="G25" s="44">
        <f t="shared" si="3"/>
        <v>18000</v>
      </c>
    </row>
    <row r="26" spans="1:7" ht="15" customHeight="1" x14ac:dyDescent="0.15">
      <c r="A26" s="20" t="s">
        <v>15</v>
      </c>
      <c r="B26" s="2">
        <f t="shared" si="2"/>
        <v>5</v>
      </c>
      <c r="C26" s="2">
        <v>5</v>
      </c>
      <c r="D26" s="2"/>
      <c r="E26" s="2"/>
      <c r="F26" s="2"/>
      <c r="G26" s="44">
        <f t="shared" si="3"/>
        <v>18000</v>
      </c>
    </row>
    <row r="27" spans="1:7" ht="15" customHeight="1" x14ac:dyDescent="0.15">
      <c r="A27" s="20" t="s">
        <v>16</v>
      </c>
      <c r="B27" s="2">
        <f t="shared" si="2"/>
        <v>9</v>
      </c>
      <c r="C27" s="2">
        <v>9</v>
      </c>
      <c r="D27" s="2"/>
      <c r="E27" s="2"/>
      <c r="F27" s="2"/>
      <c r="G27" s="44">
        <f>C27*$C$22+D27*$D$22+E27*$E$22+F27*$F$22</f>
        <v>32400</v>
      </c>
    </row>
    <row r="28" spans="1:7" ht="15" customHeight="1" x14ac:dyDescent="0.15">
      <c r="A28" s="20" t="s">
        <v>17</v>
      </c>
      <c r="B28" s="2">
        <f t="shared" si="2"/>
        <v>6</v>
      </c>
      <c r="C28" s="2">
        <v>6</v>
      </c>
      <c r="D28" s="2"/>
      <c r="E28" s="2"/>
      <c r="F28" s="2"/>
      <c r="G28" s="44">
        <f t="shared" si="3"/>
        <v>21600</v>
      </c>
    </row>
    <row r="29" spans="1:7" ht="15" customHeight="1" x14ac:dyDescent="0.15">
      <c r="A29" s="20" t="s">
        <v>18</v>
      </c>
      <c r="B29" s="2">
        <f t="shared" si="2"/>
        <v>9</v>
      </c>
      <c r="C29" s="2">
        <v>9</v>
      </c>
      <c r="D29" s="2"/>
      <c r="E29" s="2"/>
      <c r="F29" s="2"/>
      <c r="G29" s="44">
        <f t="shared" si="3"/>
        <v>32400</v>
      </c>
    </row>
    <row r="30" spans="1:7" ht="15" customHeight="1" x14ac:dyDescent="0.15">
      <c r="A30" s="20" t="s">
        <v>19</v>
      </c>
      <c r="B30" s="2">
        <f t="shared" si="2"/>
        <v>8</v>
      </c>
      <c r="C30" s="2">
        <v>8</v>
      </c>
      <c r="D30" s="2"/>
      <c r="E30" s="2"/>
      <c r="F30" s="2"/>
      <c r="G30" s="44">
        <f t="shared" si="3"/>
        <v>28800</v>
      </c>
    </row>
    <row r="31" spans="1:7" ht="15" customHeight="1" x14ac:dyDescent="0.15">
      <c r="A31" s="20" t="s">
        <v>20</v>
      </c>
      <c r="B31" s="2">
        <f t="shared" si="2"/>
        <v>8</v>
      </c>
      <c r="C31" s="2">
        <v>8</v>
      </c>
      <c r="D31" s="2"/>
      <c r="E31" s="2"/>
      <c r="F31" s="2"/>
      <c r="G31" s="44">
        <f t="shared" si="3"/>
        <v>28800</v>
      </c>
    </row>
    <row r="32" spans="1:7" ht="15" customHeight="1" x14ac:dyDescent="0.15">
      <c r="A32" s="20" t="s">
        <v>21</v>
      </c>
      <c r="B32" s="2">
        <f t="shared" si="2"/>
        <v>11</v>
      </c>
      <c r="C32" s="2">
        <v>11</v>
      </c>
      <c r="D32" s="2"/>
      <c r="E32" s="2"/>
      <c r="F32" s="2"/>
      <c r="G32" s="44">
        <f t="shared" si="3"/>
        <v>39600</v>
      </c>
    </row>
    <row r="33" spans="1:9" ht="15" customHeight="1" x14ac:dyDescent="0.15">
      <c r="A33" s="20" t="s">
        <v>22</v>
      </c>
      <c r="B33" s="2">
        <f t="shared" si="2"/>
        <v>10</v>
      </c>
      <c r="C33" s="2">
        <v>10</v>
      </c>
      <c r="D33" s="2"/>
      <c r="E33" s="2"/>
      <c r="F33" s="2"/>
      <c r="G33" s="44">
        <f t="shared" si="3"/>
        <v>36000</v>
      </c>
    </row>
    <row r="34" spans="1:9" ht="15" customHeight="1" thickBot="1" x14ac:dyDescent="0.2">
      <c r="A34" s="21" t="s">
        <v>23</v>
      </c>
      <c r="B34" s="22">
        <f t="shared" si="2"/>
        <v>10</v>
      </c>
      <c r="C34" s="22">
        <v>10</v>
      </c>
      <c r="D34" s="22"/>
      <c r="E34" s="22"/>
      <c r="F34" s="22"/>
      <c r="G34" s="47">
        <f t="shared" si="3"/>
        <v>36000</v>
      </c>
    </row>
    <row r="35" spans="1:9" ht="14.25" thickBot="1" x14ac:dyDescent="0.2">
      <c r="A35" s="6"/>
    </row>
    <row r="36" spans="1:9" ht="17.100000000000001" customHeight="1" thickBot="1" x14ac:dyDescent="0.2">
      <c r="A36" s="27" t="s">
        <v>32</v>
      </c>
      <c r="B36" s="17">
        <f t="shared" ref="B36:G36" si="4">SUM(B23:B34)</f>
        <v>94</v>
      </c>
      <c r="C36" s="17">
        <f>SUM(C23:C34)</f>
        <v>95</v>
      </c>
      <c r="D36" s="17">
        <f t="shared" si="4"/>
        <v>-1</v>
      </c>
      <c r="E36" s="17">
        <f t="shared" si="4"/>
        <v>0</v>
      </c>
      <c r="F36" s="17">
        <f t="shared" si="4"/>
        <v>0</v>
      </c>
      <c r="G36" s="45">
        <f t="shared" si="4"/>
        <v>340800</v>
      </c>
    </row>
    <row r="37" spans="1:9" ht="14.25" thickBot="1" x14ac:dyDescent="0.2">
      <c r="A37" s="6"/>
    </row>
    <row r="38" spans="1:9" ht="20.100000000000001" customHeight="1" thickBot="1" x14ac:dyDescent="0.25">
      <c r="A38" s="57"/>
      <c r="C38">
        <f>C18+C36</f>
        <v>185</v>
      </c>
      <c r="E38" s="68"/>
      <c r="F38" s="26" t="s">
        <v>33</v>
      </c>
      <c r="G38" s="64">
        <f>G18+G36</f>
        <v>665700</v>
      </c>
    </row>
    <row r="41" spans="1:9" outlineLevel="1" x14ac:dyDescent="0.15">
      <c r="A41" s="52">
        <v>45445</v>
      </c>
      <c r="B41" s="53"/>
      <c r="C41" t="s">
        <v>48</v>
      </c>
      <c r="D41" s="53" t="s">
        <v>51</v>
      </c>
      <c r="E41" s="53"/>
      <c r="F41" s="53"/>
      <c r="G41" s="54">
        <f>3600*C38</f>
        <v>666000</v>
      </c>
    </row>
    <row r="42" spans="1:9" outlineLevel="1" x14ac:dyDescent="0.15"/>
    <row r="43" spans="1:9" outlineLevel="1" x14ac:dyDescent="0.15">
      <c r="A43" s="59">
        <v>45632</v>
      </c>
      <c r="B43" s="53"/>
      <c r="C43" s="53" t="s">
        <v>49</v>
      </c>
      <c r="D43" s="53"/>
      <c r="E43" s="53"/>
      <c r="F43" s="54">
        <v>-1200</v>
      </c>
      <c r="G43" s="54">
        <f>G41+F43</f>
        <v>664800</v>
      </c>
      <c r="H43" s="69"/>
      <c r="I43" s="69"/>
    </row>
    <row r="44" spans="1:9" outlineLevel="1" x14ac:dyDescent="0.15"/>
    <row r="45" spans="1:9" outlineLevel="1" x14ac:dyDescent="0.15">
      <c r="A45" s="61">
        <v>45704</v>
      </c>
      <c r="B45" s="53"/>
      <c r="C45" s="53" t="s">
        <v>50</v>
      </c>
      <c r="D45" s="53"/>
      <c r="E45" s="53"/>
      <c r="F45" s="54">
        <v>600</v>
      </c>
      <c r="G45" s="54">
        <f>G43+F45</f>
        <v>665400</v>
      </c>
      <c r="H45" s="69"/>
      <c r="I45" s="69"/>
    </row>
    <row r="46" spans="1:9" outlineLevel="1" x14ac:dyDescent="0.15"/>
    <row r="47" spans="1:9" outlineLevel="1" x14ac:dyDescent="0.15">
      <c r="A47" s="76">
        <v>45720</v>
      </c>
      <c r="B47" s="53"/>
      <c r="C47" s="53" t="s">
        <v>52</v>
      </c>
      <c r="D47" s="53"/>
      <c r="E47" s="53"/>
      <c r="F47" s="54">
        <v>300</v>
      </c>
      <c r="G47" s="54">
        <f>G45+F47</f>
        <v>665700</v>
      </c>
      <c r="H47" s="69"/>
      <c r="I47" s="69"/>
    </row>
    <row r="48" spans="1:9" outlineLevel="1" x14ac:dyDescent="0.15"/>
    <row r="49" spans="1:3" outlineLevel="1" x14ac:dyDescent="0.15"/>
    <row r="50" spans="1:3" outlineLevel="1" x14ac:dyDescent="0.15">
      <c r="A50" s="66" t="s">
        <v>44</v>
      </c>
      <c r="B50" s="65"/>
      <c r="C50" s="65">
        <f>SUM(C18:F18)+SUM(C36:F36)</f>
        <v>186</v>
      </c>
    </row>
    <row r="51" spans="1:3" outlineLevel="1" x14ac:dyDescent="0.15"/>
  </sheetData>
  <mergeCells count="1">
    <mergeCell ref="A1:G1"/>
  </mergeCells>
  <phoneticPr fontId="2"/>
  <printOptions horizontalCentered="1" verticalCentered="1"/>
  <pageMargins left="1.1811023622047245" right="0.70866141732283472" top="0.74803149606299213" bottom="0.74803149606299213" header="0.31496062992125984" footer="0.31496062992125984"/>
  <pageSetup paperSize="9" orientation="portrait" horizontalDpi="4294967293" verticalDpi="300" r:id="rId1"/>
  <headerFooter alignWithMargins="0">
    <oddFooter>&amp;L&amp;Z&amp;F</oddFooter>
  </headerFooter>
  <ignoredErrors>
    <ignoredError sqref="C19:E21 C24 C22 C31 C35:E35 D34:E34 C18 C36:F36 C26 C33 F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785E-7612-4F3A-A823-61230415F298}">
  <sheetPr>
    <pageSetUpPr fitToPage="1"/>
  </sheetPr>
  <dimension ref="A1:I55"/>
  <sheetViews>
    <sheetView view="pageBreakPreview" zoomScale="85" zoomScaleNormal="100" zoomScaleSheetLayoutView="85" workbookViewId="0">
      <selection activeCell="G17" sqref="G17"/>
    </sheetView>
  </sheetViews>
  <sheetFormatPr defaultRowHeight="13.5" outlineLevelRow="1" x14ac:dyDescent="0.15"/>
  <cols>
    <col min="1" max="1" width="11" bestFit="1" customWidth="1"/>
    <col min="2" max="2" width="12.625" hidden="1" customWidth="1"/>
    <col min="3" max="3" width="12.625" customWidth="1"/>
    <col min="4" max="6" width="10.625" customWidth="1"/>
    <col min="7" max="7" width="12.625" customWidth="1"/>
  </cols>
  <sheetData>
    <row r="1" spans="1:9" ht="18.75" customHeight="1" x14ac:dyDescent="0.2">
      <c r="A1" s="70" t="s">
        <v>46</v>
      </c>
      <c r="B1" s="70"/>
      <c r="C1" s="70"/>
      <c r="D1" s="70"/>
      <c r="E1" s="70"/>
      <c r="F1" s="70"/>
      <c r="G1" s="70"/>
    </row>
    <row r="2" spans="1:9" ht="19.5" thickBot="1" x14ac:dyDescent="0.25">
      <c r="A2" s="12" t="s">
        <v>36</v>
      </c>
      <c r="B2" s="7"/>
      <c r="C2" s="1"/>
    </row>
    <row r="3" spans="1:9" x14ac:dyDescent="0.15">
      <c r="A3" s="18" t="s">
        <v>27</v>
      </c>
      <c r="B3" s="48" t="s">
        <v>25</v>
      </c>
      <c r="C3" s="48" t="s">
        <v>28</v>
      </c>
      <c r="D3" s="48" t="s">
        <v>30</v>
      </c>
      <c r="E3" s="48" t="s">
        <v>30</v>
      </c>
      <c r="F3" s="48" t="s">
        <v>30</v>
      </c>
      <c r="G3" s="49" t="s">
        <v>26</v>
      </c>
    </row>
    <row r="4" spans="1:9" ht="14.25" thickBot="1" x14ac:dyDescent="0.2">
      <c r="A4" s="24"/>
      <c r="B4" s="25" t="s">
        <v>24</v>
      </c>
      <c r="C4" s="50">
        <v>1200</v>
      </c>
      <c r="D4" s="50">
        <v>200</v>
      </c>
      <c r="E4" s="50">
        <v>100</v>
      </c>
      <c r="F4" s="50"/>
      <c r="G4" s="51" t="s">
        <v>24</v>
      </c>
    </row>
    <row r="5" spans="1:9" ht="15" customHeight="1" x14ac:dyDescent="0.15">
      <c r="A5" s="19" t="s">
        <v>0</v>
      </c>
      <c r="B5" s="13">
        <f>SUM(C5:F5)</f>
        <v>11</v>
      </c>
      <c r="C5" s="13">
        <v>11</v>
      </c>
      <c r="D5" s="13"/>
      <c r="E5" s="13"/>
      <c r="F5" s="13"/>
      <c r="G5" s="43">
        <f>C5*$C$4+D5*$D$4+E5*$E$4+F5*$F$4</f>
        <v>13200</v>
      </c>
    </row>
    <row r="6" spans="1:9" ht="15" customHeight="1" x14ac:dyDescent="0.15">
      <c r="A6" s="20" t="s">
        <v>1</v>
      </c>
      <c r="B6" s="2">
        <f t="shared" ref="B6:B16" si="0">SUM(C6:F6)</f>
        <v>8</v>
      </c>
      <c r="C6" s="2">
        <v>8</v>
      </c>
      <c r="D6" s="2"/>
      <c r="E6" s="2"/>
      <c r="F6" s="2"/>
      <c r="G6" s="44">
        <f>C6*$C$4+D6*$D$4+E6*$E$4+F6*$F$4</f>
        <v>9600</v>
      </c>
    </row>
    <row r="7" spans="1:9" ht="15" customHeight="1" x14ac:dyDescent="0.15">
      <c r="A7" s="20" t="s">
        <v>2</v>
      </c>
      <c r="B7" s="2">
        <f t="shared" si="0"/>
        <v>8</v>
      </c>
      <c r="C7" s="2">
        <v>8</v>
      </c>
      <c r="D7" s="2"/>
      <c r="E7" s="2"/>
      <c r="F7" s="2"/>
      <c r="G7" s="44">
        <f>C7*$C$4+D7*$D$4+E7*$E$4+F7*$F$4</f>
        <v>9600</v>
      </c>
    </row>
    <row r="8" spans="1:9" ht="15" customHeight="1" x14ac:dyDescent="0.15">
      <c r="A8" s="20" t="s">
        <v>3</v>
      </c>
      <c r="B8" s="2">
        <f t="shared" si="0"/>
        <v>6</v>
      </c>
      <c r="C8" s="2">
        <v>6</v>
      </c>
      <c r="D8" s="2"/>
      <c r="E8" s="2"/>
      <c r="F8" s="2"/>
      <c r="G8" s="44">
        <f>C8*$C$4+D8*$D$4+E8*$E$4+F8*$F$4</f>
        <v>7200</v>
      </c>
    </row>
    <row r="9" spans="1:9" ht="15" customHeight="1" x14ac:dyDescent="0.15">
      <c r="A9" s="20" t="s">
        <v>4</v>
      </c>
      <c r="B9" s="2">
        <f t="shared" si="0"/>
        <v>3</v>
      </c>
      <c r="C9" s="2">
        <v>3</v>
      </c>
      <c r="D9" s="2"/>
      <c r="E9" s="2"/>
      <c r="F9" s="2"/>
      <c r="G9" s="44">
        <f t="shared" ref="G9:G16" si="1">C9*$C$4+D9*$D$4+E9*$E$4+F9*$F$4</f>
        <v>3600</v>
      </c>
    </row>
    <row r="10" spans="1:9" ht="15" customHeight="1" x14ac:dyDescent="0.15">
      <c r="A10" s="20" t="s">
        <v>5</v>
      </c>
      <c r="B10" s="2">
        <f t="shared" si="0"/>
        <v>6</v>
      </c>
      <c r="C10" s="2">
        <v>5</v>
      </c>
      <c r="D10" s="74">
        <v>1</v>
      </c>
      <c r="E10" s="2"/>
      <c r="F10" s="2"/>
      <c r="G10" s="44">
        <f>C10*$C$4+D10*$D$4+E10*$E$4+F10*$F$4</f>
        <v>6200</v>
      </c>
    </row>
    <row r="11" spans="1:9" ht="15" customHeight="1" x14ac:dyDescent="0.15">
      <c r="A11" s="20" t="s">
        <v>6</v>
      </c>
      <c r="B11" s="2">
        <f t="shared" si="0"/>
        <v>5</v>
      </c>
      <c r="C11" s="2">
        <v>5</v>
      </c>
      <c r="D11" s="2"/>
      <c r="E11" s="2"/>
      <c r="F11" s="2"/>
      <c r="G11" s="44">
        <f>C11*$C$4+D11*$D$4+E11*$E$4+F11*$F$4</f>
        <v>6000</v>
      </c>
    </row>
    <row r="12" spans="1:9" ht="15" customHeight="1" x14ac:dyDescent="0.15">
      <c r="A12" s="20" t="s">
        <v>7</v>
      </c>
      <c r="B12" s="2">
        <f t="shared" si="0"/>
        <v>7</v>
      </c>
      <c r="C12" s="2">
        <v>7</v>
      </c>
      <c r="D12" s="2"/>
      <c r="E12" s="2"/>
      <c r="F12" s="2"/>
      <c r="G12" s="44">
        <f>C12*$C$4+D12*$D$4+E12*$E$4+F12*$F$4</f>
        <v>8400</v>
      </c>
    </row>
    <row r="13" spans="1:9" ht="15" customHeight="1" x14ac:dyDescent="0.15">
      <c r="A13" s="20" t="s">
        <v>8</v>
      </c>
      <c r="B13" s="2">
        <f t="shared" si="0"/>
        <v>9</v>
      </c>
      <c r="C13" s="2">
        <v>9</v>
      </c>
      <c r="D13" s="2"/>
      <c r="E13" s="2"/>
      <c r="F13" s="2"/>
      <c r="G13" s="44">
        <f t="shared" si="1"/>
        <v>10800</v>
      </c>
    </row>
    <row r="14" spans="1:9" ht="15" customHeight="1" x14ac:dyDescent="0.15">
      <c r="A14" s="20" t="s">
        <v>9</v>
      </c>
      <c r="B14" s="2">
        <f t="shared" si="0"/>
        <v>4</v>
      </c>
      <c r="C14" s="2">
        <v>4</v>
      </c>
      <c r="D14" s="2"/>
      <c r="E14" s="2"/>
      <c r="F14" s="2"/>
      <c r="G14" s="44">
        <f t="shared" si="1"/>
        <v>4800</v>
      </c>
    </row>
    <row r="15" spans="1:9" ht="15" customHeight="1" x14ac:dyDescent="0.15">
      <c r="A15" s="20" t="s">
        <v>10</v>
      </c>
      <c r="B15" s="2">
        <f t="shared" si="0"/>
        <v>9</v>
      </c>
      <c r="C15" s="2">
        <v>9</v>
      </c>
      <c r="D15" s="2"/>
      <c r="E15" s="2"/>
      <c r="F15" s="2"/>
      <c r="G15" s="44">
        <f>C15*$C$4+D15*$D$4+E15*$E$4+F15*$F$4</f>
        <v>10800</v>
      </c>
    </row>
    <row r="16" spans="1:9" ht="15" customHeight="1" thickBot="1" x14ac:dyDescent="0.2">
      <c r="A16" s="21" t="s">
        <v>11</v>
      </c>
      <c r="B16" s="22">
        <f t="shared" si="0"/>
        <v>15</v>
      </c>
      <c r="C16" s="22">
        <v>14</v>
      </c>
      <c r="D16" s="22"/>
      <c r="E16" s="75">
        <v>1</v>
      </c>
      <c r="F16" s="22"/>
      <c r="G16" s="47">
        <f>C16*$C$4+D16*$D$4+E16*$E$4+F16*$F$4</f>
        <v>16900</v>
      </c>
      <c r="I16" s="69"/>
    </row>
    <row r="17" spans="1:7" ht="14.25" thickBot="1" x14ac:dyDescent="0.2">
      <c r="A17" s="6"/>
    </row>
    <row r="18" spans="1:7" ht="17.100000000000001" customHeight="1" thickBot="1" x14ac:dyDescent="0.2">
      <c r="A18" s="27" t="s">
        <v>31</v>
      </c>
      <c r="B18" s="17">
        <f>SUM(B5:B16)</f>
        <v>91</v>
      </c>
      <c r="C18" s="17">
        <f>SUM(C5:C16)</f>
        <v>89</v>
      </c>
      <c r="D18" s="67">
        <f>0-SUM(D5:D16)</f>
        <v>-1</v>
      </c>
      <c r="E18" s="17">
        <f>SUM(E5:E16)</f>
        <v>1</v>
      </c>
      <c r="F18" s="17">
        <f>SUM(F5:F16)</f>
        <v>0</v>
      </c>
      <c r="G18" s="45">
        <f>SUM(G5:G16)</f>
        <v>107100</v>
      </c>
    </row>
    <row r="19" spans="1:7" x14ac:dyDescent="0.15">
      <c r="A19" s="6"/>
    </row>
    <row r="20" spans="1:7" ht="14.25" thickBot="1" x14ac:dyDescent="0.2">
      <c r="A20" s="6"/>
    </row>
    <row r="21" spans="1:7" x14ac:dyDescent="0.15">
      <c r="A21" s="18" t="s">
        <v>27</v>
      </c>
      <c r="B21" s="48" t="s">
        <v>25</v>
      </c>
      <c r="C21" s="48" t="s">
        <v>28</v>
      </c>
      <c r="D21" s="48" t="s">
        <v>30</v>
      </c>
      <c r="E21" s="48" t="s">
        <v>30</v>
      </c>
      <c r="F21" s="48" t="s">
        <v>30</v>
      </c>
      <c r="G21" s="49" t="s">
        <v>26</v>
      </c>
    </row>
    <row r="22" spans="1:7" ht="14.25" thickBot="1" x14ac:dyDescent="0.2">
      <c r="A22" s="24"/>
      <c r="B22" s="25" t="s">
        <v>24</v>
      </c>
      <c r="C22" s="50">
        <v>1200</v>
      </c>
      <c r="D22" s="50">
        <v>400</v>
      </c>
      <c r="E22" s="50"/>
      <c r="F22" s="50"/>
      <c r="G22" s="51" t="s">
        <v>24</v>
      </c>
    </row>
    <row r="23" spans="1:7" ht="15" customHeight="1" x14ac:dyDescent="0.15">
      <c r="A23" s="19" t="s">
        <v>12</v>
      </c>
      <c r="B23" s="13">
        <f t="shared" ref="B23:B34" si="2">SUM(C23:F23)</f>
        <v>8</v>
      </c>
      <c r="C23" s="13">
        <v>9</v>
      </c>
      <c r="D23" s="73">
        <v>-1</v>
      </c>
      <c r="E23" s="13"/>
      <c r="F23" s="13"/>
      <c r="G23" s="43">
        <f>C23*$C$22+D23*$D$22+E23*$E$22+F23*$F$22</f>
        <v>10400</v>
      </c>
    </row>
    <row r="24" spans="1:7" ht="15" customHeight="1" x14ac:dyDescent="0.15">
      <c r="A24" s="20" t="s">
        <v>13</v>
      </c>
      <c r="B24" s="2">
        <f t="shared" si="2"/>
        <v>5</v>
      </c>
      <c r="C24" s="2">
        <v>5</v>
      </c>
      <c r="D24" s="2"/>
      <c r="E24" s="2"/>
      <c r="F24" s="2"/>
      <c r="G24" s="44">
        <f t="shared" ref="G24:G34" si="3">C24*$C$22+D24*$D$22+E24*$E$22+F24*$F$22</f>
        <v>6000</v>
      </c>
    </row>
    <row r="25" spans="1:7" ht="15" customHeight="1" x14ac:dyDescent="0.15">
      <c r="A25" s="20" t="s">
        <v>14</v>
      </c>
      <c r="B25" s="2">
        <f t="shared" si="2"/>
        <v>5</v>
      </c>
      <c r="C25" s="2">
        <v>5</v>
      </c>
      <c r="D25" s="2"/>
      <c r="E25" s="2"/>
      <c r="F25" s="2"/>
      <c r="G25" s="44">
        <f t="shared" si="3"/>
        <v>6000</v>
      </c>
    </row>
    <row r="26" spans="1:7" ht="15" customHeight="1" x14ac:dyDescent="0.15">
      <c r="A26" s="20" t="s">
        <v>15</v>
      </c>
      <c r="B26" s="2">
        <f t="shared" si="2"/>
        <v>5</v>
      </c>
      <c r="C26" s="2">
        <v>5</v>
      </c>
      <c r="D26" s="2"/>
      <c r="E26" s="2"/>
      <c r="F26" s="2"/>
      <c r="G26" s="44">
        <f t="shared" si="3"/>
        <v>6000</v>
      </c>
    </row>
    <row r="27" spans="1:7" ht="15" customHeight="1" x14ac:dyDescent="0.15">
      <c r="A27" s="20" t="s">
        <v>16</v>
      </c>
      <c r="B27" s="2">
        <f t="shared" si="2"/>
        <v>8</v>
      </c>
      <c r="C27" s="2">
        <v>8</v>
      </c>
      <c r="D27" s="2"/>
      <c r="E27" s="2"/>
      <c r="F27" s="2"/>
      <c r="G27" s="44">
        <f t="shared" si="3"/>
        <v>9600</v>
      </c>
    </row>
    <row r="28" spans="1:7" ht="15" customHeight="1" x14ac:dyDescent="0.15">
      <c r="A28" s="20" t="s">
        <v>17</v>
      </c>
      <c r="B28" s="2">
        <f t="shared" si="2"/>
        <v>6</v>
      </c>
      <c r="C28" s="2">
        <v>6</v>
      </c>
      <c r="D28" s="2"/>
      <c r="E28" s="2"/>
      <c r="F28" s="2"/>
      <c r="G28" s="44">
        <f t="shared" si="3"/>
        <v>7200</v>
      </c>
    </row>
    <row r="29" spans="1:7" ht="15" customHeight="1" x14ac:dyDescent="0.15">
      <c r="A29" s="20" t="s">
        <v>18</v>
      </c>
      <c r="B29" s="2">
        <f t="shared" si="2"/>
        <v>9</v>
      </c>
      <c r="C29" s="2">
        <v>9</v>
      </c>
      <c r="D29" s="2"/>
      <c r="E29" s="2"/>
      <c r="F29" s="2"/>
      <c r="G29" s="44">
        <f t="shared" si="3"/>
        <v>10800</v>
      </c>
    </row>
    <row r="30" spans="1:7" ht="15" customHeight="1" x14ac:dyDescent="0.15">
      <c r="A30" s="20" t="s">
        <v>19</v>
      </c>
      <c r="B30" s="2">
        <f t="shared" si="2"/>
        <v>8</v>
      </c>
      <c r="C30" s="2">
        <v>8</v>
      </c>
      <c r="D30" s="2"/>
      <c r="E30" s="2"/>
      <c r="F30" s="2"/>
      <c r="G30" s="44">
        <f t="shared" si="3"/>
        <v>9600</v>
      </c>
    </row>
    <row r="31" spans="1:7" ht="15" customHeight="1" x14ac:dyDescent="0.15">
      <c r="A31" s="20" t="s">
        <v>20</v>
      </c>
      <c r="B31" s="2">
        <f t="shared" si="2"/>
        <v>8</v>
      </c>
      <c r="C31" s="2">
        <v>8</v>
      </c>
      <c r="D31" s="2"/>
      <c r="E31" s="2"/>
      <c r="F31" s="2"/>
      <c r="G31" s="44">
        <f t="shared" si="3"/>
        <v>9600</v>
      </c>
    </row>
    <row r="32" spans="1:7" ht="15" customHeight="1" x14ac:dyDescent="0.15">
      <c r="A32" s="20" t="s">
        <v>21</v>
      </c>
      <c r="B32" s="2">
        <f t="shared" si="2"/>
        <v>11</v>
      </c>
      <c r="C32" s="2">
        <v>11</v>
      </c>
      <c r="D32" s="2"/>
      <c r="E32" s="2"/>
      <c r="F32" s="2"/>
      <c r="G32" s="44">
        <f t="shared" si="3"/>
        <v>13200</v>
      </c>
    </row>
    <row r="33" spans="1:9" ht="15" customHeight="1" x14ac:dyDescent="0.15">
      <c r="A33" s="20" t="s">
        <v>22</v>
      </c>
      <c r="B33" s="2">
        <f t="shared" si="2"/>
        <v>9</v>
      </c>
      <c r="C33" s="2">
        <v>9</v>
      </c>
      <c r="D33" s="2"/>
      <c r="E33" s="2"/>
      <c r="F33" s="2"/>
      <c r="G33" s="44">
        <f t="shared" si="3"/>
        <v>10800</v>
      </c>
    </row>
    <row r="34" spans="1:9" ht="15" customHeight="1" thickBot="1" x14ac:dyDescent="0.2">
      <c r="A34" s="21" t="s">
        <v>23</v>
      </c>
      <c r="B34" s="22">
        <f t="shared" si="2"/>
        <v>10</v>
      </c>
      <c r="C34" s="22">
        <v>10</v>
      </c>
      <c r="D34" s="22"/>
      <c r="E34" s="22"/>
      <c r="F34" s="22"/>
      <c r="G34" s="47">
        <f t="shared" si="3"/>
        <v>12000</v>
      </c>
    </row>
    <row r="35" spans="1:9" ht="14.25" thickBot="1" x14ac:dyDescent="0.2">
      <c r="A35" s="6"/>
    </row>
    <row r="36" spans="1:9" ht="17.100000000000001" customHeight="1" thickBot="1" x14ac:dyDescent="0.2">
      <c r="A36" s="27" t="s">
        <v>32</v>
      </c>
      <c r="B36" s="17">
        <f t="shared" ref="B36:F36" si="4">SUM(B23:B34)</f>
        <v>92</v>
      </c>
      <c r="C36" s="17">
        <f>SUM(C23:C34)</f>
        <v>93</v>
      </c>
      <c r="D36" s="17">
        <f t="shared" si="4"/>
        <v>-1</v>
      </c>
      <c r="E36" s="17">
        <f t="shared" si="4"/>
        <v>0</v>
      </c>
      <c r="F36" s="17">
        <f t="shared" si="4"/>
        <v>0</v>
      </c>
      <c r="G36" s="45">
        <f>SUM(G23:G34)</f>
        <v>111200</v>
      </c>
    </row>
    <row r="37" spans="1:9" ht="14.25" thickBot="1" x14ac:dyDescent="0.2">
      <c r="A37" s="6"/>
    </row>
    <row r="38" spans="1:9" ht="20.100000000000001" customHeight="1" thickBot="1" x14ac:dyDescent="0.25">
      <c r="A38" s="57"/>
      <c r="C38">
        <f>C18+C36</f>
        <v>182</v>
      </c>
      <c r="E38" s="68"/>
      <c r="F38" s="26" t="s">
        <v>33</v>
      </c>
      <c r="G38" s="64">
        <f>G18+G36</f>
        <v>218300</v>
      </c>
    </row>
    <row r="40" spans="1:9" outlineLevel="1" x14ac:dyDescent="0.15">
      <c r="A40" s="52">
        <v>45445</v>
      </c>
      <c r="B40" s="53"/>
      <c r="C40" s="53" t="s">
        <v>47</v>
      </c>
      <c r="D40" s="53"/>
      <c r="E40" s="53"/>
      <c r="F40" s="53"/>
      <c r="G40" s="54">
        <f>1200*179</f>
        <v>214800</v>
      </c>
    </row>
    <row r="41" spans="1:9" outlineLevel="1" x14ac:dyDescent="0.15"/>
    <row r="42" spans="1:9" outlineLevel="1" x14ac:dyDescent="0.15">
      <c r="A42" s="52"/>
      <c r="B42" s="53"/>
      <c r="C42" s="53"/>
      <c r="D42" s="53"/>
      <c r="E42" s="53"/>
      <c r="F42" s="53"/>
      <c r="G42" s="54"/>
      <c r="I42" s="69">
        <f>G40+G42</f>
        <v>214800</v>
      </c>
    </row>
    <row r="43" spans="1:9" outlineLevel="1" x14ac:dyDescent="0.15"/>
    <row r="44" spans="1:9" outlineLevel="1" x14ac:dyDescent="0.15">
      <c r="A44" s="60"/>
      <c r="B44" s="53"/>
      <c r="C44" s="53"/>
      <c r="D44" s="53"/>
      <c r="E44" s="53"/>
      <c r="F44" s="53"/>
      <c r="G44" s="58"/>
      <c r="I44" s="69">
        <f>I42+G44</f>
        <v>214800</v>
      </c>
    </row>
    <row r="45" spans="1:9" outlineLevel="1" x14ac:dyDescent="0.15"/>
    <row r="46" spans="1:9" outlineLevel="1" x14ac:dyDescent="0.15">
      <c r="A46" s="59"/>
      <c r="B46" s="53"/>
      <c r="C46" s="53"/>
      <c r="D46" s="53"/>
      <c r="E46" s="53"/>
      <c r="F46" s="53"/>
      <c r="G46" s="54"/>
      <c r="I46" s="69">
        <f>I44+G46</f>
        <v>214800</v>
      </c>
    </row>
    <row r="47" spans="1:9" outlineLevel="1" x14ac:dyDescent="0.15"/>
    <row r="48" spans="1:9" outlineLevel="1" x14ac:dyDescent="0.15">
      <c r="A48" s="61"/>
      <c r="B48" s="53"/>
      <c r="C48" s="53"/>
      <c r="D48" s="53"/>
      <c r="E48" s="53"/>
      <c r="F48" s="53"/>
      <c r="G48" s="54"/>
      <c r="I48" s="69">
        <f>I46+G48</f>
        <v>214800</v>
      </c>
    </row>
    <row r="49" spans="1:9" outlineLevel="1" x14ac:dyDescent="0.15"/>
    <row r="50" spans="1:9" outlineLevel="1" x14ac:dyDescent="0.15">
      <c r="A50" s="62"/>
      <c r="B50" s="53"/>
      <c r="C50" s="53"/>
      <c r="D50" s="53"/>
      <c r="E50" s="53"/>
      <c r="F50" s="53"/>
      <c r="G50" s="54"/>
      <c r="I50" s="69">
        <f>I48+G50</f>
        <v>214800</v>
      </c>
    </row>
    <row r="51" spans="1:9" outlineLevel="1" x14ac:dyDescent="0.15"/>
    <row r="52" spans="1:9" outlineLevel="1" x14ac:dyDescent="0.15">
      <c r="A52" s="63"/>
      <c r="B52" s="53"/>
      <c r="C52" s="53"/>
      <c r="D52" s="53"/>
      <c r="E52" s="53"/>
      <c r="F52" s="53"/>
      <c r="G52" s="54"/>
      <c r="I52" s="69">
        <f>I50+G52</f>
        <v>214800</v>
      </c>
    </row>
    <row r="53" spans="1:9" outlineLevel="1" x14ac:dyDescent="0.15"/>
    <row r="54" spans="1:9" outlineLevel="1" x14ac:dyDescent="0.15">
      <c r="A54" s="66" t="s">
        <v>44</v>
      </c>
      <c r="B54" s="65"/>
      <c r="C54" s="65">
        <f>SUM(C18:F18)+SUM(C36:F36)</f>
        <v>181</v>
      </c>
      <c r="F54" s="55" t="s">
        <v>43</v>
      </c>
      <c r="G54" s="56">
        <f>SUM(G40:G52)</f>
        <v>214800</v>
      </c>
    </row>
    <row r="55" spans="1:9" outlineLevel="1" x14ac:dyDescent="0.15"/>
  </sheetData>
  <mergeCells count="1">
    <mergeCell ref="A1:G1"/>
  </mergeCells>
  <phoneticPr fontId="2"/>
  <printOptions horizontalCentered="1" verticalCentered="1"/>
  <pageMargins left="1.1811023622047245" right="0.70866141732283472" top="0.74803149606299213" bottom="0.74803149606299213" header="0.31496062992125984" footer="0.31496062992125984"/>
  <pageSetup paperSize="9" orientation="portrait" horizontalDpi="4294967293" verticalDpi="300" r:id="rId1"/>
  <headerFooter alignWithMargins="0">
    <oddFooter>&amp;L&amp;Z&amp;F</oddFooter>
  </headerFooter>
  <ignoredErrors>
    <ignoredError sqref="D18:F18 D36:F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>
      <selection activeCell="J16" sqref="J16"/>
    </sheetView>
  </sheetViews>
  <sheetFormatPr defaultRowHeight="13.5" x14ac:dyDescent="0.15"/>
  <cols>
    <col min="1" max="1" width="10.625" customWidth="1"/>
    <col min="2" max="3" width="12.625" customWidth="1"/>
    <col min="4" max="6" width="10.625" customWidth="1"/>
    <col min="7" max="7" width="12.625" customWidth="1"/>
  </cols>
  <sheetData>
    <row r="1" spans="1:7" ht="18.75" customHeight="1" x14ac:dyDescent="0.2">
      <c r="A1" s="70" t="s">
        <v>40</v>
      </c>
      <c r="B1" s="70"/>
      <c r="C1" s="70"/>
      <c r="D1" s="70"/>
      <c r="E1" s="70"/>
      <c r="F1" s="70"/>
      <c r="G1" s="70"/>
    </row>
    <row r="2" spans="1:7" ht="18.75" x14ac:dyDescent="0.2">
      <c r="A2" s="7"/>
      <c r="B2" s="7"/>
      <c r="C2" s="1"/>
      <c r="F2" s="40" t="s">
        <v>41</v>
      </c>
      <c r="G2" s="41" t="s">
        <v>36</v>
      </c>
    </row>
    <row r="3" spans="1:7" ht="19.5" thickBot="1" x14ac:dyDescent="0.25">
      <c r="A3" s="12" t="s">
        <v>36</v>
      </c>
      <c r="B3" s="7"/>
      <c r="C3" s="1"/>
    </row>
    <row r="4" spans="1:7" x14ac:dyDescent="0.15">
      <c r="A4" s="18" t="s">
        <v>27</v>
      </c>
      <c r="B4" s="29" t="s">
        <v>25</v>
      </c>
      <c r="C4" s="34" t="s">
        <v>28</v>
      </c>
      <c r="D4" s="29" t="s">
        <v>30</v>
      </c>
      <c r="E4" s="29" t="s">
        <v>30</v>
      </c>
      <c r="F4" s="29" t="s">
        <v>30</v>
      </c>
      <c r="G4" s="37" t="s">
        <v>26</v>
      </c>
    </row>
    <row r="5" spans="1:7" ht="14.25" thickBot="1" x14ac:dyDescent="0.2">
      <c r="A5" s="24"/>
      <c r="B5" s="30" t="s">
        <v>24</v>
      </c>
      <c r="C5" s="35" t="s">
        <v>29</v>
      </c>
      <c r="D5" s="33" t="s">
        <v>38</v>
      </c>
      <c r="E5" s="25" t="s">
        <v>38</v>
      </c>
      <c r="F5" s="30" t="s">
        <v>38</v>
      </c>
      <c r="G5" s="36" t="s">
        <v>24</v>
      </c>
    </row>
    <row r="6" spans="1:7" ht="15" customHeight="1" x14ac:dyDescent="0.15">
      <c r="A6" s="19" t="s">
        <v>0</v>
      </c>
      <c r="B6" s="31">
        <v>11</v>
      </c>
      <c r="C6" s="14">
        <v>11</v>
      </c>
      <c r="D6" s="15"/>
      <c r="E6" s="13"/>
      <c r="F6" s="13"/>
      <c r="G6" s="43">
        <f>C6*3600</f>
        <v>39600</v>
      </c>
    </row>
    <row r="7" spans="1:7" ht="15" customHeight="1" x14ac:dyDescent="0.15">
      <c r="A7" s="20" t="s">
        <v>1</v>
      </c>
      <c r="B7" s="3">
        <v>7</v>
      </c>
      <c r="C7" s="9">
        <v>7</v>
      </c>
      <c r="D7" s="4"/>
      <c r="E7" s="2"/>
      <c r="F7" s="2"/>
      <c r="G7" s="44">
        <f>C7*3600</f>
        <v>25200</v>
      </c>
    </row>
    <row r="8" spans="1:7" ht="15" customHeight="1" x14ac:dyDescent="0.15">
      <c r="A8" s="20" t="s">
        <v>2</v>
      </c>
      <c r="B8" s="3">
        <v>8</v>
      </c>
      <c r="C8" s="9">
        <v>8</v>
      </c>
      <c r="D8" s="4"/>
      <c r="E8" s="2"/>
      <c r="F8" s="2"/>
      <c r="G8" s="44">
        <f t="shared" ref="G8:G17" si="0">C8*3600</f>
        <v>28800</v>
      </c>
    </row>
    <row r="9" spans="1:7" ht="15" customHeight="1" x14ac:dyDescent="0.15">
      <c r="A9" s="20" t="s">
        <v>3</v>
      </c>
      <c r="B9" s="3">
        <v>6</v>
      </c>
      <c r="C9" s="9">
        <v>6</v>
      </c>
      <c r="D9" s="4"/>
      <c r="E9" s="2"/>
      <c r="F9" s="2"/>
      <c r="G9" s="44">
        <f t="shared" si="0"/>
        <v>21600</v>
      </c>
    </row>
    <row r="10" spans="1:7" ht="15" customHeight="1" x14ac:dyDescent="0.15">
      <c r="A10" s="20" t="s">
        <v>4</v>
      </c>
      <c r="B10" s="3">
        <v>4</v>
      </c>
      <c r="C10" s="9">
        <v>4</v>
      </c>
      <c r="D10" s="4"/>
      <c r="E10" s="2"/>
      <c r="F10" s="2"/>
      <c r="G10" s="44">
        <f t="shared" si="0"/>
        <v>14400</v>
      </c>
    </row>
    <row r="11" spans="1:7" ht="15" customHeight="1" x14ac:dyDescent="0.15">
      <c r="A11" s="20" t="s">
        <v>5</v>
      </c>
      <c r="B11" s="3">
        <v>5</v>
      </c>
      <c r="C11" s="9">
        <v>5</v>
      </c>
      <c r="D11" s="4"/>
      <c r="E11" s="2"/>
      <c r="F11" s="2"/>
      <c r="G11" s="44">
        <f t="shared" si="0"/>
        <v>18000</v>
      </c>
    </row>
    <row r="12" spans="1:7" ht="15" customHeight="1" x14ac:dyDescent="0.15">
      <c r="A12" s="20" t="s">
        <v>6</v>
      </c>
      <c r="B12" s="3">
        <v>5</v>
      </c>
      <c r="C12" s="9">
        <v>5</v>
      </c>
      <c r="D12" s="4"/>
      <c r="E12" s="2"/>
      <c r="F12" s="2"/>
      <c r="G12" s="44">
        <f t="shared" si="0"/>
        <v>18000</v>
      </c>
    </row>
    <row r="13" spans="1:7" ht="15" customHeight="1" x14ac:dyDescent="0.15">
      <c r="A13" s="20" t="s">
        <v>7</v>
      </c>
      <c r="B13" s="3">
        <v>7</v>
      </c>
      <c r="C13" s="9">
        <v>7</v>
      </c>
      <c r="D13" s="4"/>
      <c r="E13" s="2"/>
      <c r="F13" s="2"/>
      <c r="G13" s="44">
        <f t="shared" si="0"/>
        <v>25200</v>
      </c>
    </row>
    <row r="14" spans="1:7" ht="15" customHeight="1" x14ac:dyDescent="0.15">
      <c r="A14" s="20" t="s">
        <v>8</v>
      </c>
      <c r="B14" s="3">
        <v>9</v>
      </c>
      <c r="C14" s="9">
        <v>9</v>
      </c>
      <c r="D14" s="4"/>
      <c r="E14" s="2"/>
      <c r="F14" s="2"/>
      <c r="G14" s="44">
        <f t="shared" si="0"/>
        <v>32400</v>
      </c>
    </row>
    <row r="15" spans="1:7" ht="15" customHeight="1" x14ac:dyDescent="0.15">
      <c r="A15" s="20" t="s">
        <v>9</v>
      </c>
      <c r="B15" s="3">
        <v>4</v>
      </c>
      <c r="C15" s="9">
        <v>4</v>
      </c>
      <c r="D15" s="4"/>
      <c r="E15" s="2"/>
      <c r="F15" s="2"/>
      <c r="G15" s="44">
        <f t="shared" si="0"/>
        <v>14400</v>
      </c>
    </row>
    <row r="16" spans="1:7" ht="15" customHeight="1" x14ac:dyDescent="0.15">
      <c r="A16" s="20" t="s">
        <v>10</v>
      </c>
      <c r="B16" s="3">
        <v>10</v>
      </c>
      <c r="C16" s="9">
        <v>10</v>
      </c>
      <c r="D16" s="4"/>
      <c r="E16" s="2"/>
      <c r="F16" s="2"/>
      <c r="G16" s="44">
        <f t="shared" si="0"/>
        <v>36000</v>
      </c>
    </row>
    <row r="17" spans="1:7" ht="15" customHeight="1" thickBot="1" x14ac:dyDescent="0.2">
      <c r="A17" s="21" t="s">
        <v>11</v>
      </c>
      <c r="B17" s="32">
        <v>16</v>
      </c>
      <c r="C17" s="10">
        <v>16</v>
      </c>
      <c r="D17" s="23"/>
      <c r="E17" s="22"/>
      <c r="F17" s="22"/>
      <c r="G17" s="44">
        <f t="shared" si="0"/>
        <v>57600</v>
      </c>
    </row>
    <row r="18" spans="1:7" ht="14.25" thickBot="1" x14ac:dyDescent="0.2">
      <c r="A18" s="6"/>
    </row>
    <row r="19" spans="1:7" ht="17.100000000000001" customHeight="1" thickBot="1" x14ac:dyDescent="0.2">
      <c r="A19" s="28" t="s">
        <v>31</v>
      </c>
      <c r="B19" s="16">
        <f>SUM(B6:B17)</f>
        <v>92</v>
      </c>
      <c r="C19" s="11">
        <f>SUM(C6:C17)</f>
        <v>92</v>
      </c>
      <c r="D19" s="16"/>
      <c r="E19" s="17"/>
      <c r="F19" s="17"/>
      <c r="G19" s="45">
        <f>SUM(G6:G16)</f>
        <v>273600</v>
      </c>
    </row>
    <row r="20" spans="1:7" x14ac:dyDescent="0.15">
      <c r="A20" s="6"/>
    </row>
    <row r="21" spans="1:7" ht="14.25" thickBot="1" x14ac:dyDescent="0.2">
      <c r="A21" s="6"/>
    </row>
    <row r="22" spans="1:7" x14ac:dyDescent="0.15">
      <c r="A22" s="18" t="s">
        <v>27</v>
      </c>
      <c r="B22" s="29" t="s">
        <v>25</v>
      </c>
      <c r="C22" s="34" t="s">
        <v>28</v>
      </c>
      <c r="D22" s="29" t="s">
        <v>30</v>
      </c>
      <c r="E22" s="29" t="s">
        <v>30</v>
      </c>
      <c r="F22" s="29" t="s">
        <v>30</v>
      </c>
      <c r="G22" s="37" t="s">
        <v>26</v>
      </c>
    </row>
    <row r="23" spans="1:7" ht="14.25" thickBot="1" x14ac:dyDescent="0.2">
      <c r="A23" s="24"/>
      <c r="B23" s="30" t="s">
        <v>24</v>
      </c>
      <c r="C23" s="35" t="s">
        <v>29</v>
      </c>
      <c r="D23" s="35" t="s">
        <v>42</v>
      </c>
      <c r="E23" s="25" t="s">
        <v>38</v>
      </c>
      <c r="F23" s="30" t="s">
        <v>38</v>
      </c>
      <c r="G23" s="36" t="s">
        <v>24</v>
      </c>
    </row>
    <row r="24" spans="1:7" ht="15" customHeight="1" x14ac:dyDescent="0.15">
      <c r="A24" s="5" t="s">
        <v>12</v>
      </c>
      <c r="B24" s="3">
        <v>8</v>
      </c>
      <c r="C24" s="9">
        <v>7</v>
      </c>
      <c r="D24" s="4">
        <v>1</v>
      </c>
      <c r="E24" s="2"/>
      <c r="F24" s="3"/>
      <c r="G24" s="43">
        <f>C24*3600+D24*3300</f>
        <v>28500</v>
      </c>
    </row>
    <row r="25" spans="1:7" ht="15" customHeight="1" x14ac:dyDescent="0.15">
      <c r="A25" s="5" t="s">
        <v>13</v>
      </c>
      <c r="B25" s="3">
        <v>5</v>
      </c>
      <c r="C25" s="9">
        <v>5</v>
      </c>
      <c r="D25" s="4"/>
      <c r="E25" s="2"/>
      <c r="F25" s="3"/>
      <c r="G25" s="44">
        <f>C25*3600</f>
        <v>18000</v>
      </c>
    </row>
    <row r="26" spans="1:7" ht="15" customHeight="1" x14ac:dyDescent="0.15">
      <c r="A26" s="5" t="s">
        <v>14</v>
      </c>
      <c r="B26" s="3">
        <v>6</v>
      </c>
      <c r="C26" s="9">
        <v>6</v>
      </c>
      <c r="D26" s="4"/>
      <c r="E26" s="2"/>
      <c r="F26" s="3"/>
      <c r="G26" s="44">
        <f t="shared" ref="G26:G35" si="1">C26*3600</f>
        <v>21600</v>
      </c>
    </row>
    <row r="27" spans="1:7" ht="15" customHeight="1" x14ac:dyDescent="0.15">
      <c r="A27" s="5" t="s">
        <v>15</v>
      </c>
      <c r="B27" s="3">
        <v>5</v>
      </c>
      <c r="C27" s="9">
        <v>5</v>
      </c>
      <c r="D27" s="4"/>
      <c r="E27" s="2"/>
      <c r="F27" s="3"/>
      <c r="G27" s="44">
        <f t="shared" si="1"/>
        <v>18000</v>
      </c>
    </row>
    <row r="28" spans="1:7" ht="15" customHeight="1" x14ac:dyDescent="0.15">
      <c r="A28" s="5" t="s">
        <v>16</v>
      </c>
      <c r="B28" s="3">
        <v>8</v>
      </c>
      <c r="C28" s="9">
        <v>8</v>
      </c>
      <c r="D28" s="4"/>
      <c r="E28" s="2"/>
      <c r="F28" s="3"/>
      <c r="G28" s="44">
        <f t="shared" si="1"/>
        <v>28800</v>
      </c>
    </row>
    <row r="29" spans="1:7" ht="15" customHeight="1" x14ac:dyDescent="0.15">
      <c r="A29" s="5" t="s">
        <v>17</v>
      </c>
      <c r="B29" s="3">
        <v>7</v>
      </c>
      <c r="C29" s="9">
        <v>7</v>
      </c>
      <c r="D29" s="4"/>
      <c r="E29" s="2"/>
      <c r="F29" s="3"/>
      <c r="G29" s="44">
        <f t="shared" si="1"/>
        <v>25200</v>
      </c>
    </row>
    <row r="30" spans="1:7" ht="15" customHeight="1" x14ac:dyDescent="0.15">
      <c r="A30" s="5" t="s">
        <v>18</v>
      </c>
      <c r="B30" s="3">
        <v>9</v>
      </c>
      <c r="C30" s="9">
        <v>9</v>
      </c>
      <c r="D30" s="4"/>
      <c r="E30" s="2"/>
      <c r="F30" s="3"/>
      <c r="G30" s="44">
        <f t="shared" si="1"/>
        <v>32400</v>
      </c>
    </row>
    <row r="31" spans="1:7" ht="15" customHeight="1" x14ac:dyDescent="0.15">
      <c r="A31" s="5" t="s">
        <v>19</v>
      </c>
      <c r="B31" s="3">
        <v>9</v>
      </c>
      <c r="C31" s="9">
        <v>9</v>
      </c>
      <c r="D31" s="4"/>
      <c r="E31" s="2"/>
      <c r="F31" s="3"/>
      <c r="G31" s="44">
        <f t="shared" si="1"/>
        <v>32400</v>
      </c>
    </row>
    <row r="32" spans="1:7" ht="15" customHeight="1" x14ac:dyDescent="0.15">
      <c r="A32" s="5" t="s">
        <v>20</v>
      </c>
      <c r="B32" s="3">
        <v>8</v>
      </c>
      <c r="C32" s="9">
        <v>8</v>
      </c>
      <c r="D32" s="4"/>
      <c r="E32" s="2"/>
      <c r="F32" s="3"/>
      <c r="G32" s="44">
        <f t="shared" si="1"/>
        <v>28800</v>
      </c>
    </row>
    <row r="33" spans="1:7" ht="15" customHeight="1" x14ac:dyDescent="0.15">
      <c r="A33" s="5" t="s">
        <v>21</v>
      </c>
      <c r="B33" s="3">
        <v>10</v>
      </c>
      <c r="C33" s="9">
        <v>10</v>
      </c>
      <c r="D33" s="4"/>
      <c r="E33" s="2"/>
      <c r="F33" s="3"/>
      <c r="G33" s="44">
        <f t="shared" si="1"/>
        <v>36000</v>
      </c>
    </row>
    <row r="34" spans="1:7" ht="15" customHeight="1" x14ac:dyDescent="0.15">
      <c r="A34" s="5" t="s">
        <v>22</v>
      </c>
      <c r="B34" s="3">
        <v>10</v>
      </c>
      <c r="C34" s="9">
        <v>10</v>
      </c>
      <c r="D34" s="4"/>
      <c r="E34" s="2"/>
      <c r="F34" s="3"/>
      <c r="G34" s="44">
        <f t="shared" si="1"/>
        <v>36000</v>
      </c>
    </row>
    <row r="35" spans="1:7" ht="15" customHeight="1" thickBot="1" x14ac:dyDescent="0.2">
      <c r="A35" s="5" t="s">
        <v>23</v>
      </c>
      <c r="B35" s="3">
        <v>10</v>
      </c>
      <c r="C35" s="10">
        <v>10</v>
      </c>
      <c r="D35" s="4"/>
      <c r="E35" s="2"/>
      <c r="F35" s="3"/>
      <c r="G35" s="44">
        <f t="shared" si="1"/>
        <v>36000</v>
      </c>
    </row>
    <row r="36" spans="1:7" ht="14.25" thickBot="1" x14ac:dyDescent="0.2">
      <c r="A36" s="6"/>
    </row>
    <row r="37" spans="1:7" ht="17.100000000000001" customHeight="1" thickBot="1" x14ac:dyDescent="0.2">
      <c r="A37" s="27" t="s">
        <v>32</v>
      </c>
      <c r="B37" s="16">
        <f>SUM(B24:B35)</f>
        <v>95</v>
      </c>
      <c r="C37" s="11">
        <f>SUM(C24:C35)</f>
        <v>94</v>
      </c>
      <c r="D37" s="11">
        <f>SUM(D24:D35)</f>
        <v>1</v>
      </c>
      <c r="E37" s="17"/>
      <c r="F37" s="17"/>
      <c r="G37" s="45">
        <f>SUM(G24:G34)</f>
        <v>305700</v>
      </c>
    </row>
    <row r="38" spans="1:7" ht="14.25" thickBot="1" x14ac:dyDescent="0.2">
      <c r="A38" s="6"/>
    </row>
    <row r="39" spans="1:7" ht="20.100000000000001" customHeight="1" thickBot="1" x14ac:dyDescent="0.25">
      <c r="A39" s="26" t="s">
        <v>33</v>
      </c>
      <c r="B39" s="8">
        <f>B19+B37</f>
        <v>187</v>
      </c>
      <c r="C39" s="8">
        <f>C19+C37</f>
        <v>186</v>
      </c>
      <c r="D39" s="8">
        <f>D19+D37</f>
        <v>1</v>
      </c>
      <c r="E39" s="17"/>
      <c r="F39" s="42"/>
      <c r="G39" s="46">
        <f>G19+G37</f>
        <v>579300</v>
      </c>
    </row>
    <row r="41" spans="1:7" ht="14.1" customHeight="1" x14ac:dyDescent="0.15">
      <c r="A41" t="s">
        <v>34</v>
      </c>
      <c r="B41" s="38">
        <v>10000</v>
      </c>
      <c r="C41" s="39" t="s">
        <v>35</v>
      </c>
      <c r="D41" s="3" t="s">
        <v>37</v>
      </c>
      <c r="E41" s="4"/>
      <c r="F41" s="71" t="s">
        <v>39</v>
      </c>
      <c r="G41" s="72"/>
    </row>
    <row r="42" spans="1:7" ht="14.1" customHeight="1" x14ac:dyDescent="0.15">
      <c r="B42" s="38">
        <v>5000</v>
      </c>
      <c r="C42" s="39" t="s">
        <v>35</v>
      </c>
      <c r="D42" s="3" t="s">
        <v>37</v>
      </c>
      <c r="E42" s="4"/>
    </row>
    <row r="43" spans="1:7" ht="14.1" customHeight="1" x14ac:dyDescent="0.15">
      <c r="B43" s="38">
        <v>1000</v>
      </c>
      <c r="C43" s="39" t="s">
        <v>35</v>
      </c>
      <c r="D43" s="3" t="s">
        <v>37</v>
      </c>
      <c r="E43" s="4"/>
    </row>
    <row r="44" spans="1:7" ht="14.1" customHeight="1" x14ac:dyDescent="0.15">
      <c r="B44" s="38">
        <v>500</v>
      </c>
      <c r="C44" s="39" t="s">
        <v>35</v>
      </c>
      <c r="D44" s="3" t="s">
        <v>37</v>
      </c>
      <c r="E44" s="4"/>
    </row>
    <row r="45" spans="1:7" ht="14.1" customHeight="1" x14ac:dyDescent="0.15">
      <c r="B45" s="38">
        <v>100</v>
      </c>
      <c r="C45" s="39" t="s">
        <v>35</v>
      </c>
      <c r="D45" s="3" t="s">
        <v>37</v>
      </c>
      <c r="E45" s="4"/>
    </row>
    <row r="46" spans="1:7" ht="14.1" customHeight="1" x14ac:dyDescent="0.15">
      <c r="B46" s="38">
        <v>50</v>
      </c>
      <c r="C46" s="39" t="s">
        <v>35</v>
      </c>
      <c r="D46" s="3" t="s">
        <v>37</v>
      </c>
      <c r="E46" s="4"/>
    </row>
    <row r="47" spans="1:7" ht="14.1" customHeight="1" x14ac:dyDescent="0.15">
      <c r="B47" s="38">
        <v>10</v>
      </c>
      <c r="C47" s="39" t="s">
        <v>35</v>
      </c>
      <c r="D47" s="3" t="s">
        <v>37</v>
      </c>
      <c r="E47" s="4"/>
    </row>
    <row r="48" spans="1:7" ht="14.1" customHeight="1" x14ac:dyDescent="0.15">
      <c r="B48" s="38">
        <v>5</v>
      </c>
      <c r="C48" s="39" t="s">
        <v>35</v>
      </c>
      <c r="D48" s="3" t="s">
        <v>37</v>
      </c>
      <c r="E48" s="4"/>
    </row>
    <row r="49" spans="2:5" ht="14.1" customHeight="1" x14ac:dyDescent="0.15">
      <c r="B49" s="38">
        <v>1</v>
      </c>
      <c r="C49" s="39" t="s">
        <v>35</v>
      </c>
      <c r="D49" s="3" t="s">
        <v>37</v>
      </c>
      <c r="E49" s="4"/>
    </row>
    <row r="50" spans="2:5" ht="14.1" customHeight="1" x14ac:dyDescent="0.15">
      <c r="B50" s="3"/>
      <c r="C50" s="4" t="s">
        <v>33</v>
      </c>
      <c r="D50" s="3"/>
      <c r="E50" s="4"/>
    </row>
  </sheetData>
  <mergeCells count="2">
    <mergeCell ref="A1:G1"/>
    <mergeCell ref="F41:G41"/>
  </mergeCells>
  <phoneticPr fontId="2"/>
  <pageMargins left="0.78740157480314965" right="0.59055118110236227" top="0.98425196850393704" bottom="0.78740157480314965" header="0.51181102362204722" footer="0.51181102362204722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町内会費</vt:lpstr>
      <vt:lpstr>会館維持費</vt:lpstr>
      <vt:lpstr>よび</vt:lpstr>
      <vt:lpstr>会館維持費!Print_Area</vt:lpstr>
      <vt:lpstr>町内会費!Print_Area</vt:lpstr>
    </vt:vector>
  </TitlesOfParts>
  <Company>上智大学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杉本　一久</dc:creator>
  <cp:lastModifiedBy>岳 橋本</cp:lastModifiedBy>
  <cp:lastPrinted>2024-03-31T08:19:24Z</cp:lastPrinted>
  <dcterms:created xsi:type="dcterms:W3CDTF">2000-05-07T08:30:20Z</dcterms:created>
  <dcterms:modified xsi:type="dcterms:W3CDTF">2025-03-03T20:33:48Z</dcterms:modified>
</cp:coreProperties>
</file>