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MyWorks\komatest\"/>
    </mc:Choice>
  </mc:AlternateContent>
  <xr:revisionPtr revIDLastSave="0" documentId="13_ncr:1_{C0C06BC1-AFF8-49CF-B84F-19852B76F284}" xr6:coauthVersionLast="47" xr6:coauthVersionMax="47" xr10:uidLastSave="{00000000-0000-0000-0000-000000000000}"/>
  <bookViews>
    <workbookView xWindow="24516" yWindow="-11940" windowWidth="21924" windowHeight="23724" tabRatio="807" activeTab="1" xr2:uid="{00000000-000D-0000-FFFF-FFFF00000000}"/>
  </bookViews>
  <sheets>
    <sheet name="①宵宮祭rev.b" sheetId="24" r:id="rId1"/>
    <sheet name="②本祭rev.b" sheetId="25" r:id="rId2"/>
    <sheet name="R6 収支計画" sheetId="26" r:id="rId3"/>
    <sheet name="R5年度祭礼予算計画シミュレーション" sheetId="1" r:id="rId4"/>
    <sheet name="実績メモ" sheetId="2" r:id="rId5"/>
  </sheets>
  <definedNames>
    <definedName name="_xlnm.Print_Area" localSheetId="0">'①宵宮祭rev.b'!$A$1:$K$62</definedName>
    <definedName name="_xlnm.Print_Area" localSheetId="1">'②本祭rev.b'!$A$1:$K$61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6" l="1"/>
  <c r="B19" i="26"/>
  <c r="B18" i="26"/>
  <c r="B17" i="26"/>
  <c r="B32" i="26"/>
  <c r="B10" i="26"/>
  <c r="B21" i="26"/>
  <c r="B13" i="26"/>
  <c r="B8" i="26"/>
  <c r="B31" i="26"/>
  <c r="B30" i="26"/>
  <c r="B29" i="26"/>
  <c r="B28" i="26"/>
  <c r="B27" i="26"/>
  <c r="B26" i="26"/>
  <c r="B25" i="26"/>
  <c r="B24" i="26"/>
  <c r="B23" i="26"/>
  <c r="B14" i="26"/>
  <c r="B9" i="26"/>
  <c r="B11" i="26"/>
  <c r="B22" i="26"/>
  <c r="B12" i="26"/>
  <c r="B15" i="26"/>
  <c r="B16" i="26"/>
  <c r="B7" i="26"/>
  <c r="B6" i="26"/>
  <c r="B5" i="26"/>
  <c r="B4" i="26"/>
  <c r="B3" i="26"/>
  <c r="D30" i="26"/>
  <c r="D31" i="26" s="1"/>
  <c r="F6" i="26" l="1"/>
  <c r="F3" i="26"/>
  <c r="F30" i="26" l="1"/>
  <c r="F31" i="26" s="1"/>
  <c r="F32" i="26" s="1"/>
  <c r="C8" i="1" l="1"/>
  <c r="C5" i="1"/>
  <c r="L46" i="1"/>
  <c r="O85" i="1" l="1"/>
  <c r="O46" i="1"/>
  <c r="L11" i="1" l="1"/>
  <c r="L17" i="1"/>
  <c r="L37" i="1"/>
  <c r="L43" i="1"/>
  <c r="L76" i="1"/>
  <c r="L85" i="1"/>
  <c r="R26" i="1"/>
  <c r="O82" i="1"/>
  <c r="O76" i="1"/>
  <c r="O79" i="1"/>
  <c r="O88" i="1"/>
  <c r="O91" i="1"/>
  <c r="O23" i="1"/>
  <c r="I7" i="1"/>
  <c r="C3" i="1"/>
  <c r="O7" i="1"/>
  <c r="D24" i="2"/>
  <c r="D12" i="2"/>
  <c r="F7" i="1" l="1"/>
  <c r="L7" i="1" l="1"/>
  <c r="C6" i="1" l="1"/>
  <c r="C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橋本岳</author>
    <author>橋本　岳</author>
  </authors>
  <commentList>
    <comment ref="C6" authorId="0" shapeId="0" xr:uid="{CA23DEAF-8693-4A4D-9575-F5574A333106}">
      <text>
        <r>
          <rPr>
            <sz val="10"/>
            <color indexed="10"/>
            <rFont val="BIZ UDPゴシック"/>
            <family val="3"/>
            <charset val="128"/>
          </rPr>
          <t>【駒寄世話人】（以下４名）
8:45 駒寄会館に集合
・伊藤大樹（代表）
・佐野竜斗
・佐野翔斗
・橋本雲千代（交通）</t>
        </r>
      </text>
    </comment>
    <comment ref="C10" authorId="1" shapeId="0" xr:uid="{E38BA064-4F78-475B-9D87-E8961714FCD3}">
      <text>
        <r>
          <rPr>
            <b/>
            <sz val="10"/>
            <color indexed="81"/>
            <rFont val="BIZ UDPゴシック"/>
            <family val="3"/>
            <charset val="128"/>
          </rPr>
          <t>②御仮屋設営
　駒寄、南郷、二丁目
　（各２名）</t>
        </r>
      </text>
    </comment>
    <comment ref="F15" authorId="0" shapeId="0" xr:uid="{E755024D-C886-4D2E-B5DE-AD0D6ED192E2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 連合３町内の接待
10:30～11:00
【駒寄神輿長ほか２名】
　　皆ヶ作、南郷、一丁目への
　　挨拶まわり</t>
        </r>
      </text>
    </comment>
    <comment ref="F20" authorId="1" shapeId="0" xr:uid="{B8416F88-9E7E-42EC-BBA3-84B02826B07E}">
      <text>
        <r>
          <rPr>
            <b/>
            <sz val="10"/>
            <color indexed="81"/>
            <rFont val="BIZ UDPゴシック"/>
            <family val="3"/>
            <charset val="128"/>
          </rPr>
          <t>宮司が各町内に出向き
御神輿　修祓、安全祈願</t>
        </r>
      </text>
    </comment>
    <comment ref="I28" authorId="0" shapeId="0" xr:uid="{81491EA5-F605-4593-BC42-41BAF5773F42}">
      <text>
        <r>
          <rPr>
            <b/>
            <sz val="10"/>
            <color indexed="81"/>
            <rFont val="BIZ UDPゴシック"/>
            <family val="3"/>
            <charset val="128"/>
          </rPr>
          <t>【菅野、大野】山車の運航
【少年部】ジャグほか準備</t>
        </r>
      </text>
    </comment>
    <comment ref="I35" authorId="0" shapeId="0" xr:uid="{5533B877-2849-4831-8442-CB8A70438D92}">
      <text>
        <r>
          <rPr>
            <b/>
            <sz val="10"/>
            <color indexed="81"/>
            <rFont val="BIZ UDPゴシック"/>
            <family val="3"/>
            <charset val="128"/>
          </rPr>
          <t>【少年部】お菓子＆ジュース配布</t>
        </r>
      </text>
    </comment>
    <comment ref="I42" authorId="0" shapeId="0" xr:uid="{E81B4482-503A-41C6-A688-977826002161}">
      <text>
        <r>
          <rPr>
            <b/>
            <sz val="10"/>
            <color indexed="81"/>
            <rFont val="BIZ UDPゴシック"/>
            <family val="3"/>
            <charset val="128"/>
          </rPr>
          <t>【菅野、大野】山車の移動
【少年部】山車の付き添い</t>
        </r>
      </text>
    </comment>
    <comment ref="F44" authorId="0" shapeId="0" xr:uid="{0249EEE7-AAB8-4AAE-B658-99116E9699E6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【祭礼役員】リヤカー
・ジャグ（小）×１, 
紙コップ、ゴミ袋</t>
        </r>
      </text>
    </comment>
    <comment ref="F47" authorId="0" shapeId="0" xr:uid="{79107394-0C46-4D72-9704-8E07D7BD2D61}">
      <text>
        <r>
          <rPr>
            <b/>
            <sz val="10"/>
            <color indexed="81"/>
            <rFont val="BIZ UDPゴシック"/>
            <family val="3"/>
            <charset val="128"/>
          </rPr>
          <t>御仮屋前を通過する際、各町内神輿は神社神輿にさす</t>
        </r>
      </text>
    </comment>
    <comment ref="F50" authorId="0" shapeId="0" xr:uid="{57C0138C-2522-4AF6-B706-A1D9060DC15B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【祭礼役員】リヤカー
・ジャグ（小）×１, 
紙コップ、ゴミ袋</t>
        </r>
      </text>
    </comment>
    <comment ref="I56" authorId="0" shapeId="0" xr:uid="{CA5A9615-BAE8-462B-9E03-47441EA6148F}">
      <text>
        <r>
          <rPr>
            <b/>
            <sz val="10"/>
            <color indexed="81"/>
            <rFont val="BIZ UDPゴシック"/>
            <family val="3"/>
            <charset val="128"/>
          </rPr>
          <t>【菅野、大野】山車の移動
　※駒寄の神輿が
　　　マンション前を通過
　　　した後に収納を開始。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橋本　岳</author>
    <author>橋本岳</author>
  </authors>
  <commentList>
    <comment ref="C10" authorId="0" shapeId="0" xr:uid="{1BF84A7D-A3E6-40BA-BA44-1F14DF7F786F}">
      <text>
        <r>
          <rPr>
            <b/>
            <sz val="10"/>
            <color indexed="81"/>
            <rFont val="BIZ UDPゴシック"/>
            <family val="3"/>
            <charset val="128"/>
          </rPr>
          <t>※出御後、御仮屋解体</t>
        </r>
      </text>
    </comment>
    <comment ref="I12" authorId="1" shapeId="0" xr:uid="{DC5473A2-DD45-4868-B67F-1E04D3AB64C3}">
      <text>
        <r>
          <rPr>
            <b/>
            <sz val="10"/>
            <color indexed="81"/>
            <rFont val="BIZ UDPゴシック"/>
            <family val="3"/>
            <charset val="128"/>
          </rPr>
          <t>【菅野、大野】山車の運航
【少年部】ジャグほか準備</t>
        </r>
      </text>
    </comment>
    <comment ref="D21" authorId="1" shapeId="0" xr:uid="{A4E1483D-2471-43CB-BB42-4BAE4A301430}">
      <text>
        <r>
          <rPr>
            <b/>
            <sz val="10"/>
            <color indexed="81"/>
            <rFont val="BIZ UDPゴシック"/>
            <family val="3"/>
            <charset val="128"/>
          </rPr>
          <t>11:50 駒寄会館前にて
　　　　　「神輿くぐり」　受付</t>
        </r>
      </text>
    </comment>
    <comment ref="I31" authorId="1" shapeId="0" xr:uid="{0F2588C5-616E-4F89-A81E-8C1044E96A51}">
      <text>
        <r>
          <rPr>
            <b/>
            <sz val="10"/>
            <color indexed="81"/>
            <rFont val="BIZ UDPゴシック"/>
            <family val="3"/>
            <charset val="128"/>
          </rPr>
          <t>【菅野、大野】山車の運航
【少年部】山車の準備
 ・ジャグほか準備</t>
        </r>
      </text>
    </comment>
    <comment ref="I42" authorId="1" shapeId="0" xr:uid="{14076170-F8CA-4415-96A6-9BDB554754B1}">
      <text>
        <r>
          <rPr>
            <b/>
            <sz val="10"/>
            <color indexed="81"/>
            <rFont val="BIZ UDPゴシック"/>
            <family val="3"/>
            <charset val="128"/>
          </rPr>
          <t>　【少年部】お菓子＆ジュース配布</t>
        </r>
      </text>
    </comment>
    <comment ref="F46" authorId="1" shapeId="0" xr:uid="{516C788A-7A25-49D0-9A45-17D73CF6EDF6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【祭礼役員】リヤカー
・ジャグ（小）×１, 
紙コップ、ゴミ袋</t>
        </r>
      </text>
    </comment>
    <comment ref="I52" authorId="1" shapeId="0" xr:uid="{F9680938-6E8C-4023-8FBD-FFF1D914DD2D}">
      <text>
        <r>
          <rPr>
            <b/>
            <sz val="10"/>
            <color indexed="81"/>
            <rFont val="BIZ UDPゴシック"/>
            <family val="3"/>
            <charset val="128"/>
          </rPr>
          <t>【菅野、大野】山車の移動</t>
        </r>
      </text>
    </comment>
    <comment ref="F58" authorId="1" shapeId="0" xr:uid="{3A9FAC4F-20A4-4B57-A852-6BF32C7BC6AF}">
      <text>
        <r>
          <rPr>
            <b/>
            <sz val="10"/>
            <color indexed="81"/>
            <rFont val="BIZ UDPゴシック"/>
            <family val="3"/>
            <charset val="128"/>
          </rPr>
          <t>お風呂券の配布</t>
        </r>
      </text>
    </comment>
  </commentList>
</comments>
</file>

<file path=xl/sharedStrings.xml><?xml version="1.0" encoding="utf-8"?>
<sst xmlns="http://schemas.openxmlformats.org/spreadsheetml/2006/main" count="428" uniqueCount="326">
  <si>
    <t>収入</t>
    <rPh sb="0" eb="2">
      <t>シュウニュウ</t>
    </rPh>
    <phoneticPr fontId="1"/>
  </si>
  <si>
    <t>支出</t>
    <rPh sb="0" eb="2">
      <t>シシュツ</t>
    </rPh>
    <phoneticPr fontId="1"/>
  </si>
  <si>
    <t>前年度繰越金</t>
    <rPh sb="0" eb="3">
      <t>ゼンネンド</t>
    </rPh>
    <rPh sb="3" eb="6">
      <t>クリコシキン</t>
    </rPh>
    <phoneticPr fontId="1"/>
  </si>
  <si>
    <t>会員寄付金</t>
    <rPh sb="0" eb="2">
      <t>カイイン</t>
    </rPh>
    <rPh sb="2" eb="5">
      <t>キフキン</t>
    </rPh>
    <phoneticPr fontId="1"/>
  </si>
  <si>
    <t>奉納金</t>
    <rPh sb="0" eb="3">
      <t>ホウノウキン</t>
    </rPh>
    <phoneticPr fontId="1"/>
  </si>
  <si>
    <t>門付け</t>
    <rPh sb="0" eb="2">
      <t>カドヅ</t>
    </rPh>
    <phoneticPr fontId="1"/>
  </si>
  <si>
    <t>保存会支援</t>
    <rPh sb="0" eb="3">
      <t>ホゾンカイ</t>
    </rPh>
    <rPh sb="3" eb="5">
      <t>シエン</t>
    </rPh>
    <phoneticPr fontId="1"/>
  </si>
  <si>
    <t>祭礼用具</t>
    <rPh sb="0" eb="2">
      <t>サイレイ</t>
    </rPh>
    <rPh sb="2" eb="4">
      <t>ヨウグ</t>
    </rPh>
    <phoneticPr fontId="1"/>
  </si>
  <si>
    <t>少年部諸費用</t>
    <rPh sb="0" eb="2">
      <t>ショウネン</t>
    </rPh>
    <rPh sb="2" eb="3">
      <t>ブ</t>
    </rPh>
    <rPh sb="3" eb="4">
      <t>ショ</t>
    </rPh>
    <rPh sb="4" eb="6">
      <t>ヒヨウ</t>
    </rPh>
    <phoneticPr fontId="1"/>
  </si>
  <si>
    <t>次年度繰越金</t>
    <rPh sb="0" eb="3">
      <t>ジネンド</t>
    </rPh>
    <rPh sb="3" eb="5">
      <t>クリコシ</t>
    </rPh>
    <rPh sb="5" eb="6">
      <t>キン</t>
    </rPh>
    <phoneticPr fontId="1"/>
  </si>
  <si>
    <t>門付け分配金</t>
    <rPh sb="0" eb="2">
      <t>カドヅ</t>
    </rPh>
    <rPh sb="3" eb="5">
      <t>ブンパイ</t>
    </rPh>
    <rPh sb="5" eb="6">
      <t>キン</t>
    </rPh>
    <phoneticPr fontId="1"/>
  </si>
  <si>
    <t>お供物</t>
    <phoneticPr fontId="1"/>
  </si>
  <si>
    <t>ビール券 10</t>
    <rPh sb="3" eb="4">
      <t>ケン</t>
    </rPh>
    <phoneticPr fontId="1"/>
  </si>
  <si>
    <t>その他</t>
    <rPh sb="2" eb="3">
      <t>タ</t>
    </rPh>
    <phoneticPr fontId="1"/>
  </si>
  <si>
    <t>消耗品</t>
    <rPh sb="0" eb="3">
      <t>ショウモウヒン</t>
    </rPh>
    <phoneticPr fontId="1"/>
  </si>
  <si>
    <t>乾電池</t>
    <rPh sb="0" eb="3">
      <t>カンデンチ</t>
    </rPh>
    <phoneticPr fontId="1"/>
  </si>
  <si>
    <t>緒綬(おぶさ)</t>
    <rPh sb="0" eb="1">
      <t>オ</t>
    </rPh>
    <rPh sb="1" eb="2">
      <t>ジュ</t>
    </rPh>
    <phoneticPr fontId="1"/>
  </si>
  <si>
    <t>祭礼準備／片付</t>
    <rPh sb="0" eb="2">
      <t>サイレイ</t>
    </rPh>
    <rPh sb="2" eb="4">
      <t>ジュンビ</t>
    </rPh>
    <rPh sb="5" eb="7">
      <t>カタヅ</t>
    </rPh>
    <phoneticPr fontId="1"/>
  </si>
  <si>
    <t>祭礼役員昼食　30</t>
    <phoneticPr fontId="1"/>
  </si>
  <si>
    <t>駒寄反省会</t>
    <phoneticPr fontId="1"/>
  </si>
  <si>
    <t>食材費他</t>
    <rPh sb="0" eb="2">
      <t>ショクザイ</t>
    </rPh>
    <rPh sb="2" eb="3">
      <t>ヒ</t>
    </rPh>
    <rPh sb="3" eb="4">
      <t>タ</t>
    </rPh>
    <phoneticPr fontId="4"/>
  </si>
  <si>
    <t>イオン</t>
    <phoneticPr fontId="4"/>
  </si>
  <si>
    <t>米、豆腐他</t>
    <rPh sb="0" eb="1">
      <t>コメ</t>
    </rPh>
    <rPh sb="2" eb="4">
      <t>トウフ</t>
    </rPh>
    <rPh sb="4" eb="5">
      <t>タ</t>
    </rPh>
    <phoneticPr fontId="4"/>
  </si>
  <si>
    <t>セブンイレブン</t>
    <phoneticPr fontId="4"/>
  </si>
  <si>
    <t>食材各種</t>
    <rPh sb="0" eb="2">
      <t>ショクザイ</t>
    </rPh>
    <rPh sb="2" eb="4">
      <t>カクシュ</t>
    </rPh>
    <phoneticPr fontId="4"/>
  </si>
  <si>
    <t>京急ストア追浜店</t>
    <rPh sb="0" eb="2">
      <t>ケイキュウ</t>
    </rPh>
    <rPh sb="5" eb="8">
      <t>オッパマテン</t>
    </rPh>
    <phoneticPr fontId="4"/>
  </si>
  <si>
    <t>たまご</t>
    <phoneticPr fontId="4"/>
  </si>
  <si>
    <t>巻き物　12</t>
    <rPh sb="0" eb="1">
      <t>マ</t>
    </rPh>
    <rPh sb="2" eb="3">
      <t>モノ</t>
    </rPh>
    <phoneticPr fontId="4"/>
  </si>
  <si>
    <t>いさみ鮨</t>
    <rPh sb="3" eb="4">
      <t>スシ</t>
    </rPh>
    <phoneticPr fontId="4"/>
  </si>
  <si>
    <t>岡本肉店</t>
    <rPh sb="0" eb="2">
      <t>オカモト</t>
    </rPh>
    <rPh sb="2" eb="4">
      <t>ニクテン</t>
    </rPh>
    <phoneticPr fontId="4"/>
  </si>
  <si>
    <t>オードブル他</t>
    <rPh sb="5" eb="6">
      <t>タ</t>
    </rPh>
    <phoneticPr fontId="4"/>
  </si>
  <si>
    <t>魚広</t>
    <rPh sb="0" eb="1">
      <t>ウオ</t>
    </rPh>
    <rPh sb="1" eb="2">
      <t>ヒロ</t>
    </rPh>
    <phoneticPr fontId="4"/>
  </si>
  <si>
    <t>たくあん</t>
    <phoneticPr fontId="4"/>
  </si>
  <si>
    <t>八百武</t>
    <rPh sb="0" eb="3">
      <t>ヤオタケ</t>
    </rPh>
    <phoneticPr fontId="4"/>
  </si>
  <si>
    <t>令和元年度（2019年度）</t>
    <rPh sb="0" eb="2">
      <t>レイワ</t>
    </rPh>
    <rPh sb="2" eb="4">
      <t>ガンネン</t>
    </rPh>
    <rPh sb="3" eb="4">
      <t>ネン</t>
    </rPh>
    <rPh sb="4" eb="5">
      <t>ド</t>
    </rPh>
    <rPh sb="10" eb="12">
      <t>ネンド</t>
    </rPh>
    <phoneticPr fontId="1"/>
  </si>
  <si>
    <t>平成25年度（2013年度）</t>
    <rPh sb="0" eb="2">
      <t>ヘイセイ</t>
    </rPh>
    <rPh sb="4" eb="5">
      <t>ネン</t>
    </rPh>
    <rPh sb="5" eb="6">
      <t>ド</t>
    </rPh>
    <rPh sb="11" eb="13">
      <t>ネンド</t>
    </rPh>
    <phoneticPr fontId="1"/>
  </si>
  <si>
    <t>宵宮用　乾き物</t>
    <rPh sb="0" eb="2">
      <t>ヨイミヤ</t>
    </rPh>
    <rPh sb="2" eb="3">
      <t>ヨウ</t>
    </rPh>
    <rPh sb="4" eb="5">
      <t>カワ</t>
    </rPh>
    <rPh sb="6" eb="7">
      <t>モノ</t>
    </rPh>
    <phoneticPr fontId="4"/>
  </si>
  <si>
    <t>京急ストア船越店</t>
    <rPh sb="0" eb="2">
      <t>ケイキュウ</t>
    </rPh>
    <rPh sb="5" eb="8">
      <t>フナコシテン</t>
    </rPh>
    <phoneticPr fontId="4"/>
  </si>
  <si>
    <t>宵宮用　巻物寿司　13</t>
    <rPh sb="0" eb="2">
      <t>ヨイミヤ</t>
    </rPh>
    <rPh sb="2" eb="3">
      <t>ヨウ</t>
    </rPh>
    <rPh sb="4" eb="6">
      <t>マキモノ</t>
    </rPh>
    <rPh sb="6" eb="8">
      <t>スシ</t>
    </rPh>
    <phoneticPr fontId="4"/>
  </si>
  <si>
    <t>ほんだし、味噌、茶菓子</t>
    <rPh sb="5" eb="7">
      <t>ミソ</t>
    </rPh>
    <rPh sb="8" eb="11">
      <t>チャガシ</t>
    </rPh>
    <phoneticPr fontId="4"/>
  </si>
  <si>
    <t>評議員さん作業時のお茶菓子</t>
    <rPh sb="0" eb="3">
      <t>ヒョウギイン</t>
    </rPh>
    <rPh sb="5" eb="7">
      <t>サギョウ</t>
    </rPh>
    <rPh sb="7" eb="8">
      <t>ジ</t>
    </rPh>
    <rPh sb="10" eb="13">
      <t>チャガシ</t>
    </rPh>
    <phoneticPr fontId="4"/>
  </si>
  <si>
    <t>野菜各種</t>
    <rPh sb="0" eb="2">
      <t>ヤサイ</t>
    </rPh>
    <rPh sb="2" eb="4">
      <t>カクシュ</t>
    </rPh>
    <phoneticPr fontId="4"/>
  </si>
  <si>
    <t>やおぎん</t>
    <phoneticPr fontId="4"/>
  </si>
  <si>
    <t>タクアン追加分</t>
    <rPh sb="4" eb="7">
      <t>ツイカブン</t>
    </rPh>
    <phoneticPr fontId="4"/>
  </si>
  <si>
    <t>ちくわ、さつま揚げ、こんにゃく</t>
    <rPh sb="7" eb="8">
      <t>ア</t>
    </rPh>
    <phoneticPr fontId="4"/>
  </si>
  <si>
    <t>食品各種</t>
    <rPh sb="0" eb="2">
      <t>ショクヒン</t>
    </rPh>
    <rPh sb="2" eb="4">
      <t>カクシュ</t>
    </rPh>
    <phoneticPr fontId="4"/>
  </si>
  <si>
    <t>やました</t>
    <phoneticPr fontId="4"/>
  </si>
  <si>
    <t>コロッケ他つまみ</t>
    <rPh sb="4" eb="5">
      <t>タ</t>
    </rPh>
    <phoneticPr fontId="4"/>
  </si>
  <si>
    <t>岡本肉店</t>
    <rPh sb="0" eb="2">
      <t>オカモト</t>
    </rPh>
    <rPh sb="2" eb="3">
      <t>ニク</t>
    </rPh>
    <rPh sb="3" eb="4">
      <t>テン</t>
    </rPh>
    <phoneticPr fontId="4"/>
  </si>
  <si>
    <t>コロッケ75個</t>
    <rPh sb="6" eb="7">
      <t>コ</t>
    </rPh>
    <phoneticPr fontId="4"/>
  </si>
  <si>
    <t>はんぺん、ちくわ、こんにゃく
氷</t>
    <rPh sb="15" eb="16">
      <t>コオリ</t>
    </rPh>
    <phoneticPr fontId="4"/>
  </si>
  <si>
    <t>(円)</t>
    <rPh sb="1" eb="2">
      <t>エン</t>
    </rPh>
    <phoneticPr fontId="1"/>
  </si>
  <si>
    <t>合計：</t>
    <rPh sb="0" eb="2">
      <t>ゴウケイ</t>
    </rPh>
    <phoneticPr fontId="1"/>
  </si>
  <si>
    <t>H25年度の町内寄付金=518,000円。令和元年度の町内寄付金=475,000円。</t>
    <rPh sb="3" eb="5">
      <t>ネンド</t>
    </rPh>
    <rPh sb="6" eb="8">
      <t>チョウナイ</t>
    </rPh>
    <rPh sb="8" eb="10">
      <t>キフ</t>
    </rPh>
    <rPh sb="10" eb="11">
      <t>キン</t>
    </rPh>
    <rPh sb="19" eb="20">
      <t>エン</t>
    </rPh>
    <rPh sb="21" eb="23">
      <t>レイワ</t>
    </rPh>
    <rPh sb="23" eb="25">
      <t>ガンネン</t>
    </rPh>
    <rPh sb="25" eb="26">
      <t>ド</t>
    </rPh>
    <phoneticPr fontId="1"/>
  </si>
  <si>
    <r>
      <t>（H25</t>
    </r>
    <r>
      <rPr>
        <sz val="10"/>
        <color theme="1"/>
        <rFont val="Segoe UI Symbol"/>
        <family val="2"/>
        <charset val="1"/>
      </rPr>
      <t>→</t>
    </r>
    <r>
      <rPr>
        <sz val="10"/>
        <color theme="1"/>
        <rFont val="Yu Gothic"/>
        <family val="2"/>
        <charset val="128"/>
        <scheme val="minor"/>
      </rPr>
      <t>R1で）収入は、47,000円ほど落ち込んでいます。</t>
    </r>
    <rPh sb="9" eb="11">
      <t>シュウニュウ</t>
    </rPh>
    <rPh sb="19" eb="20">
      <t>エン</t>
    </rPh>
    <rPh sb="22" eb="23">
      <t>オ</t>
    </rPh>
    <rPh sb="24" eb="25">
      <t>コ</t>
    </rPh>
    <phoneticPr fontId="1"/>
  </si>
  <si>
    <t>連合渡御・当番</t>
    <rPh sb="0" eb="2">
      <t>レンゴウ</t>
    </rPh>
    <rPh sb="5" eb="7">
      <t>トウバン</t>
    </rPh>
    <phoneticPr fontId="1"/>
  </si>
  <si>
    <t>収支差</t>
    <rPh sb="0" eb="2">
      <t>シュウシ</t>
    </rPh>
    <rPh sb="2" eb="3">
      <t>サ</t>
    </rPh>
    <phoneticPr fontId="1"/>
  </si>
  <si>
    <t>お菓子（少年部）</t>
    <rPh sb="1" eb="3">
      <t>カシ</t>
    </rPh>
    <rPh sb="4" eb="7">
      <t>ショウネンブ</t>
    </rPh>
    <phoneticPr fontId="1"/>
  </si>
  <si>
    <t>土曜</t>
    <rPh sb="0" eb="2">
      <t>ドヨウ</t>
    </rPh>
    <phoneticPr fontId="1"/>
  </si>
  <si>
    <t>日曜</t>
    <rPh sb="0" eb="2">
      <t>ニチヨウ</t>
    </rPh>
    <phoneticPr fontId="1"/>
  </si>
  <si>
    <t>直会</t>
    <rPh sb="0" eb="2">
      <t>ナオライ</t>
    </rPh>
    <phoneticPr fontId="1"/>
  </si>
  <si>
    <t>昼食（少年部）</t>
    <rPh sb="0" eb="2">
      <t>チュウショク</t>
    </rPh>
    <rPh sb="3" eb="5">
      <t>ショウネン</t>
    </rPh>
    <rPh sb="5" eb="6">
      <t>ブ</t>
    </rPh>
    <phoneticPr fontId="1"/>
  </si>
  <si>
    <t>昼食</t>
    <rPh sb="0" eb="2">
      <t>チュウショク</t>
    </rPh>
    <phoneticPr fontId="1"/>
  </si>
  <si>
    <t>渉外費</t>
    <rPh sb="0" eb="2">
      <t>ショウガイ</t>
    </rPh>
    <rPh sb="2" eb="3">
      <t>ヒ</t>
    </rPh>
    <phoneticPr fontId="1"/>
  </si>
  <si>
    <t>変動費</t>
    <rPh sb="0" eb="2">
      <t>ヘンドウ</t>
    </rPh>
    <rPh sb="2" eb="3">
      <t>ヒ</t>
    </rPh>
    <phoneticPr fontId="1"/>
  </si>
  <si>
    <t>道路使用許可（雑費）</t>
    <rPh sb="0" eb="2">
      <t>ドウロ</t>
    </rPh>
    <rPh sb="2" eb="6">
      <t>シヨウキョカ</t>
    </rPh>
    <rPh sb="7" eb="9">
      <t>ザッピ</t>
    </rPh>
    <phoneticPr fontId="1"/>
  </si>
  <si>
    <t>飲食①</t>
    <rPh sb="0" eb="2">
      <t>インショク</t>
    </rPh>
    <phoneticPr fontId="1"/>
  </si>
  <si>
    <t>寄付返礼費</t>
    <rPh sb="0" eb="2">
      <t>キフ</t>
    </rPh>
    <rPh sb="2" eb="4">
      <t>ヘンレイ</t>
    </rPh>
    <rPh sb="4" eb="5">
      <t>ヒ</t>
    </rPh>
    <phoneticPr fontId="1"/>
  </si>
  <si>
    <t>焼酎6・日本酒 1</t>
    <rPh sb="0" eb="2">
      <t>ショウチュウ</t>
    </rPh>
    <rPh sb="4" eb="7">
      <t>ニホンシュ</t>
    </rPh>
    <phoneticPr fontId="1"/>
  </si>
  <si>
    <t>連合渡御・反省会</t>
    <rPh sb="0" eb="2">
      <t>レンゴウ</t>
    </rPh>
    <rPh sb="2" eb="4">
      <t>トギョ</t>
    </rPh>
    <rPh sb="5" eb="7">
      <t>ハンセイ</t>
    </rPh>
    <rPh sb="7" eb="8">
      <t>カイ</t>
    </rPh>
    <phoneticPr fontId="1"/>
  </si>
  <si>
    <t>クリーニング 雑費</t>
    <rPh sb="7" eb="9">
      <t>ザッピ</t>
    </rPh>
    <phoneticPr fontId="1"/>
  </si>
  <si>
    <t>鏡餅・赤飯</t>
    <rPh sb="0" eb="2">
      <t>カガミモチ</t>
    </rPh>
    <rPh sb="3" eb="5">
      <t>セキハン</t>
    </rPh>
    <phoneticPr fontId="1"/>
  </si>
  <si>
    <t>焼酎・日本酒・お茶</t>
    <rPh sb="0" eb="2">
      <t>ショウチュウ</t>
    </rPh>
    <rPh sb="3" eb="6">
      <t>ニホンシュ</t>
    </rPh>
    <rPh sb="8" eb="9">
      <t>チャ</t>
    </rPh>
    <phoneticPr fontId="1"/>
  </si>
  <si>
    <t>飲食②（お酒）</t>
    <rPh sb="0" eb="2">
      <t>インショク</t>
    </rPh>
    <rPh sb="5" eb="6">
      <t>サケ</t>
    </rPh>
    <phoneticPr fontId="1"/>
  </si>
  <si>
    <t>かりがね寿司：中セット×5</t>
    <rPh sb="4" eb="6">
      <t>スシ</t>
    </rPh>
    <rPh sb="7" eb="8">
      <t>チュウ</t>
    </rPh>
    <phoneticPr fontId="1"/>
  </si>
  <si>
    <t>業務スーパ：つまみ類</t>
    <rPh sb="0" eb="2">
      <t>ギョウム</t>
    </rPh>
    <rPh sb="9" eb="10">
      <t>ルイ</t>
    </rPh>
    <phoneticPr fontId="1"/>
  </si>
  <si>
    <t>ローソン：ロックアイス</t>
    <phoneticPr fontId="1"/>
  </si>
  <si>
    <t>三宝（野菜・果物）</t>
    <rPh sb="0" eb="2">
      <t>サンボウ</t>
    </rPh>
    <rPh sb="3" eb="5">
      <t>ヤサイ</t>
    </rPh>
    <rPh sb="6" eb="8">
      <t>クダモノ</t>
    </rPh>
    <phoneticPr fontId="1"/>
  </si>
  <si>
    <t xml:space="preserve">八百武 </t>
    <phoneticPr fontId="1"/>
  </si>
  <si>
    <t>その他 雑費</t>
    <rPh sb="2" eb="3">
      <t>タ</t>
    </rPh>
    <rPh sb="4" eb="6">
      <t>ザッピ</t>
    </rPh>
    <phoneticPr fontId="1"/>
  </si>
  <si>
    <t>はりてる：さらし２反</t>
    <rPh sb="9" eb="10">
      <t>タン</t>
    </rPh>
    <phoneticPr fontId="1"/>
  </si>
  <si>
    <t>すずき金物：平麻６束</t>
    <rPh sb="3" eb="5">
      <t>カナモノ</t>
    </rPh>
    <phoneticPr fontId="1"/>
  </si>
  <si>
    <t>ホームズ：藁縄大巻３分</t>
    <phoneticPr fontId="1"/>
  </si>
  <si>
    <t>田浦と祭礼打合せ会費</t>
    <rPh sb="8" eb="10">
      <t>カイヒ</t>
    </rPh>
    <phoneticPr fontId="1"/>
  </si>
  <si>
    <t>分担金（神社、連合）</t>
    <rPh sb="0" eb="3">
      <t>ブンタンキン</t>
    </rPh>
    <rPh sb="4" eb="6">
      <t>ジンジャ</t>
    </rPh>
    <rPh sb="7" eb="9">
      <t>レンゴウ</t>
    </rPh>
    <phoneticPr fontId="1"/>
  </si>
  <si>
    <t>準備③ 祭礼前日</t>
    <rPh sb="0" eb="2">
      <t>ジュンビ</t>
    </rPh>
    <rPh sb="4" eb="6">
      <t>サイレイ</t>
    </rPh>
    <rPh sb="6" eb="8">
      <t>ゼンジツ</t>
    </rPh>
    <phoneticPr fontId="1"/>
  </si>
  <si>
    <t>６月後半打合せ</t>
    <rPh sb="1" eb="2">
      <t>ガツ</t>
    </rPh>
    <rPh sb="2" eb="4">
      <t>コウハン</t>
    </rPh>
    <phoneticPr fontId="1"/>
  </si>
  <si>
    <t>筆ペンほか</t>
    <rPh sb="0" eb="1">
      <t>フデ</t>
    </rPh>
    <phoneticPr fontId="1"/>
  </si>
  <si>
    <t>ビール 14ケース</t>
    <phoneticPr fontId="1"/>
  </si>
  <si>
    <t>ロックアイス</t>
    <phoneticPr fontId="1"/>
  </si>
  <si>
    <t>蚊取り、ネオパラ 雑費</t>
    <rPh sb="0" eb="2">
      <t>カト</t>
    </rPh>
    <rPh sb="9" eb="11">
      <t>ザッピ</t>
    </rPh>
    <phoneticPr fontId="1"/>
  </si>
  <si>
    <t>（R1）175世帯</t>
    <rPh sb="7" eb="9">
      <t>セタイ</t>
    </rPh>
    <phoneticPr fontId="1"/>
  </si>
  <si>
    <t>準備①（半纏準備時）</t>
    <rPh sb="0" eb="2">
      <t>ジュンビ</t>
    </rPh>
    <rPh sb="4" eb="6">
      <t>ハンテン</t>
    </rPh>
    <rPh sb="6" eb="8">
      <t>ジュンビ</t>
    </rPh>
    <rPh sb="8" eb="9">
      <t>ジ</t>
    </rPh>
    <phoneticPr fontId="1"/>
  </si>
  <si>
    <t>準備② ７月９日</t>
    <rPh sb="0" eb="2">
      <t>ジュンビ</t>
    </rPh>
    <rPh sb="5" eb="6">
      <t>ガツ</t>
    </rPh>
    <rPh sb="7" eb="8">
      <t>ニチ</t>
    </rPh>
    <phoneticPr fontId="1"/>
  </si>
  <si>
    <t>足袋：南郷ヘルプ担ぎ手用</t>
    <rPh sb="3" eb="5">
      <t>ナンゴウ</t>
    </rPh>
    <phoneticPr fontId="1"/>
  </si>
  <si>
    <t>固定費？</t>
    <rPh sb="0" eb="3">
      <t>コテイヒ</t>
    </rPh>
    <phoneticPr fontId="1"/>
  </si>
  <si>
    <t>入浴料 22人分</t>
    <rPh sb="0" eb="2">
      <t>ニュウヨク</t>
    </rPh>
    <rPh sb="6" eb="7">
      <t>ニン</t>
    </rPh>
    <rPh sb="7" eb="8">
      <t>ブン</t>
    </rPh>
    <phoneticPr fontId="1"/>
  </si>
  <si>
    <t>（H25）芳志者28</t>
    <rPh sb="5" eb="7">
      <t>ホウシ</t>
    </rPh>
    <rPh sb="7" eb="8">
      <t>シャ</t>
    </rPh>
    <phoneticPr fontId="1"/>
  </si>
  <si>
    <t>（H25）芳志者32</t>
    <phoneticPr fontId="1"/>
  </si>
  <si>
    <t>（R4）決算書</t>
    <rPh sb="4" eb="7">
      <t>ケッサンショ</t>
    </rPh>
    <phoneticPr fontId="1"/>
  </si>
  <si>
    <t>宵宮・神輿休憩時？</t>
    <rPh sb="3" eb="5">
      <t>ミコシ</t>
    </rPh>
    <rPh sb="5" eb="7">
      <t>キュウケイ</t>
    </rPh>
    <rPh sb="7" eb="8">
      <t>ジ</t>
    </rPh>
    <phoneticPr fontId="1"/>
  </si>
  <si>
    <t>本祭・神輿休憩時？</t>
    <rPh sb="0" eb="1">
      <t>ホン</t>
    </rPh>
    <rPh sb="1" eb="2">
      <t>マツ</t>
    </rPh>
    <rPh sb="3" eb="5">
      <t>ミコシ</t>
    </rPh>
    <rPh sb="5" eb="7">
      <t>キュウケイ</t>
    </rPh>
    <rPh sb="7" eb="8">
      <t>ジ</t>
    </rPh>
    <phoneticPr fontId="1"/>
  </si>
  <si>
    <t>9:00</t>
    <phoneticPr fontId="1"/>
  </si>
  <si>
    <t xml:space="preserve"> 岡本のコロッケは・・・</t>
    <rPh sb="1" eb="3">
      <t>オカモト</t>
    </rPh>
    <phoneticPr fontId="1"/>
  </si>
  <si>
    <t>片付け・解散</t>
    <phoneticPr fontId="1"/>
  </si>
  <si>
    <t>（昼食）</t>
    <rPh sb="1" eb="3">
      <t>チュウショク</t>
    </rPh>
    <phoneticPr fontId="1"/>
  </si>
  <si>
    <t>神社（神輿・山車）</t>
    <rPh sb="6" eb="8">
      <t>ダシ</t>
    </rPh>
    <phoneticPr fontId="1"/>
  </si>
  <si>
    <t>タオル300枚</t>
    <rPh sb="6" eb="7">
      <t>マイ</t>
    </rPh>
    <phoneticPr fontId="1"/>
  </si>
  <si>
    <t>タオル(配布用) 600</t>
    <phoneticPr fontId="1"/>
  </si>
  <si>
    <t>のし、白封筒ほか</t>
    <rPh sb="3" eb="4">
      <t>シロ</t>
    </rPh>
    <rPh sb="4" eb="6">
      <t>フウトウ</t>
    </rPh>
    <phoneticPr fontId="1"/>
  </si>
  <si>
    <t>直会場所提供謝礼</t>
    <rPh sb="0" eb="2">
      <t>ナオライ</t>
    </rPh>
    <rPh sb="2" eb="4">
      <t>バショ</t>
    </rPh>
    <rPh sb="4" eb="6">
      <t>テイキョウ</t>
    </rPh>
    <rPh sb="6" eb="8">
      <t>シャレイ</t>
    </rPh>
    <phoneticPr fontId="1"/>
  </si>
  <si>
    <t>繰越金を除く：</t>
    <rPh sb="0" eb="3">
      <t>クリコシキン</t>
    </rPh>
    <rPh sb="4" eb="5">
      <t>ノゾ</t>
    </rPh>
    <phoneticPr fontId="1"/>
  </si>
  <si>
    <t>（皆ヶ作） 神輿合わせ</t>
    <phoneticPr fontId="1"/>
  </si>
  <si>
    <t>山車の収納（斎藤運送 車庫）</t>
    <phoneticPr fontId="1"/>
  </si>
  <si>
    <t>式典挙行</t>
    <phoneticPr fontId="1"/>
  </si>
  <si>
    <t>①神社（出発）</t>
    <phoneticPr fontId="1"/>
  </si>
  <si>
    <t>⑨御仮屋（駒寄斎藤）到着</t>
    <phoneticPr fontId="1"/>
  </si>
  <si>
    <t>お囃子（夜組）　会館前集合</t>
    <rPh sb="10" eb="11">
      <t>マエ</t>
    </rPh>
    <rPh sb="11" eb="13">
      <t>シュウゴウ</t>
    </rPh>
    <phoneticPr fontId="1"/>
  </si>
  <si>
    <t>【駒寄担ぎ手】会館集合</t>
    <rPh sb="3" eb="4">
      <t>カツ</t>
    </rPh>
    <rPh sb="5" eb="6">
      <t>テ</t>
    </rPh>
    <phoneticPr fontId="1"/>
  </si>
  <si>
    <t>祭礼役員　会館集合</t>
    <phoneticPr fontId="1"/>
  </si>
  <si>
    <t>➡</t>
    <phoneticPr fontId="1"/>
  </si>
  <si>
    <t>〓〓〓〓　駒寄 渡御区間　〓〓〓〓</t>
    <rPh sb="5" eb="7">
      <t>コマヨセ</t>
    </rPh>
    <rPh sb="8" eb="10">
      <t>トギョウ</t>
    </rPh>
    <rPh sb="10" eb="12">
      <t>クカン</t>
    </rPh>
    <phoneticPr fontId="1"/>
  </si>
  <si>
    <t>宴会・会場（福寿さん駐車場）準備</t>
    <rPh sb="0" eb="2">
      <t>エンカイ</t>
    </rPh>
    <phoneticPr fontId="1"/>
  </si>
  <si>
    <t>②倉田耳鼻科駐車場前（通過）</t>
    <rPh sb="11" eb="13">
      <t>ツウカ</t>
    </rPh>
    <phoneticPr fontId="1"/>
  </si>
  <si>
    <t>⑥セブンイレブン前（通過）</t>
    <phoneticPr fontId="1"/>
  </si>
  <si>
    <t>⑦川島菓子店（通過）</t>
    <phoneticPr fontId="1"/>
  </si>
  <si>
    <t>㉔北消防署（16:18発）</t>
    <rPh sb="1" eb="2">
      <t>キタ</t>
    </rPh>
    <rPh sb="2" eb="5">
      <t>ショウボウショ</t>
    </rPh>
    <phoneticPr fontId="1"/>
  </si>
  <si>
    <t>⑤会館到着 （弁当配布・解散）</t>
    <rPh sb="7" eb="9">
      <t>ベントウ</t>
    </rPh>
    <rPh sb="9" eb="11">
      <t>ハイフ</t>
    </rPh>
    <phoneticPr fontId="1"/>
  </si>
  <si>
    <t>③松村邸前（休憩）</t>
    <rPh sb="1" eb="3">
      <t>マツムラ</t>
    </rPh>
    <rPh sb="6" eb="8">
      <t>キュウケイ</t>
    </rPh>
    <phoneticPr fontId="1"/>
  </si>
  <si>
    <t>お囃子（夜組）休憩（会館２階）</t>
    <rPh sb="1" eb="3">
      <t>ハヤシ</t>
    </rPh>
    <rPh sb="4" eb="5">
      <t>ヨル</t>
    </rPh>
    <rPh sb="5" eb="6">
      <t>クミ</t>
    </rPh>
    <rPh sb="10" eb="12">
      <t>カイカン</t>
    </rPh>
    <rPh sb="12" eb="13">
      <t>カイ</t>
    </rPh>
    <phoneticPr fontId="1"/>
  </si>
  <si>
    <t>大人神輿・中神輿</t>
    <rPh sb="5" eb="6">
      <t>チュウ</t>
    </rPh>
    <rPh sb="6" eb="8">
      <t>ミコシ</t>
    </rPh>
    <phoneticPr fontId="1"/>
  </si>
  <si>
    <t>山車・子供神輿</t>
    <phoneticPr fontId="1"/>
  </si>
  <si>
    <t>山車の移動（弐番館前へ）</t>
    <rPh sb="6" eb="9">
      <t>ニバンカン</t>
    </rPh>
    <phoneticPr fontId="1"/>
  </si>
  <si>
    <t>①御仮屋（駒寄斎藤）出発</t>
    <phoneticPr fontId="1"/>
  </si>
  <si>
    <t>世話人　駒寄会館集合</t>
    <rPh sb="0" eb="3">
      <t>セワニン</t>
    </rPh>
    <rPh sb="4" eb="6">
      <t>コマヨセ</t>
    </rPh>
    <rPh sb="6" eb="8">
      <t>カイカン</t>
    </rPh>
    <rPh sb="8" eb="10">
      <t>シュウゴウ</t>
    </rPh>
    <phoneticPr fontId="1"/>
  </si>
  <si>
    <t>ゴザ天日干し</t>
    <phoneticPr fontId="1"/>
  </si>
  <si>
    <t>祭礼役員・評議員　会館集合</t>
    <phoneticPr fontId="1"/>
  </si>
  <si>
    <t>役員：ゴザ天日干し</t>
    <rPh sb="0" eb="2">
      <t>ヤクイン</t>
    </rPh>
    <rPh sb="5" eb="8">
      <t>テンピボ</t>
    </rPh>
    <phoneticPr fontId="1"/>
  </si>
  <si>
    <t>会員寄付</t>
    <rPh sb="0" eb="2">
      <t>カイイン</t>
    </rPh>
    <rPh sb="2" eb="4">
      <t>キフ</t>
    </rPh>
    <phoneticPr fontId="1"/>
  </si>
  <si>
    <t>その他寄付</t>
    <rPh sb="2" eb="3">
      <t>タ</t>
    </rPh>
    <rPh sb="3" eb="5">
      <t>キフ</t>
    </rPh>
    <phoneticPr fontId="1"/>
  </si>
  <si>
    <t>次年度繰越金</t>
    <rPh sb="0" eb="3">
      <t>ジネンド</t>
    </rPh>
    <rPh sb="3" eb="6">
      <t>クリコシキン</t>
    </rPh>
    <phoneticPr fontId="1"/>
  </si>
  <si>
    <t>備考</t>
    <rPh sb="0" eb="2">
      <t>ビコウ</t>
    </rPh>
    <phoneticPr fontId="1"/>
  </si>
  <si>
    <t>門付け分配</t>
    <rPh sb="0" eb="2">
      <t>カドヅ</t>
    </rPh>
    <rPh sb="3" eb="5">
      <t>ブンパイ</t>
    </rPh>
    <phoneticPr fontId="1"/>
  </si>
  <si>
    <t>雑収入</t>
    <rPh sb="0" eb="1">
      <t>ザツ</t>
    </rPh>
    <rPh sb="1" eb="3">
      <t>シュウニュウ</t>
    </rPh>
    <phoneticPr fontId="1"/>
  </si>
  <si>
    <t>飲食②（酒）</t>
    <rPh sb="0" eb="2">
      <t>インショク</t>
    </rPh>
    <rPh sb="4" eb="5">
      <t>サケ</t>
    </rPh>
    <phoneticPr fontId="1"/>
  </si>
  <si>
    <t>道路使用許可</t>
    <rPh sb="0" eb="2">
      <t>ドウロ</t>
    </rPh>
    <rPh sb="2" eb="6">
      <t>シヨウキョカ</t>
    </rPh>
    <phoneticPr fontId="1"/>
  </si>
  <si>
    <t>入浴費</t>
    <rPh sb="0" eb="3">
      <t>ニュウヨクヒ</t>
    </rPh>
    <phoneticPr fontId="1"/>
  </si>
  <si>
    <t>お囃子保存会支援費</t>
    <rPh sb="1" eb="3">
      <t>ハヤシ</t>
    </rPh>
    <rPh sb="3" eb="6">
      <t>ホゾンカイ</t>
    </rPh>
    <rPh sb="6" eb="8">
      <t>シエン</t>
    </rPh>
    <rPh sb="8" eb="9">
      <t>ヒ</t>
    </rPh>
    <phoneticPr fontId="1"/>
  </si>
  <si>
    <t>クリーニング</t>
    <phoneticPr fontId="1"/>
  </si>
  <si>
    <t>謝礼</t>
    <rPh sb="0" eb="2">
      <t>シャレイ</t>
    </rPh>
    <phoneticPr fontId="1"/>
  </si>
  <si>
    <t>少年部諸経費</t>
    <rPh sb="0" eb="3">
      <t>ショウネンブ</t>
    </rPh>
    <rPh sb="3" eb="6">
      <t>ショケイヒ</t>
    </rPh>
    <phoneticPr fontId="1"/>
  </si>
  <si>
    <t>合計</t>
    <rPh sb="0" eb="2">
      <t>ゴウケイ</t>
    </rPh>
    <phoneticPr fontId="1"/>
  </si>
  <si>
    <t>ひとまず同額</t>
    <rPh sb="4" eb="6">
      <t>ドウガク</t>
    </rPh>
    <phoneticPr fontId="1"/>
  </si>
  <si>
    <t>中国製</t>
    <rPh sb="0" eb="3">
      <t>チュウゴクセイ</t>
    </rPh>
    <phoneticPr fontId="1"/>
  </si>
  <si>
    <t>No.</t>
    <phoneticPr fontId="1"/>
  </si>
  <si>
    <t>神社分担金・連合渡御反省会</t>
    <rPh sb="0" eb="2">
      <t>ジンジャ</t>
    </rPh>
    <rPh sb="6" eb="8">
      <t>レンゴウ</t>
    </rPh>
    <rPh sb="8" eb="10">
      <t>トギョウ</t>
    </rPh>
    <rPh sb="10" eb="13">
      <t>ハンセイカイ</t>
    </rPh>
    <phoneticPr fontId="1"/>
  </si>
  <si>
    <t>平麻、さらし、わら縄</t>
    <rPh sb="9" eb="10">
      <t>ナワ</t>
    </rPh>
    <phoneticPr fontId="1"/>
  </si>
  <si>
    <t>LEDライト、乾電池、結束バンド</t>
    <rPh sb="7" eb="10">
      <t>カンデンチ</t>
    </rPh>
    <rPh sb="11" eb="13">
      <t>ケッソク</t>
    </rPh>
    <phoneticPr fontId="1"/>
  </si>
  <si>
    <t>三宝（野菜・果物）,お供え餅,赤飯</t>
    <rPh sb="0" eb="2">
      <t>サンポウ</t>
    </rPh>
    <rPh sb="3" eb="5">
      <t>ヤサイ</t>
    </rPh>
    <rPh sb="6" eb="8">
      <t>クダモノ</t>
    </rPh>
    <rPh sb="15" eb="17">
      <t>セキハン</t>
    </rPh>
    <phoneticPr fontId="1"/>
  </si>
  <si>
    <t>11枚</t>
    <rPh sb="2" eb="3">
      <t>マイ</t>
    </rPh>
    <phoneticPr fontId="1"/>
  </si>
  <si>
    <t>氷、プラカップ等</t>
    <rPh sb="0" eb="1">
      <t>コオリ</t>
    </rPh>
    <rPh sb="7" eb="8">
      <t>トウ</t>
    </rPh>
    <phoneticPr fontId="1"/>
  </si>
  <si>
    <t>日本製</t>
    <rPh sb="0" eb="3">
      <t>ニホンセイ</t>
    </rPh>
    <phoneticPr fontId="1"/>
  </si>
  <si>
    <t>のし、白封筒、お礼状用紙</t>
    <rPh sb="3" eb="4">
      <t>シロ</t>
    </rPh>
    <rPh sb="4" eb="6">
      <t>フウトウ</t>
    </rPh>
    <rPh sb="8" eb="10">
      <t>レイジョウ</t>
    </rPh>
    <rPh sb="10" eb="12">
      <t>ヨウシ</t>
    </rPh>
    <phoneticPr fontId="1"/>
  </si>
  <si>
    <t>配布用タオル600枚</t>
    <rPh sb="0" eb="3">
      <t>ハイフヨウ</t>
    </rPh>
    <rPh sb="9" eb="10">
      <t>マイ</t>
    </rPh>
    <phoneticPr fontId="1"/>
  </si>
  <si>
    <t>返礼用タオル300枚</t>
    <rPh sb="0" eb="2">
      <t>ヘンレイ</t>
    </rPh>
    <rPh sb="2" eb="3">
      <t>ヨウ</t>
    </rPh>
    <rPh sb="9" eb="10">
      <t>マイ</t>
    </rPh>
    <phoneticPr fontId="1"/>
  </si>
  <si>
    <t>昨年余りあり</t>
    <rPh sb="0" eb="2">
      <t>サクネン</t>
    </rPh>
    <rPh sb="2" eb="3">
      <t>アマ</t>
    </rPh>
    <phoneticPr fontId="1"/>
  </si>
  <si>
    <t>交通費（買い出しほか）</t>
    <rPh sb="0" eb="3">
      <t>コウツウヒ</t>
    </rPh>
    <phoneticPr fontId="1"/>
  </si>
  <si>
    <t>タスキ、半纏</t>
    <rPh sb="4" eb="6">
      <t>ハンテン</t>
    </rPh>
    <phoneticPr fontId="1"/>
  </si>
  <si>
    <t>Ｒ６年度収入</t>
    <rPh sb="2" eb="4">
      <t>ネンド</t>
    </rPh>
    <rPh sb="4" eb="6">
      <t>シュウニュウ</t>
    </rPh>
    <phoneticPr fontId="1"/>
  </si>
  <si>
    <t>Ｒ６年度支出</t>
    <rPh sb="2" eb="4">
      <t>ネンド</t>
    </rPh>
    <rPh sb="4" eb="6">
      <t>シシュツ</t>
    </rPh>
    <phoneticPr fontId="1"/>
  </si>
  <si>
    <t>差額</t>
    <rPh sb="0" eb="2">
      <t>サガク</t>
    </rPh>
    <phoneticPr fontId="1"/>
  </si>
  <si>
    <t>子供、評議員</t>
    <rPh sb="0" eb="2">
      <t>コドモ</t>
    </rPh>
    <rPh sb="3" eb="6">
      <t>ヒョウギイン</t>
    </rPh>
    <phoneticPr fontId="1"/>
  </si>
  <si>
    <t>飲食①（準備・片付け飲食）</t>
    <rPh sb="0" eb="2">
      <t>インショク</t>
    </rPh>
    <rPh sb="4" eb="6">
      <t>ジュンビ</t>
    </rPh>
    <rPh sb="7" eb="9">
      <t>カタヅ</t>
    </rPh>
    <rPh sb="10" eb="12">
      <t>インショク</t>
    </rPh>
    <phoneticPr fontId="1"/>
  </si>
  <si>
    <t>飲食③（酒以外）</t>
    <rPh sb="0" eb="2">
      <t>インショク</t>
    </rPh>
    <rPh sb="4" eb="5">
      <t>サケ</t>
    </rPh>
    <rPh sb="5" eb="7">
      <t>イガイ</t>
    </rPh>
    <phoneticPr fontId="1"/>
  </si>
  <si>
    <t>飲食④（調味料）</t>
    <rPh sb="0" eb="2">
      <t>インショク</t>
    </rPh>
    <rPh sb="4" eb="7">
      <t>チョウミリョウ</t>
    </rPh>
    <phoneticPr fontId="1"/>
  </si>
  <si>
    <t>飲食⑤（お菓子）</t>
    <rPh sb="0" eb="2">
      <t>インショク</t>
    </rPh>
    <rPh sb="5" eb="7">
      <t>カシ</t>
    </rPh>
    <phoneticPr fontId="1"/>
  </si>
  <si>
    <t>文房具</t>
    <rPh sb="0" eb="3">
      <t>ブンボウグ</t>
    </rPh>
    <phoneticPr fontId="1"/>
  </si>
  <si>
    <t>一般会計で</t>
    <rPh sb="0" eb="4">
      <t>イッパンカイケイ</t>
    </rPh>
    <phoneticPr fontId="1"/>
  </si>
  <si>
    <t>会館会計で</t>
    <rPh sb="0" eb="2">
      <t>カイカン</t>
    </rPh>
    <rPh sb="2" eb="4">
      <t>カイケイ</t>
    </rPh>
    <phoneticPr fontId="1"/>
  </si>
  <si>
    <t>ふきん、ゴミ袋ほか</t>
    <rPh sb="6" eb="7">
      <t>フクロ</t>
    </rPh>
    <phoneticPr fontId="1"/>
  </si>
  <si>
    <t>カップ1000個12千円</t>
    <rPh sb="7" eb="8">
      <t>コ</t>
    </rPh>
    <rPh sb="10" eb="11">
      <t>チ</t>
    </rPh>
    <rPh sb="11" eb="12">
      <t>エン</t>
    </rPh>
    <phoneticPr fontId="1"/>
  </si>
  <si>
    <t>紅白ひも、山車タイヤ</t>
    <rPh sb="0" eb="2">
      <t>コウハク</t>
    </rPh>
    <rPh sb="5" eb="7">
      <t>ダシ</t>
    </rPh>
    <phoneticPr fontId="1"/>
  </si>
  <si>
    <t>町内に５割残す</t>
    <rPh sb="0" eb="2">
      <t>チョウナイ</t>
    </rPh>
    <rPh sb="5" eb="6">
      <t>ノコ</t>
    </rPh>
    <phoneticPr fontId="1"/>
  </si>
  <si>
    <t>寄付・門付の受付 会館１階</t>
    <rPh sb="12" eb="13">
      <t>カイ</t>
    </rPh>
    <phoneticPr fontId="1"/>
  </si>
  <si>
    <t>⑨皆ヶ作神酒所 到着</t>
    <rPh sb="1" eb="4">
      <t>カイガサク</t>
    </rPh>
    <rPh sb="4" eb="7">
      <t>ミキショ</t>
    </rPh>
    <rPh sb="6" eb="7">
      <t>ショ</t>
    </rPh>
    <rPh sb="8" eb="10">
      <t>トウチャク</t>
    </rPh>
    <phoneticPr fontId="1"/>
  </si>
  <si>
    <t>⑪駒寄神酒所 到着（神輿くぐり）</t>
    <rPh sb="1" eb="3">
      <t>コマヨセ</t>
    </rPh>
    <rPh sb="3" eb="6">
      <t>ミキショ</t>
    </rPh>
    <rPh sb="5" eb="6">
      <t>ショ</t>
    </rPh>
    <rPh sb="7" eb="9">
      <t>トウチャク</t>
    </rPh>
    <rPh sb="10" eb="12">
      <t>ミコシ</t>
    </rPh>
    <phoneticPr fontId="1"/>
  </si>
  <si>
    <t>⑪駒寄神酒所 出発</t>
    <rPh sb="7" eb="9">
      <t>シュッパツ</t>
    </rPh>
    <phoneticPr fontId="1"/>
  </si>
  <si>
    <t>⑭南郷神酒所　到着</t>
    <rPh sb="1" eb="3">
      <t>ナンゴウ</t>
    </rPh>
    <phoneticPr fontId="1"/>
  </si>
  <si>
    <t>⑭南郷神酒所　出発</t>
    <rPh sb="1" eb="3">
      <t>ナンゴウ</t>
    </rPh>
    <rPh sb="7" eb="9">
      <t>シュッパツ</t>
    </rPh>
    <phoneticPr fontId="1"/>
  </si>
  <si>
    <t>⑩行政センター（折り返し）</t>
    <rPh sb="1" eb="3">
      <t>ギョウセイ</t>
    </rPh>
    <rPh sb="8" eb="9">
      <t>オ</t>
    </rPh>
    <rPh sb="10" eb="11">
      <t>カエ</t>
    </rPh>
    <phoneticPr fontId="1"/>
  </si>
  <si>
    <t>※【世話人】駒寄会館にて昼食</t>
    <rPh sb="12" eb="14">
      <t>チュウショク</t>
    </rPh>
    <phoneticPr fontId="1"/>
  </si>
  <si>
    <t>④参番館駐車場（休憩）</t>
    <rPh sb="8" eb="10">
      <t>キュウケイ</t>
    </rPh>
    <phoneticPr fontId="1"/>
  </si>
  <si>
    <t>②セブンイレブン脇</t>
    <rPh sb="8" eb="9">
      <t>ワキ</t>
    </rPh>
    <phoneticPr fontId="1"/>
  </si>
  <si>
    <t>③サクマ時計店</t>
    <rPh sb="4" eb="7">
      <t>トケイテン</t>
    </rPh>
    <phoneticPr fontId="1"/>
  </si>
  <si>
    <t>【世話人】 昼食（会館２階）</t>
    <rPh sb="0" eb="3">
      <t>セワニン</t>
    </rPh>
    <rPh sb="7" eb="9">
      <t>カイカン</t>
    </rPh>
    <rPh sb="9" eb="10">
      <t>カイ</t>
    </rPh>
    <phoneticPr fontId="1"/>
  </si>
  <si>
    <t>【神輿担ぎ手】お弁当受け取り</t>
    <rPh sb="0" eb="2">
      <t>ミコシ</t>
    </rPh>
    <rPh sb="2" eb="3">
      <t>カツ</t>
    </rPh>
    <rPh sb="4" eb="5">
      <t>テ</t>
    </rPh>
    <rPh sb="10" eb="11">
      <t>ウ</t>
    </rPh>
    <rPh sb="12" eb="13">
      <t>ト</t>
    </rPh>
    <phoneticPr fontId="1"/>
  </si>
  <si>
    <t>②しまうま公園</t>
    <phoneticPr fontId="1"/>
  </si>
  <si>
    <t>（駒寄）世話人の合流</t>
    <rPh sb="1" eb="3">
      <t>コマヨセ</t>
    </rPh>
    <rPh sb="8" eb="10">
      <t>ゴウリュウ</t>
    </rPh>
    <phoneticPr fontId="1"/>
  </si>
  <si>
    <t>評議員（各班にて）返礼タオル配布</t>
    <rPh sb="4" eb="5">
      <t>カク</t>
    </rPh>
    <rPh sb="5" eb="6">
      <t>ハン</t>
    </rPh>
    <phoneticPr fontId="1"/>
  </si>
  <si>
    <t>（福寿さん駐車場にて）</t>
    <phoneticPr fontId="1"/>
  </si>
  <si>
    <t>④軍司邸前</t>
    <rPh sb="1" eb="3">
      <t>グンジ</t>
    </rPh>
    <rPh sb="3" eb="4">
      <t>テイ</t>
    </rPh>
    <phoneticPr fontId="1"/>
  </si>
  <si>
    <t>世話人集合　神輿組み立て</t>
    <rPh sb="0" eb="2">
      <t>セワ</t>
    </rPh>
    <rPh sb="2" eb="3">
      <t>ニン</t>
    </rPh>
    <rPh sb="3" eb="5">
      <t>シュウゴウ</t>
    </rPh>
    <rPh sb="6" eb="8">
      <t>ミコシ</t>
    </rPh>
    <rPh sb="8" eb="9">
      <t>ク</t>
    </rPh>
    <rPh sb="10" eb="11">
      <t>タ</t>
    </rPh>
    <phoneticPr fontId="1"/>
  </si>
  <si>
    <t>各町内担ぎ手集合</t>
    <rPh sb="0" eb="1">
      <t>カク</t>
    </rPh>
    <rPh sb="1" eb="3">
      <t>チョウナイ</t>
    </rPh>
    <rPh sb="3" eb="4">
      <t>カツ</t>
    </rPh>
    <rPh sb="5" eb="6">
      <t>テ</t>
    </rPh>
    <rPh sb="6" eb="8">
      <t>シュウゴウ</t>
    </rPh>
    <phoneticPr fontId="1"/>
  </si>
  <si>
    <t>※山車解体</t>
    <rPh sb="1" eb="3">
      <t>ダシ</t>
    </rPh>
    <rPh sb="3" eb="5">
      <t>カイタイ</t>
    </rPh>
    <phoneticPr fontId="1"/>
  </si>
  <si>
    <t>神社出発</t>
    <rPh sb="0" eb="2">
      <t>ジンジャ</t>
    </rPh>
    <rPh sb="2" eb="4">
      <t>シュッパツ</t>
    </rPh>
    <phoneticPr fontId="1"/>
  </si>
  <si>
    <t>～15:05 ガーデン船越</t>
    <rPh sb="11" eb="13">
      <t>フナコシ</t>
    </rPh>
    <phoneticPr fontId="1"/>
  </si>
  <si>
    <t>～15:20 梅田</t>
    <rPh sb="7" eb="9">
      <t>ウメダ</t>
    </rPh>
    <phoneticPr fontId="1"/>
  </si>
  <si>
    <t>～15:35 八丁目</t>
    <rPh sb="7" eb="8">
      <t>ハッ</t>
    </rPh>
    <rPh sb="8" eb="10">
      <t>チョウメ</t>
    </rPh>
    <phoneticPr fontId="1"/>
  </si>
  <si>
    <t>～15:50 皆ヶ作</t>
    <rPh sb="7" eb="8">
      <t>ミナ</t>
    </rPh>
    <rPh sb="9" eb="10">
      <t>サク</t>
    </rPh>
    <phoneticPr fontId="1"/>
  </si>
  <si>
    <t>神社帰還</t>
    <rPh sb="0" eb="2">
      <t>ジンジャ</t>
    </rPh>
    <rPh sb="2" eb="4">
      <t>キカン</t>
    </rPh>
    <phoneticPr fontId="1"/>
  </si>
  <si>
    <t>③行政センター前着 （16:52発）</t>
    <rPh sb="1" eb="3">
      <t>ギョウセイ</t>
    </rPh>
    <rPh sb="7" eb="8">
      <t>マエ</t>
    </rPh>
    <rPh sb="8" eb="9">
      <t>キ</t>
    </rPh>
    <phoneticPr fontId="1"/>
  </si>
  <si>
    <t>④田浦中学校下 （17:09発）</t>
    <phoneticPr fontId="1"/>
  </si>
  <si>
    <t>⑤東芝ライテック （17:24発）</t>
    <phoneticPr fontId="1"/>
  </si>
  <si>
    <t>⑧船越タクシー前 （17:51発）</t>
    <phoneticPr fontId="1"/>
  </si>
  <si>
    <t>㉕神社鳥居下（通過）</t>
    <rPh sb="1" eb="3">
      <t>ジンジャ</t>
    </rPh>
    <rPh sb="3" eb="5">
      <t>トリイ</t>
    </rPh>
    <rPh sb="5" eb="6">
      <t>シタ</t>
    </rPh>
    <rPh sb="7" eb="9">
      <t>ツウカ</t>
    </rPh>
    <phoneticPr fontId="1"/>
  </si>
  <si>
    <t>㉖神社 還御</t>
    <rPh sb="1" eb="3">
      <t>ジンジャ</t>
    </rPh>
    <rPh sb="4" eb="6">
      <t>カンギョ</t>
    </rPh>
    <phoneticPr fontId="1"/>
  </si>
  <si>
    <t>㉗神社納め</t>
    <phoneticPr fontId="1"/>
  </si>
  <si>
    <t>ご寄付・門付の受付開始</t>
    <phoneticPr fontId="1"/>
  </si>
  <si>
    <t>③川島や集合（18:45迄に）</t>
    <rPh sb="1" eb="3">
      <t>カワシマ</t>
    </rPh>
    <rPh sb="4" eb="6">
      <t>シュウゴウ</t>
    </rPh>
    <rPh sb="12" eb="13">
      <t>マデ</t>
    </rPh>
    <phoneticPr fontId="1"/>
  </si>
  <si>
    <t>駒寄担ぎ手　会館前集合</t>
    <rPh sb="0" eb="2">
      <t>コマヨセ</t>
    </rPh>
    <rPh sb="2" eb="3">
      <t>カツ</t>
    </rPh>
    <rPh sb="4" eb="5">
      <t>テ</t>
    </rPh>
    <phoneticPr fontId="1"/>
  </si>
  <si>
    <t>⑤仲通り➡セブン前（通過）</t>
    <rPh sb="1" eb="2">
      <t>ナカ</t>
    </rPh>
    <rPh sb="2" eb="3">
      <t>トオ</t>
    </rPh>
    <rPh sb="8" eb="9">
      <t>マエ</t>
    </rPh>
    <rPh sb="10" eb="12">
      <t>ツウカ</t>
    </rPh>
    <phoneticPr fontId="1"/>
  </si>
  <si>
    <t>⑩（各町内神輿は帰路へ）</t>
    <phoneticPr fontId="1"/>
  </si>
  <si>
    <t>⑨セブンイレブン前着</t>
    <rPh sb="9" eb="10">
      <t>チャク</t>
    </rPh>
    <phoneticPr fontId="1"/>
  </si>
  <si>
    <t>⑧船越タクシー前（20:15出発）</t>
    <phoneticPr fontId="1"/>
  </si>
  <si>
    <t>⑥御仮屋前（通過）</t>
    <rPh sb="4" eb="5">
      <t>マエ</t>
    </rPh>
    <rPh sb="6" eb="8">
      <t>ツウカ</t>
    </rPh>
    <phoneticPr fontId="1"/>
  </si>
  <si>
    <t>⑦ピザーラ着（19:40出発）</t>
    <rPh sb="5" eb="6">
      <t>チャク</t>
    </rPh>
    <phoneticPr fontId="1"/>
  </si>
  <si>
    <t>④川島や出発</t>
    <rPh sb="4" eb="6">
      <t>シュッパツ</t>
    </rPh>
    <phoneticPr fontId="1"/>
  </si>
  <si>
    <t>⑩神輿・御仮屋　格納</t>
    <rPh sb="8" eb="10">
      <t>カクノウ</t>
    </rPh>
    <phoneticPr fontId="1"/>
  </si>
  <si>
    <t>お囃子開始</t>
    <rPh sb="1" eb="3">
      <t>ハヤシ</t>
    </rPh>
    <rPh sb="3" eb="5">
      <t>カイシ</t>
    </rPh>
    <phoneticPr fontId="1"/>
  </si>
  <si>
    <t>※駒寄帰着予定時刻：21:15</t>
    <rPh sb="1" eb="3">
      <t>コマヨセ</t>
    </rPh>
    <rPh sb="3" eb="5">
      <t>キチャク</t>
    </rPh>
    <rPh sb="5" eb="7">
      <t>ヨテイ</t>
    </rPh>
    <rPh sb="7" eb="9">
      <t>ジコク</t>
    </rPh>
    <phoneticPr fontId="1"/>
  </si>
  <si>
    <t>②セブンイレブン前通過➡</t>
    <rPh sb="8" eb="9">
      <t>ゼン</t>
    </rPh>
    <rPh sb="9" eb="11">
      <t>ツウカ</t>
    </rPh>
    <phoneticPr fontId="1"/>
  </si>
  <si>
    <t>商店会通過➡</t>
    <rPh sb="0" eb="3">
      <t>ショウテンカイ</t>
    </rPh>
    <rPh sb="3" eb="5">
      <t>ツウカ</t>
    </rPh>
    <phoneticPr fontId="1"/>
  </si>
  <si>
    <t>④（逆順で戻る）</t>
    <rPh sb="2" eb="4">
      <t>ギャクジュン</t>
    </rPh>
    <rPh sb="5" eb="6">
      <t>モド</t>
    </rPh>
    <phoneticPr fontId="1"/>
  </si>
  <si>
    <t>③サクマ時計店（休憩）</t>
    <rPh sb="4" eb="7">
      <t>トケイテン</t>
    </rPh>
    <phoneticPr fontId="1"/>
  </si>
  <si>
    <t>⑤会館到着</t>
    <phoneticPr fontId="1"/>
  </si>
  <si>
    <t>⑥岩垂邸前</t>
    <phoneticPr fontId="1"/>
  </si>
  <si>
    <t>⑤赤荻邸前</t>
    <rPh sb="1" eb="3">
      <t>アカオギ</t>
    </rPh>
    <phoneticPr fontId="1"/>
  </si>
  <si>
    <t>⑧カレー屋（ニサン）前（休憩）</t>
    <phoneticPr fontId="1"/>
  </si>
  <si>
    <t>⑨サクマ時計店</t>
    <rPh sb="4" eb="7">
      <t>トケイテン</t>
    </rPh>
    <phoneticPr fontId="1"/>
  </si>
  <si>
    <t>⑫前田邸脇</t>
    <rPh sb="1" eb="3">
      <t>マエダ</t>
    </rPh>
    <rPh sb="3" eb="4">
      <t>テイ</t>
    </rPh>
    <rPh sb="4" eb="5">
      <t>ワキ</t>
    </rPh>
    <phoneticPr fontId="1"/>
  </si>
  <si>
    <t>⑬会館到着</t>
    <phoneticPr fontId="1"/>
  </si>
  <si>
    <t>※駒寄前道路（セブン手前～ピザーラ）</t>
    <rPh sb="1" eb="3">
      <t>コマヨセ</t>
    </rPh>
    <rPh sb="3" eb="4">
      <t>マエ</t>
    </rPh>
    <rPh sb="4" eb="6">
      <t>ドウロ</t>
    </rPh>
    <rPh sb="10" eb="12">
      <t>テマエ</t>
    </rPh>
    <phoneticPr fontId="1"/>
  </si>
  <si>
    <t>⑤斎藤運送脇をショートカット</t>
    <phoneticPr fontId="1"/>
  </si>
  <si>
    <t>⑥会館到着（解散）</t>
    <phoneticPr fontId="1"/>
  </si>
  <si>
    <t>00</t>
    <phoneticPr fontId="1"/>
  </si>
  <si>
    <t>30</t>
    <phoneticPr fontId="1"/>
  </si>
  <si>
    <t>45</t>
    <phoneticPr fontId="1"/>
  </si>
  <si>
    <t>50</t>
    <phoneticPr fontId="1"/>
  </si>
  <si>
    <t>04</t>
    <phoneticPr fontId="1"/>
  </si>
  <si>
    <t>17</t>
    <phoneticPr fontId="1"/>
  </si>
  <si>
    <t>38</t>
    <phoneticPr fontId="1"/>
  </si>
  <si>
    <t>46</t>
    <phoneticPr fontId="1"/>
  </si>
  <si>
    <t>05</t>
    <phoneticPr fontId="1"/>
  </si>
  <si>
    <t>10</t>
    <phoneticPr fontId="1"/>
  </si>
  <si>
    <t>15</t>
    <phoneticPr fontId="1"/>
  </si>
  <si>
    <t>式典準備</t>
    <rPh sb="0" eb="2">
      <t>シキテン</t>
    </rPh>
    <rPh sb="2" eb="4">
      <t>ジュンビ</t>
    </rPh>
    <phoneticPr fontId="1"/>
  </si>
  <si>
    <t>神社大神輿・山車　渡御</t>
    <rPh sb="0" eb="2">
      <t>ジンジャ</t>
    </rPh>
    <rPh sb="2" eb="3">
      <t>オオ</t>
    </rPh>
    <rPh sb="3" eb="5">
      <t>ミコシ</t>
    </rPh>
    <rPh sb="6" eb="8">
      <t>ダシ</t>
    </rPh>
    <rPh sb="9" eb="11">
      <t>トギョウ</t>
    </rPh>
    <phoneticPr fontId="1"/>
  </si>
  <si>
    <t>20</t>
    <phoneticPr fontId="1"/>
  </si>
  <si>
    <t>40</t>
    <phoneticPr fontId="1"/>
  </si>
  <si>
    <t>25</t>
    <phoneticPr fontId="1"/>
  </si>
  <si>
    <t>35</t>
    <phoneticPr fontId="1"/>
  </si>
  <si>
    <t>四辻神輿渡御</t>
    <phoneticPr fontId="1"/>
  </si>
  <si>
    <t>37</t>
    <phoneticPr fontId="1"/>
  </si>
  <si>
    <t>44</t>
    <phoneticPr fontId="1"/>
  </si>
  <si>
    <t>19</t>
    <phoneticPr fontId="1"/>
  </si>
  <si>
    <t>36</t>
    <phoneticPr fontId="1"/>
  </si>
  <si>
    <t>48</t>
    <phoneticPr fontId="1"/>
  </si>
  <si>
    <t>09</t>
    <phoneticPr fontId="1"/>
  </si>
  <si>
    <t>34</t>
    <phoneticPr fontId="1"/>
  </si>
  <si>
    <t>43</t>
    <phoneticPr fontId="1"/>
  </si>
  <si>
    <t>18</t>
    <phoneticPr fontId="1"/>
  </si>
  <si>
    <t>53</t>
    <phoneticPr fontId="1"/>
  </si>
  <si>
    <t>33</t>
    <phoneticPr fontId="1"/>
  </si>
  <si>
    <t>07</t>
    <phoneticPr fontId="1"/>
  </si>
  <si>
    <t>16</t>
    <phoneticPr fontId="1"/>
  </si>
  <si>
    <t>神社神輿　渡御</t>
    <rPh sb="4" eb="6">
      <t>トギョウ</t>
    </rPh>
    <phoneticPr fontId="1"/>
  </si>
  <si>
    <t>会館集合</t>
    <phoneticPr fontId="1"/>
  </si>
  <si>
    <t>渡御終了～直会 準備</t>
    <phoneticPr fontId="1"/>
  </si>
  <si>
    <t>お囃子・反省会</t>
    <phoneticPr fontId="1"/>
  </si>
  <si>
    <t xml:space="preserve"> 神輿担ぎ手集合</t>
    <phoneticPr fontId="1"/>
  </si>
  <si>
    <t>直会</t>
    <phoneticPr fontId="1"/>
  </si>
  <si>
    <t>【駒寄世話人】駒寄会館に集合。</t>
    <phoneticPr fontId="1"/>
  </si>
  <si>
    <t>：</t>
    <phoneticPr fontId="1"/>
  </si>
  <si>
    <t>①会館出発</t>
    <phoneticPr fontId="1"/>
  </si>
  <si>
    <t>①会館（出発）</t>
    <phoneticPr fontId="1"/>
  </si>
  <si>
    <t>～16:05 駒寄＜入魂式＞</t>
    <rPh sb="7" eb="9">
      <t>コマヨセ</t>
    </rPh>
    <rPh sb="10" eb="12">
      <t>ニュウコン</t>
    </rPh>
    <rPh sb="12" eb="13">
      <t>シキ</t>
    </rPh>
    <phoneticPr fontId="1"/>
  </si>
  <si>
    <t>（会計：会館１階で 終日受付）</t>
    <rPh sb="1" eb="3">
      <t>カイケイ</t>
    </rPh>
    <rPh sb="12" eb="14">
      <t>ウケツケ</t>
    </rPh>
    <phoneticPr fontId="1"/>
  </si>
  <si>
    <t>（会館２階集合）</t>
    <rPh sb="1" eb="3">
      <t>カイカン</t>
    </rPh>
    <rPh sb="4" eb="5">
      <t>カイ</t>
    </rPh>
    <rPh sb="5" eb="7">
      <t>シュウゴウ</t>
    </rPh>
    <phoneticPr fontId="1"/>
  </si>
  <si>
    <t>②ガーデン船越先鋒（9:38発）サクマ</t>
    <rPh sb="5" eb="7">
      <t>フナコシ</t>
    </rPh>
    <rPh sb="7" eb="9">
      <t>センポウ</t>
    </rPh>
    <phoneticPr fontId="1"/>
  </si>
  <si>
    <t>③ガーデン船越神酒所（9:54発）</t>
    <rPh sb="5" eb="7">
      <t>フナコシ</t>
    </rPh>
    <rPh sb="7" eb="10">
      <t>ミキショ</t>
    </rPh>
    <rPh sb="9" eb="10">
      <t>ショ</t>
    </rPh>
    <phoneticPr fontId="1"/>
  </si>
  <si>
    <t>④梅田先鋒（10:06発）</t>
    <rPh sb="1" eb="3">
      <t>ウメダ</t>
    </rPh>
    <rPh sb="3" eb="5">
      <t>センポウ</t>
    </rPh>
    <phoneticPr fontId="1"/>
  </si>
  <si>
    <t>⑤梅田神酒所（10:29発）</t>
    <rPh sb="1" eb="3">
      <t>ウメダ</t>
    </rPh>
    <rPh sb="3" eb="6">
      <t>ミキショ</t>
    </rPh>
    <rPh sb="5" eb="6">
      <t>ショ</t>
    </rPh>
    <rPh sb="12" eb="13">
      <t>ハツ</t>
    </rPh>
    <phoneticPr fontId="1"/>
  </si>
  <si>
    <t>⑥八丁目先鋒（10:37発）</t>
    <rPh sb="1" eb="4">
      <t>ハッチョウメ</t>
    </rPh>
    <rPh sb="4" eb="6">
      <t>センポウ</t>
    </rPh>
    <rPh sb="12" eb="13">
      <t>ハツ</t>
    </rPh>
    <phoneticPr fontId="1"/>
  </si>
  <si>
    <t>⑦八丁目神酒所（10:58発）</t>
    <rPh sb="1" eb="4">
      <t>ハッチョウメ</t>
    </rPh>
    <rPh sb="4" eb="7">
      <t>ミキショ</t>
    </rPh>
    <rPh sb="6" eb="7">
      <t>ショ</t>
    </rPh>
    <rPh sb="13" eb="14">
      <t>ハツ</t>
    </rPh>
    <phoneticPr fontId="1"/>
  </si>
  <si>
    <t>⑧皆ヶ作先鋒（11:10発）</t>
    <rPh sb="1" eb="4">
      <t>カイガサク</t>
    </rPh>
    <rPh sb="4" eb="6">
      <t>センポウ</t>
    </rPh>
    <phoneticPr fontId="1"/>
  </si>
  <si>
    <t>⑩駒寄先鋒（11:51発）旧旭建材</t>
    <rPh sb="1" eb="3">
      <t>コマヨセ</t>
    </rPh>
    <rPh sb="3" eb="5">
      <t>センポウ</t>
    </rPh>
    <rPh sb="13" eb="14">
      <t>キュウ</t>
    </rPh>
    <rPh sb="14" eb="15">
      <t>アサヒ</t>
    </rPh>
    <rPh sb="15" eb="17">
      <t>ケンザイ</t>
    </rPh>
    <phoneticPr fontId="1"/>
  </si>
  <si>
    <t>⑫南郷先鋒（12:23発）船小の下</t>
    <rPh sb="1" eb="3">
      <t>ナンゴウ</t>
    </rPh>
    <rPh sb="3" eb="5">
      <t>センポウ</t>
    </rPh>
    <rPh sb="11" eb="12">
      <t>ハツ</t>
    </rPh>
    <rPh sb="13" eb="14">
      <t>フネ</t>
    </rPh>
    <rPh sb="14" eb="15">
      <t>ショウ</t>
    </rPh>
    <rPh sb="16" eb="17">
      <t>シタ</t>
    </rPh>
    <phoneticPr fontId="1"/>
  </si>
  <si>
    <t>⑬根倉商店（12:39発）</t>
    <rPh sb="1" eb="2">
      <t>ネ</t>
    </rPh>
    <rPh sb="2" eb="3">
      <t>クラ</t>
    </rPh>
    <rPh sb="3" eb="5">
      <t>ショウテン</t>
    </rPh>
    <rPh sb="11" eb="12">
      <t>ハツ</t>
    </rPh>
    <phoneticPr fontId="1"/>
  </si>
  <si>
    <t>⑮防災トンネル前　到着（13:48発）</t>
    <rPh sb="7" eb="8">
      <t>マエ</t>
    </rPh>
    <rPh sb="9" eb="11">
      <t>トウチャク</t>
    </rPh>
    <phoneticPr fontId="1"/>
  </si>
  <si>
    <t>⑯トンネル中央:三丁目先鋒（14:06発）</t>
    <rPh sb="5" eb="7">
      <t>チュウオウ</t>
    </rPh>
    <rPh sb="8" eb="11">
      <t>サンチョウメ</t>
    </rPh>
    <rPh sb="11" eb="13">
      <t>センポウ</t>
    </rPh>
    <phoneticPr fontId="1"/>
  </si>
  <si>
    <t>⑰三丁目神酒所（14:28発）</t>
    <phoneticPr fontId="1"/>
  </si>
  <si>
    <t>⑱大木タバコ：二丁目先鋒（14:41発）</t>
    <rPh sb="1" eb="3">
      <t>オオキ</t>
    </rPh>
    <rPh sb="7" eb="8">
      <t>ニ</t>
    </rPh>
    <phoneticPr fontId="1"/>
  </si>
  <si>
    <t>⑲二丁目奥駐車場（15:03発）</t>
    <rPh sb="1" eb="4">
      <t>ニチョウメ</t>
    </rPh>
    <rPh sb="4" eb="5">
      <t>オク</t>
    </rPh>
    <rPh sb="5" eb="8">
      <t>チュウシャジョウ</t>
    </rPh>
    <phoneticPr fontId="1"/>
  </si>
  <si>
    <t>⑳二丁目神酒所（15:29発）</t>
    <phoneticPr fontId="1"/>
  </si>
  <si>
    <t>㉑一丁目先鋒（15:34発）</t>
    <rPh sb="1" eb="2">
      <t>イチ</t>
    </rPh>
    <phoneticPr fontId="1"/>
  </si>
  <si>
    <t>㉒一丁目神酒所（15:54発）</t>
    <phoneticPr fontId="1"/>
  </si>
  <si>
    <t>㉓仲通り商店街（16:09発）</t>
    <rPh sb="1" eb="2">
      <t>ナカ</t>
    </rPh>
    <rPh sb="2" eb="3">
      <t>ドオ</t>
    </rPh>
    <rPh sb="4" eb="7">
      <t>ショウテンガイ</t>
    </rPh>
    <phoneticPr fontId="1"/>
  </si>
  <si>
    <t>29</t>
    <phoneticPr fontId="1"/>
  </si>
  <si>
    <t>57</t>
    <phoneticPr fontId="1"/>
  </si>
  <si>
    <t>22</t>
    <phoneticPr fontId="1"/>
  </si>
  <si>
    <t>大人神輿／中神輿</t>
    <rPh sb="5" eb="6">
      <t>チュウ</t>
    </rPh>
    <rPh sb="6" eb="8">
      <t>ミコシ</t>
    </rPh>
    <phoneticPr fontId="1"/>
  </si>
  <si>
    <r>
      <t>宮司・安全祈祷　</t>
    </r>
    <r>
      <rPr>
        <b/>
        <sz val="14"/>
        <color rgb="FFFF0000"/>
        <rFont val="BIZ UDP明朝 Medium"/>
        <family val="1"/>
        <charset val="128"/>
      </rPr>
      <t>車Ｂ／山車１号</t>
    </r>
    <rPh sb="0" eb="2">
      <t>グウジ</t>
    </rPh>
    <rPh sb="3" eb="5">
      <t>アンゼン</t>
    </rPh>
    <rPh sb="5" eb="7">
      <t>キトウ</t>
    </rPh>
    <phoneticPr fontId="1"/>
  </si>
  <si>
    <r>
      <t>町内渡御</t>
    </r>
    <r>
      <rPr>
        <b/>
        <sz val="14"/>
        <color rgb="FFFF0000"/>
        <rFont val="BIZ UDP明朝 Medium"/>
        <family val="1"/>
        <charset val="128"/>
      </rPr>
      <t>　山車／子供神輿</t>
    </r>
    <phoneticPr fontId="1"/>
  </si>
  <si>
    <r>
      <t>お囃子（夜の部）</t>
    </r>
    <r>
      <rPr>
        <b/>
        <sz val="14"/>
        <color rgb="FFFF0000"/>
        <rFont val="BIZ UDP明朝 Medium"/>
        <family val="1"/>
        <charset val="128"/>
      </rPr>
      <t>　山車</t>
    </r>
    <rPh sb="9" eb="11">
      <t>ダシ</t>
    </rPh>
    <phoneticPr fontId="1"/>
  </si>
  <si>
    <r>
      <t>四町内連合渡御</t>
    </r>
    <r>
      <rPr>
        <b/>
        <sz val="14"/>
        <color rgb="FFFF0000"/>
        <rFont val="BIZ UDP明朝 Medium"/>
        <family val="1"/>
        <charset val="128"/>
      </rPr>
      <t>　大人神輿</t>
    </r>
    <rPh sb="0" eb="1">
      <t>ヨン</t>
    </rPh>
    <rPh sb="1" eb="3">
      <t>チョウナイ</t>
    </rPh>
    <phoneticPr fontId="1"/>
  </si>
  <si>
    <t>※タオル持ち帰り、配布は翌日</t>
    <phoneticPr fontId="1"/>
  </si>
  <si>
    <t>評議員：会館２階清掃、</t>
    <rPh sb="0" eb="3">
      <t>ヒョウギイン</t>
    </rPh>
    <rPh sb="4" eb="6">
      <t>カイカン</t>
    </rPh>
    <rPh sb="7" eb="8">
      <t>カイ</t>
    </rPh>
    <rPh sb="8" eb="10">
      <t>セイソウ</t>
    </rPh>
    <phoneticPr fontId="1"/>
  </si>
  <si>
    <t>返礼タオル準備</t>
    <phoneticPr fontId="1"/>
  </si>
  <si>
    <r>
      <t>町内渡御　</t>
    </r>
    <r>
      <rPr>
        <b/>
        <sz val="14"/>
        <color rgb="FFFF0000"/>
        <rFont val="BIZ UDP明朝 Medium"/>
        <family val="1"/>
        <charset val="128"/>
      </rPr>
      <t>山車／子供神輿</t>
    </r>
    <phoneticPr fontId="1"/>
  </si>
  <si>
    <r>
      <t>①会館出発　午前</t>
    </r>
    <r>
      <rPr>
        <sz val="14"/>
        <color rgb="FFFF0000"/>
        <rFont val="BIZ UDP明朝 Medium"/>
        <family val="1"/>
        <charset val="128"/>
      </rPr>
      <t>（２区内巡行）</t>
    </r>
    <phoneticPr fontId="1"/>
  </si>
  <si>
    <r>
      <t>町内渡御（門付）</t>
    </r>
    <r>
      <rPr>
        <b/>
        <sz val="14"/>
        <color rgb="FFFF0000"/>
        <rFont val="BIZ UDP明朝 Medium"/>
        <family val="1"/>
        <charset val="128"/>
      </rPr>
      <t>中神輿</t>
    </r>
    <phoneticPr fontId="1"/>
  </si>
  <si>
    <r>
      <t>①会館出発　午後</t>
    </r>
    <r>
      <rPr>
        <sz val="14"/>
        <color rgb="FFFF0000"/>
        <rFont val="BIZ UDP明朝 Medium"/>
        <family val="1"/>
        <charset val="128"/>
      </rPr>
      <t>（１区内巡行）</t>
    </r>
    <rPh sb="6" eb="8">
      <t>ゴゴ</t>
    </rPh>
    <rPh sb="10" eb="12">
      <t>クナイ</t>
    </rPh>
    <rPh sb="12" eb="14">
      <t>ジュンコウ</t>
    </rPh>
    <phoneticPr fontId="1"/>
  </si>
  <si>
    <r>
      <t>①会館出発　</t>
    </r>
    <r>
      <rPr>
        <sz val="14"/>
        <color rgb="FFFF0000"/>
        <rFont val="BIZ UDP明朝 Medium"/>
        <family val="1"/>
        <charset val="128"/>
      </rPr>
      <t>（２区内巡行）</t>
    </r>
    <rPh sb="8" eb="9">
      <t>ク</t>
    </rPh>
    <rPh sb="9" eb="10">
      <t>ナイ</t>
    </rPh>
    <rPh sb="10" eb="12">
      <t>ジュンコウ</t>
    </rPh>
    <phoneticPr fontId="1"/>
  </si>
  <si>
    <r>
      <t>③松村邸前</t>
    </r>
    <r>
      <rPr>
        <sz val="14"/>
        <color rgb="FFFF0000"/>
        <rFont val="BIZ UDP明朝 Medium"/>
        <family val="1"/>
        <charset val="128"/>
      </rPr>
      <t>（休憩）</t>
    </r>
    <rPh sb="1" eb="3">
      <t>マツムラ</t>
    </rPh>
    <rPh sb="6" eb="8">
      <t>キュウケイ</t>
    </rPh>
    <phoneticPr fontId="1"/>
  </si>
  <si>
    <r>
      <t>⑦駒寄会館</t>
    </r>
    <r>
      <rPr>
        <sz val="14"/>
        <color rgb="FFFF0000"/>
        <rFont val="BIZ UDP明朝 Medium"/>
        <family val="1"/>
        <charset val="128"/>
      </rPr>
      <t>　（１区内巡行）</t>
    </r>
    <rPh sb="1" eb="3">
      <t>コマヨセ</t>
    </rPh>
    <rPh sb="3" eb="5">
      <t>カイカン</t>
    </rPh>
    <rPh sb="8" eb="9">
      <t>ク</t>
    </rPh>
    <rPh sb="9" eb="10">
      <t>ナイ</t>
    </rPh>
    <rPh sb="10" eb="12">
      <t>ジュンコウ</t>
    </rPh>
    <phoneticPr fontId="1"/>
  </si>
  <si>
    <r>
      <t>⑪参番館駐車場</t>
    </r>
    <r>
      <rPr>
        <sz val="14"/>
        <color rgb="FFEE0000"/>
        <rFont val="BIZ UDP明朝 Medium"/>
        <family val="1"/>
        <charset val="128"/>
      </rPr>
      <t>（休憩）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</si>
</sst>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6" formatCode="&quot;¥&quot;#,##0;[Red]&quot;¥&quot;\-#,##0"/>
    <numFmt numFmtId="176" formatCode="#,##0;&quot;△ &quot;#,##0"/>
  </numFmts>
  <fonts count="3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0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0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0"/>
      <color theme="1"/>
      <name val="Segoe UI Symbol"/>
      <family val="2"/>
      <charset val="1"/>
    </font>
    <font>
      <sz val="11"/>
      <color theme="1"/>
      <name val="Yu Gothic"/>
      <family val="3"/>
      <charset val="128"/>
      <scheme val="minor"/>
    </font>
    <font>
      <sz val="16"/>
      <color theme="1"/>
      <name val="メイリオ"/>
      <family val="3"/>
      <charset val="128"/>
    </font>
    <font>
      <b/>
      <sz val="16"/>
      <color theme="1"/>
      <name val="Yu Gothic"/>
      <family val="3"/>
      <charset val="128"/>
      <scheme val="minor"/>
    </font>
    <font>
      <sz val="16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20"/>
      <color theme="1"/>
      <name val="BIZ UDP明朝 Medium"/>
      <family val="1"/>
      <charset val="128"/>
    </font>
    <font>
      <sz val="11"/>
      <color theme="1"/>
      <name val="BIZ UDP明朝 Medium"/>
      <family val="1"/>
      <charset val="128"/>
    </font>
    <font>
      <b/>
      <sz val="20"/>
      <color theme="1"/>
      <name val="BIZ UDP明朝 Medium"/>
      <family val="1"/>
      <charset val="128"/>
    </font>
    <font>
      <b/>
      <sz val="16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b/>
      <sz val="16"/>
      <color rgb="FFFF0000"/>
      <name val="メイリオ"/>
      <family val="3"/>
      <charset val="128"/>
    </font>
    <font>
      <b/>
      <sz val="10"/>
      <color indexed="81"/>
      <name val="BIZ UDPゴシック"/>
      <family val="3"/>
      <charset val="128"/>
    </font>
    <font>
      <sz val="11"/>
      <color theme="1"/>
      <name val="BIZ UDPゴシック"/>
      <family val="3"/>
      <charset val="128"/>
    </font>
    <font>
      <sz val="10"/>
      <color indexed="10"/>
      <name val="BIZ UDPゴシック"/>
      <family val="3"/>
      <charset val="128"/>
    </font>
    <font>
      <b/>
      <sz val="14"/>
      <color theme="1"/>
      <name val="BIZ UDP明朝 Medium"/>
      <family val="1"/>
      <charset val="128"/>
    </font>
    <font>
      <b/>
      <sz val="14"/>
      <name val="BIZ UDP明朝 Medium"/>
      <family val="1"/>
      <charset val="128"/>
    </font>
    <font>
      <sz val="14"/>
      <color theme="1"/>
      <name val="BIZ UDP明朝 Medium"/>
      <family val="1"/>
      <charset val="128"/>
    </font>
    <font>
      <b/>
      <sz val="14"/>
      <name val="BIZ UDPゴシック"/>
      <family val="3"/>
      <charset val="128"/>
    </font>
    <font>
      <sz val="14"/>
      <color theme="0"/>
      <name val="BIZ UDP明朝 Medium"/>
      <family val="1"/>
      <charset val="128"/>
    </font>
    <font>
      <sz val="14"/>
      <name val="BIZ UDP明朝 Medium"/>
      <family val="1"/>
      <charset val="128"/>
    </font>
    <font>
      <b/>
      <sz val="14"/>
      <color rgb="FFFF0000"/>
      <name val="BIZ UDP明朝 Medium"/>
      <family val="1"/>
      <charset val="128"/>
    </font>
    <font>
      <sz val="14"/>
      <color rgb="FFFF0000"/>
      <name val="BIZ UDP明朝 Medium"/>
      <family val="1"/>
      <charset val="128"/>
    </font>
    <font>
      <sz val="14"/>
      <color theme="1"/>
      <name val="BIZ UDPゴシック"/>
      <family val="3"/>
      <charset val="128"/>
    </font>
    <font>
      <sz val="14"/>
      <color rgb="FFFF0000"/>
      <name val="BIZ UDPゴシック"/>
      <family val="3"/>
      <charset val="128"/>
    </font>
    <font>
      <sz val="14"/>
      <color rgb="FFEE0000"/>
      <name val="BIZ UDP明朝 Medium"/>
      <family val="1"/>
      <charset val="128"/>
    </font>
    <font>
      <b/>
      <sz val="14"/>
      <color theme="1"/>
      <name val="BIZ UDPゴシック"/>
      <family val="3"/>
      <charset val="128"/>
    </font>
    <font>
      <b/>
      <sz val="14"/>
      <color rgb="FF00B050"/>
      <name val="BIZ UDP明朝 Medium"/>
      <family val="1"/>
      <charset val="128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7F4B8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theme="0"/>
      </right>
      <top style="thin">
        <color auto="1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ck">
        <color theme="0"/>
      </right>
      <top style="dotted">
        <color auto="1"/>
      </top>
      <bottom/>
      <diagonal/>
    </border>
    <border>
      <left/>
      <right style="thick">
        <color theme="0"/>
      </right>
      <top style="thin">
        <color auto="1"/>
      </top>
      <bottom style="dotted">
        <color auto="1"/>
      </bottom>
      <diagonal/>
    </border>
    <border>
      <left/>
      <right style="thick">
        <color theme="0"/>
      </right>
      <top/>
      <bottom style="dotted">
        <color auto="1"/>
      </bottom>
      <diagonal/>
    </border>
    <border>
      <left/>
      <right/>
      <top style="dotted">
        <color auto="1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/>
      <diagonal/>
    </border>
    <border>
      <left/>
      <right style="thin">
        <color indexed="64"/>
      </right>
      <top style="dotted">
        <color auto="1"/>
      </top>
      <bottom/>
      <diagonal/>
    </border>
    <border>
      <left style="thick">
        <color theme="0"/>
      </left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dotted">
        <color auto="1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dotted">
        <color auto="1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 style="mediumDashed">
        <color rgb="FFFF0000"/>
      </right>
      <top/>
      <bottom/>
      <diagonal/>
    </border>
    <border>
      <left style="mediumDashed">
        <color rgb="FFFF0000"/>
      </left>
      <right style="mediumDashed">
        <color rgb="FFFF0000"/>
      </right>
      <top/>
      <bottom style="dotted">
        <color auto="1"/>
      </bottom>
      <diagonal/>
    </border>
    <border>
      <left style="mediumDashed">
        <color rgb="FFFF0000"/>
      </left>
      <right style="mediumDashed">
        <color rgb="FFFF0000"/>
      </right>
      <top style="dotted">
        <color auto="1"/>
      </top>
      <bottom/>
      <diagonal/>
    </border>
    <border>
      <left style="mediumDashed">
        <color rgb="FFFF0000"/>
      </left>
      <right style="mediumDashed">
        <color rgb="FFFF0000"/>
      </right>
      <top/>
      <bottom style="mediumDashed">
        <color rgb="FFFF0000"/>
      </bottom>
      <diagonal/>
    </border>
  </borders>
  <cellStyleXfs count="2">
    <xf numFmtId="0" fontId="0" fillId="0" borderId="0"/>
    <xf numFmtId="38" fontId="2" fillId="0" borderId="0" applyFont="0" applyFill="0" applyBorder="0" applyAlignment="0" applyProtection="0">
      <alignment vertical="center"/>
    </xf>
  </cellStyleXfs>
  <cellXfs count="360">
    <xf numFmtId="0" fontId="0" fillId="0" borderId="0" xfId="0"/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38" fontId="0" fillId="0" borderId="1" xfId="1" applyFont="1" applyBorder="1" applyAlignment="1">
      <alignment horizontal="right" vertical="center"/>
    </xf>
    <xf numFmtId="38" fontId="5" fillId="0" borderId="1" xfId="1" applyFont="1" applyBorder="1">
      <alignment vertical="center"/>
    </xf>
    <xf numFmtId="38" fontId="5" fillId="0" borderId="1" xfId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right"/>
    </xf>
    <xf numFmtId="38" fontId="5" fillId="0" borderId="4" xfId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5" fontId="9" fillId="0" borderId="1" xfId="0" applyNumberFormat="1" applyFont="1" applyBorder="1" applyAlignment="1">
      <alignment vertical="center"/>
    </xf>
    <xf numFmtId="0" fontId="9" fillId="0" borderId="2" xfId="0" applyFont="1" applyBorder="1"/>
    <xf numFmtId="0" fontId="9" fillId="0" borderId="0" xfId="0" applyFont="1" applyAlignment="1">
      <alignment vertical="top"/>
    </xf>
    <xf numFmtId="5" fontId="9" fillId="4" borderId="1" xfId="0" applyNumberFormat="1" applyFont="1" applyFill="1" applyBorder="1" applyAlignment="1">
      <alignment vertical="center"/>
    </xf>
    <xf numFmtId="0" fontId="10" fillId="0" borderId="0" xfId="0" applyFont="1" applyAlignment="1">
      <alignment horizontal="left" vertical="top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6" borderId="0" xfId="0" applyFont="1" applyFill="1"/>
    <xf numFmtId="0" fontId="9" fillId="7" borderId="0" xfId="0" applyFont="1" applyFill="1"/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7" borderId="12" xfId="0" applyFont="1" applyFill="1" applyBorder="1"/>
    <xf numFmtId="0" fontId="9" fillId="7" borderId="3" xfId="0" applyFont="1" applyFill="1" applyBorder="1"/>
    <xf numFmtId="0" fontId="9" fillId="7" borderId="5" xfId="0" applyFont="1" applyFill="1" applyBorder="1"/>
    <xf numFmtId="5" fontId="9" fillId="6" borderId="1" xfId="0" applyNumberFormat="1" applyFont="1" applyFill="1" applyBorder="1" applyAlignment="1">
      <alignment vertical="center"/>
    </xf>
    <xf numFmtId="0" fontId="9" fillId="7" borderId="7" xfId="0" applyFont="1" applyFill="1" applyBorder="1"/>
    <xf numFmtId="0" fontId="9" fillId="7" borderId="8" xfId="0" applyFont="1" applyFill="1" applyBorder="1"/>
    <xf numFmtId="0" fontId="9" fillId="7" borderId="9" xfId="0" applyFont="1" applyFill="1" applyBorder="1"/>
    <xf numFmtId="0" fontId="9" fillId="7" borderId="10" xfId="0" applyFont="1" applyFill="1" applyBorder="1"/>
    <xf numFmtId="0" fontId="9" fillId="7" borderId="0" xfId="0" applyFont="1" applyFill="1" applyAlignment="1">
      <alignment horizontal="left"/>
    </xf>
    <xf numFmtId="5" fontId="9" fillId="0" borderId="1" xfId="0" applyNumberFormat="1" applyFont="1" applyBorder="1" applyAlignment="1">
      <alignment horizontal="right" vertical="center"/>
    </xf>
    <xf numFmtId="5" fontId="9" fillId="6" borderId="0" xfId="0" applyNumberFormat="1" applyFont="1" applyFill="1" applyAlignment="1">
      <alignment vertical="center"/>
    </xf>
    <xf numFmtId="5" fontId="9" fillId="7" borderId="0" xfId="0" applyNumberFormat="1" applyFont="1" applyFill="1" applyAlignment="1">
      <alignment vertical="center"/>
    </xf>
    <xf numFmtId="0" fontId="9" fillId="7" borderId="0" xfId="0" applyFont="1" applyFill="1" applyAlignment="1">
      <alignment horizontal="right"/>
    </xf>
    <xf numFmtId="0" fontId="9" fillId="7" borderId="0" xfId="0" applyFont="1" applyFill="1" applyAlignment="1">
      <alignment vertical="center"/>
    </xf>
    <xf numFmtId="0" fontId="9" fillId="7" borderId="4" xfId="0" applyFont="1" applyFill="1" applyBorder="1"/>
    <xf numFmtId="0" fontId="9" fillId="7" borderId="2" xfId="0" applyFont="1" applyFill="1" applyBorder="1"/>
    <xf numFmtId="0" fontId="9" fillId="7" borderId="6" xfId="0" applyFont="1" applyFill="1" applyBorder="1"/>
    <xf numFmtId="0" fontId="9" fillId="7" borderId="0" xfId="0" applyFont="1" applyFill="1" applyAlignment="1">
      <alignment horizontal="left" vertical="center"/>
    </xf>
    <xf numFmtId="5" fontId="11" fillId="0" borderId="1" xfId="0" applyNumberFormat="1" applyFont="1" applyBorder="1" applyAlignment="1">
      <alignment vertical="center"/>
    </xf>
    <xf numFmtId="5" fontId="11" fillId="6" borderId="1" xfId="0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5" fontId="12" fillId="4" borderId="1" xfId="0" applyNumberFormat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3" borderId="1" xfId="0" applyFont="1" applyFill="1" applyBorder="1" applyAlignment="1">
      <alignment horizontal="center" vertical="center" wrapText="1"/>
    </xf>
    <xf numFmtId="5" fontId="16" fillId="0" borderId="1" xfId="0" applyNumberFormat="1" applyFont="1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5" fontId="16" fillId="6" borderId="1" xfId="0" applyNumberFormat="1" applyFont="1" applyFill="1" applyBorder="1" applyAlignment="1">
      <alignment vertical="center"/>
    </xf>
    <xf numFmtId="5" fontId="12" fillId="0" borderId="1" xfId="0" applyNumberFormat="1" applyFont="1" applyBorder="1" applyAlignment="1">
      <alignment vertical="center"/>
    </xf>
    <xf numFmtId="0" fontId="17" fillId="7" borderId="3" xfId="0" applyFont="1" applyFill="1" applyBorder="1"/>
    <xf numFmtId="0" fontId="17" fillId="7" borderId="5" xfId="0" applyFont="1" applyFill="1" applyBorder="1"/>
    <xf numFmtId="0" fontId="17" fillId="7" borderId="7" xfId="0" applyFont="1" applyFill="1" applyBorder="1"/>
    <xf numFmtId="0" fontId="17" fillId="7" borderId="8" xfId="0" applyFont="1" applyFill="1" applyBorder="1"/>
    <xf numFmtId="0" fontId="18" fillId="0" borderId="0" xfId="0" applyFont="1" applyAlignment="1">
      <alignment horizontal="right" vertical="top"/>
    </xf>
    <xf numFmtId="5" fontId="18" fillId="0" borderId="0" xfId="0" applyNumberFormat="1" applyFont="1" applyAlignment="1">
      <alignment vertical="top"/>
    </xf>
    <xf numFmtId="0" fontId="11" fillId="3" borderId="1" xfId="0" applyFont="1" applyFill="1" applyBorder="1" applyAlignment="1">
      <alignment horizontal="center" vertical="center" wrapText="1"/>
    </xf>
    <xf numFmtId="176" fontId="19" fillId="0" borderId="1" xfId="0" applyNumberFormat="1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5" fontId="0" fillId="0" borderId="0" xfId="0" applyNumberFormat="1"/>
    <xf numFmtId="5" fontId="0" fillId="4" borderId="2" xfId="0" applyNumberFormat="1" applyFill="1" applyBorder="1"/>
    <xf numFmtId="5" fontId="0" fillId="0" borderId="2" xfId="0" applyNumberFormat="1" applyBorder="1"/>
    <xf numFmtId="5" fontId="0" fillId="0" borderId="3" xfId="0" applyNumberFormat="1" applyBorder="1"/>
    <xf numFmtId="0" fontId="0" fillId="4" borderId="10" xfId="0" applyFill="1" applyBorder="1"/>
    <xf numFmtId="0" fontId="0" fillId="0" borderId="10" xfId="0" applyBorder="1"/>
    <xf numFmtId="0" fontId="0" fillId="0" borderId="8" xfId="0" applyBorder="1"/>
    <xf numFmtId="0" fontId="0" fillId="2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7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6" fontId="0" fillId="0" borderId="3" xfId="0" applyNumberFormat="1" applyBorder="1"/>
    <xf numFmtId="5" fontId="6" fillId="0" borderId="2" xfId="0" applyNumberFormat="1" applyFont="1" applyBorder="1"/>
    <xf numFmtId="0" fontId="8" fillId="0" borderId="0" xfId="0" applyFont="1" applyAlignment="1">
      <alignment vertical="center"/>
    </xf>
    <xf numFmtId="20" fontId="21" fillId="0" borderId="0" xfId="0" quotePrefix="1" applyNumberFormat="1" applyFont="1" applyAlignment="1">
      <alignment horizontal="left" vertical="center" indent="1"/>
    </xf>
    <xf numFmtId="0" fontId="2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5" fontId="9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Border="1" applyAlignment="1">
      <alignment horizontal="left" vertical="center"/>
    </xf>
    <xf numFmtId="0" fontId="25" fillId="0" borderId="0" xfId="0" applyFont="1" applyBorder="1" applyAlignment="1">
      <alignment vertical="center"/>
    </xf>
    <xf numFmtId="0" fontId="25" fillId="0" borderId="17" xfId="0" quotePrefix="1" applyFont="1" applyBorder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25" fillId="0" borderId="14" xfId="0" applyFont="1" applyBorder="1" applyAlignment="1">
      <alignment horizontal="center" vertical="center"/>
    </xf>
    <xf numFmtId="0" fontId="25" fillId="0" borderId="0" xfId="0" quotePrefix="1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 indent="1"/>
    </xf>
    <xf numFmtId="20" fontId="26" fillId="0" borderId="13" xfId="0" applyNumberFormat="1" applyFont="1" applyBorder="1" applyAlignment="1">
      <alignment horizontal="left" vertical="center"/>
    </xf>
    <xf numFmtId="20" fontId="27" fillId="0" borderId="0" xfId="0" quotePrefix="1" applyNumberFormat="1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5" fillId="0" borderId="15" xfId="0" applyFont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25" fillId="0" borderId="12" xfId="0" applyFont="1" applyBorder="1" applyAlignment="1">
      <alignment vertical="center"/>
    </xf>
    <xf numFmtId="0" fontId="25" fillId="0" borderId="22" xfId="0" applyFont="1" applyBorder="1" applyAlignment="1">
      <alignment horizontal="left" vertical="center"/>
    </xf>
    <xf numFmtId="0" fontId="25" fillId="0" borderId="22" xfId="0" applyFont="1" applyBorder="1" applyAlignment="1">
      <alignment vertical="center"/>
    </xf>
    <xf numFmtId="20" fontId="25" fillId="7" borderId="17" xfId="0" quotePrefix="1" applyNumberFormat="1" applyFont="1" applyFill="1" applyBorder="1" applyAlignment="1">
      <alignment horizontal="left" vertical="center"/>
    </xf>
    <xf numFmtId="0" fontId="23" fillId="7" borderId="17" xfId="0" applyFont="1" applyFill="1" applyBorder="1" applyAlignment="1">
      <alignment horizontal="left" vertical="center" indent="1"/>
    </xf>
    <xf numFmtId="0" fontId="25" fillId="0" borderId="0" xfId="0" quotePrefix="1" applyFont="1" applyAlignment="1">
      <alignment horizontal="left" vertical="center"/>
    </xf>
    <xf numFmtId="20" fontId="25" fillId="0" borderId="14" xfId="0" quotePrefix="1" applyNumberFormat="1" applyFont="1" applyBorder="1" applyAlignment="1">
      <alignment horizontal="left" vertical="center"/>
    </xf>
    <xf numFmtId="20" fontId="25" fillId="0" borderId="14" xfId="0" quotePrefix="1" applyNumberFormat="1" applyFont="1" applyBorder="1" applyAlignment="1">
      <alignment horizontal="center" vertical="center"/>
    </xf>
    <xf numFmtId="20" fontId="25" fillId="0" borderId="24" xfId="0" quotePrefix="1" applyNumberFormat="1" applyFont="1" applyBorder="1" applyAlignment="1">
      <alignment horizontal="left" vertical="center"/>
    </xf>
    <xf numFmtId="20" fontId="25" fillId="0" borderId="24" xfId="0" quotePrefix="1" applyNumberFormat="1" applyFont="1" applyBorder="1" applyAlignment="1">
      <alignment horizontal="center" vertical="center"/>
    </xf>
    <xf numFmtId="0" fontId="25" fillId="7" borderId="0" xfId="0" applyFont="1" applyFill="1" applyBorder="1" applyAlignment="1">
      <alignment horizontal="left" vertical="center"/>
    </xf>
    <xf numFmtId="0" fontId="25" fillId="7" borderId="0" xfId="0" applyFont="1" applyFill="1" applyBorder="1" applyAlignment="1">
      <alignment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 indent="1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21" xfId="0" applyFont="1" applyBorder="1" applyAlignment="1">
      <alignment horizontal="left"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left" vertical="center"/>
    </xf>
    <xf numFmtId="0" fontId="25" fillId="7" borderId="12" xfId="0" applyFont="1" applyFill="1" applyBorder="1" applyAlignment="1">
      <alignment vertical="center"/>
    </xf>
    <xf numFmtId="20" fontId="26" fillId="0" borderId="28" xfId="0" applyNumberFormat="1" applyFont="1" applyBorder="1" applyAlignment="1">
      <alignment horizontal="left" vertical="center"/>
    </xf>
    <xf numFmtId="20" fontId="26" fillId="0" borderId="0" xfId="0" applyNumberFormat="1" applyFont="1" applyBorder="1" applyAlignment="1">
      <alignment horizontal="left" vertical="center"/>
    </xf>
    <xf numFmtId="0" fontId="25" fillId="0" borderId="21" xfId="0" applyFont="1" applyBorder="1" applyAlignment="1">
      <alignment vertical="center"/>
    </xf>
    <xf numFmtId="20" fontId="26" fillId="0" borderId="22" xfId="0" applyNumberFormat="1" applyFont="1" applyBorder="1" applyAlignment="1">
      <alignment horizontal="left" vertical="center"/>
    </xf>
    <xf numFmtId="0" fontId="25" fillId="7" borderId="17" xfId="0" quotePrefix="1" applyFont="1" applyFill="1" applyBorder="1" applyAlignment="1">
      <alignment horizontal="left" vertical="center"/>
    </xf>
    <xf numFmtId="20" fontId="23" fillId="7" borderId="18" xfId="0" applyNumberFormat="1" applyFont="1" applyFill="1" applyBorder="1" applyAlignment="1">
      <alignment horizontal="left" vertical="center" indent="1"/>
    </xf>
    <xf numFmtId="0" fontId="25" fillId="0" borderId="20" xfId="0" quotePrefix="1" applyFont="1" applyBorder="1" applyAlignment="1">
      <alignment horizontal="left" vertical="center"/>
    </xf>
    <xf numFmtId="0" fontId="25" fillId="0" borderId="20" xfId="0" quotePrefix="1" applyFont="1" applyBorder="1" applyAlignment="1">
      <alignment vertical="center"/>
    </xf>
    <xf numFmtId="0" fontId="25" fillId="7" borderId="21" xfId="0" applyFont="1" applyFill="1" applyBorder="1" applyAlignment="1">
      <alignment horizontal="left" vertical="center"/>
    </xf>
    <xf numFmtId="0" fontId="25" fillId="7" borderId="21" xfId="0" applyFont="1" applyFill="1" applyBorder="1" applyAlignment="1">
      <alignment vertical="center"/>
    </xf>
    <xf numFmtId="20" fontId="25" fillId="0" borderId="14" xfId="0" applyNumberFormat="1" applyFont="1" applyBorder="1" applyAlignment="1">
      <alignment horizontal="center" vertical="center"/>
    </xf>
    <xf numFmtId="0" fontId="25" fillId="0" borderId="0" xfId="0" quotePrefix="1" applyFont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3" fillId="0" borderId="14" xfId="0" applyFont="1" applyBorder="1" applyAlignment="1">
      <alignment horizontal="left" vertical="center"/>
    </xf>
    <xf numFmtId="0" fontId="25" fillId="9" borderId="17" xfId="0" applyFont="1" applyFill="1" applyBorder="1" applyAlignment="1">
      <alignment horizontal="left" vertical="center"/>
    </xf>
    <xf numFmtId="0" fontId="23" fillId="9" borderId="17" xfId="0" applyFont="1" applyFill="1" applyBorder="1" applyAlignment="1">
      <alignment horizontal="left" vertical="center" indent="1"/>
    </xf>
    <xf numFmtId="0" fontId="28" fillId="9" borderId="0" xfId="0" quotePrefix="1" applyFont="1" applyFill="1" applyBorder="1" applyAlignment="1">
      <alignment horizontal="left" vertical="center"/>
    </xf>
    <xf numFmtId="0" fontId="25" fillId="9" borderId="0" xfId="0" applyFont="1" applyFill="1" applyBorder="1" applyAlignment="1">
      <alignment vertical="center"/>
    </xf>
    <xf numFmtId="0" fontId="25" fillId="0" borderId="22" xfId="0" applyFont="1" applyBorder="1" applyAlignment="1">
      <alignment horizontal="left" vertical="center" indent="1"/>
    </xf>
    <xf numFmtId="20" fontId="28" fillId="9" borderId="21" xfId="0" quotePrefix="1" applyNumberFormat="1" applyFont="1" applyFill="1" applyBorder="1" applyAlignment="1">
      <alignment horizontal="left" vertical="center"/>
    </xf>
    <xf numFmtId="0" fontId="25" fillId="9" borderId="21" xfId="0" applyFont="1" applyFill="1" applyBorder="1" applyAlignment="1">
      <alignment vertical="center"/>
    </xf>
    <xf numFmtId="0" fontId="25" fillId="0" borderId="0" xfId="0" quotePrefix="1" applyFont="1" applyAlignment="1">
      <alignment horizontal="left" vertical="center" indent="1"/>
    </xf>
    <xf numFmtId="0" fontId="25" fillId="9" borderId="0" xfId="0" applyFont="1" applyFill="1" applyBorder="1" applyAlignment="1">
      <alignment horizontal="left" vertical="center"/>
    </xf>
    <xf numFmtId="0" fontId="25" fillId="0" borderId="14" xfId="0" quotePrefix="1" applyFont="1" applyBorder="1" applyAlignment="1">
      <alignment horizontal="center" vertical="center"/>
    </xf>
    <xf numFmtId="0" fontId="25" fillId="0" borderId="0" xfId="0" quotePrefix="1" applyFont="1" applyAlignment="1">
      <alignment horizontal="left" vertical="center" indent="2"/>
    </xf>
    <xf numFmtId="0" fontId="30" fillId="8" borderId="0" xfId="0" quotePrefix="1" applyFont="1" applyFill="1" applyBorder="1" applyAlignment="1">
      <alignment horizontal="left" vertical="center"/>
    </xf>
    <xf numFmtId="0" fontId="30" fillId="8" borderId="0" xfId="0" applyFont="1" applyFill="1" applyBorder="1" applyAlignment="1">
      <alignment vertical="center"/>
    </xf>
    <xf numFmtId="0" fontId="25" fillId="9" borderId="22" xfId="0" applyFont="1" applyFill="1" applyBorder="1" applyAlignment="1">
      <alignment horizontal="left" vertical="center"/>
    </xf>
    <xf numFmtId="0" fontId="23" fillId="9" borderId="22" xfId="0" applyFont="1" applyFill="1" applyBorder="1" applyAlignment="1">
      <alignment horizontal="left" vertical="center"/>
    </xf>
    <xf numFmtId="20" fontId="28" fillId="9" borderId="0" xfId="0" quotePrefix="1" applyNumberFormat="1" applyFont="1" applyFill="1" applyBorder="1" applyAlignment="1">
      <alignment horizontal="left" vertical="center"/>
    </xf>
    <xf numFmtId="0" fontId="25" fillId="5" borderId="17" xfId="0" applyFont="1" applyFill="1" applyBorder="1" applyAlignment="1">
      <alignment horizontal="left" vertical="center"/>
    </xf>
    <xf numFmtId="0" fontId="23" fillId="5" borderId="17" xfId="0" applyFont="1" applyFill="1" applyBorder="1" applyAlignment="1">
      <alignment horizontal="left" vertical="center" indent="1"/>
    </xf>
    <xf numFmtId="0" fontId="25" fillId="5" borderId="0" xfId="0" quotePrefix="1" applyFont="1" applyFill="1" applyBorder="1" applyAlignment="1">
      <alignment horizontal="left" vertical="center"/>
    </xf>
    <xf numFmtId="20" fontId="31" fillId="5" borderId="0" xfId="0" quotePrefix="1" applyNumberFormat="1" applyFont="1" applyFill="1" applyBorder="1" applyAlignment="1">
      <alignment horizontal="left" vertical="center"/>
    </xf>
    <xf numFmtId="0" fontId="25" fillId="9" borderId="0" xfId="0" quotePrefix="1" applyFont="1" applyFill="1" applyBorder="1" applyAlignment="1">
      <alignment horizontal="left" vertical="center"/>
    </xf>
    <xf numFmtId="0" fontId="23" fillId="9" borderId="0" xfId="0" applyFont="1" applyFill="1" applyBorder="1" applyAlignment="1">
      <alignment horizontal="left" vertical="center" indent="1"/>
    </xf>
    <xf numFmtId="0" fontId="25" fillId="5" borderId="0" xfId="0" quotePrefix="1" applyFont="1" applyFill="1" applyBorder="1" applyAlignment="1">
      <alignment horizontal="left" vertical="center" indent="1"/>
    </xf>
    <xf numFmtId="0" fontId="25" fillId="9" borderId="0" xfId="0" applyFont="1" applyFill="1" applyBorder="1" applyAlignment="1">
      <alignment horizontal="left" vertical="center" indent="1"/>
    </xf>
    <xf numFmtId="0" fontId="28" fillId="5" borderId="0" xfId="0" quotePrefix="1" applyFont="1" applyFill="1" applyBorder="1" applyAlignment="1">
      <alignment horizontal="left" vertical="center" indent="1"/>
    </xf>
    <xf numFmtId="0" fontId="28" fillId="9" borderId="21" xfId="0" quotePrefix="1" applyFont="1" applyFill="1" applyBorder="1" applyAlignment="1">
      <alignment horizontal="left" vertical="center"/>
    </xf>
    <xf numFmtId="0" fontId="25" fillId="9" borderId="21" xfId="0" applyFont="1" applyFill="1" applyBorder="1" applyAlignment="1">
      <alignment horizontal="left" vertical="center" indent="1"/>
    </xf>
    <xf numFmtId="0" fontId="25" fillId="0" borderId="21" xfId="0" quotePrefix="1" applyFont="1" applyBorder="1" applyAlignment="1">
      <alignment horizontal="left" vertical="center"/>
    </xf>
    <xf numFmtId="0" fontId="25" fillId="0" borderId="21" xfId="0" quotePrefix="1" applyFont="1" applyBorder="1" applyAlignment="1">
      <alignment vertical="center"/>
    </xf>
    <xf numFmtId="0" fontId="25" fillId="5" borderId="21" xfId="0" applyFont="1" applyFill="1" applyBorder="1" applyAlignment="1">
      <alignment horizontal="left" vertical="center"/>
    </xf>
    <xf numFmtId="0" fontId="25" fillId="5" borderId="21" xfId="0" quotePrefix="1" applyFont="1" applyFill="1" applyBorder="1" applyAlignment="1">
      <alignment horizontal="left" vertical="center" indent="1"/>
    </xf>
    <xf numFmtId="0" fontId="25" fillId="0" borderId="0" xfId="0" quotePrefix="1" applyFont="1" applyBorder="1" applyAlignment="1">
      <alignment vertical="center"/>
    </xf>
    <xf numFmtId="0" fontId="30" fillId="5" borderId="12" xfId="0" quotePrefix="1" applyFont="1" applyFill="1" applyBorder="1" applyAlignment="1">
      <alignment horizontal="left" vertical="center"/>
    </xf>
    <xf numFmtId="0" fontId="25" fillId="5" borderId="12" xfId="0" quotePrefix="1" applyFont="1" applyFill="1" applyBorder="1" applyAlignment="1">
      <alignment horizontal="left" vertical="center" indent="1"/>
    </xf>
    <xf numFmtId="20" fontId="26" fillId="0" borderId="0" xfId="0" quotePrefix="1" applyNumberFormat="1" applyFont="1" applyAlignment="1">
      <alignment horizontal="center" vertical="center"/>
    </xf>
    <xf numFmtId="0" fontId="28" fillId="9" borderId="22" xfId="0" quotePrefix="1" applyFont="1" applyFill="1" applyBorder="1" applyAlignment="1">
      <alignment horizontal="left" vertical="center"/>
    </xf>
    <xf numFmtId="0" fontId="25" fillId="9" borderId="22" xfId="0" applyFont="1" applyFill="1" applyBorder="1" applyAlignment="1">
      <alignment horizontal="left" vertical="center" indent="1"/>
    </xf>
    <xf numFmtId="20" fontId="32" fillId="8" borderId="0" xfId="0" quotePrefix="1" applyNumberFormat="1" applyFont="1" applyFill="1" applyBorder="1" applyAlignment="1">
      <alignment horizontal="center" vertical="center"/>
    </xf>
    <xf numFmtId="0" fontId="25" fillId="10" borderId="17" xfId="0" applyFont="1" applyFill="1" applyBorder="1" applyAlignment="1">
      <alignment horizontal="left" vertical="center"/>
    </xf>
    <xf numFmtId="0" fontId="23" fillId="10" borderId="18" xfId="0" quotePrefix="1" applyFont="1" applyFill="1" applyBorder="1" applyAlignment="1">
      <alignment horizontal="left" vertical="center" indent="1"/>
    </xf>
    <xf numFmtId="0" fontId="25" fillId="9" borderId="12" xfId="0" quotePrefix="1" applyFont="1" applyFill="1" applyBorder="1" applyAlignment="1">
      <alignment horizontal="left" vertical="center"/>
    </xf>
    <xf numFmtId="0" fontId="25" fillId="9" borderId="12" xfId="0" applyFont="1" applyFill="1" applyBorder="1" applyAlignment="1">
      <alignment horizontal="left" vertical="center" indent="1"/>
    </xf>
    <xf numFmtId="0" fontId="23" fillId="10" borderId="17" xfId="0" applyFont="1" applyFill="1" applyBorder="1" applyAlignment="1">
      <alignment horizontal="left" vertical="center" indent="1"/>
    </xf>
    <xf numFmtId="0" fontId="25" fillId="10" borderId="0" xfId="0" quotePrefix="1" applyFont="1" applyFill="1" applyBorder="1" applyAlignment="1">
      <alignment horizontal="left" vertical="center"/>
    </xf>
    <xf numFmtId="0" fontId="25" fillId="10" borderId="0" xfId="0" quotePrefix="1" applyFont="1" applyFill="1" applyBorder="1" applyAlignment="1">
      <alignment horizontal="left" vertical="center" indent="1"/>
    </xf>
    <xf numFmtId="0" fontId="30" fillId="0" borderId="0" xfId="0" quotePrefix="1" applyFont="1" applyBorder="1" applyAlignment="1">
      <alignment horizontal="left" vertical="center"/>
    </xf>
    <xf numFmtId="0" fontId="33" fillId="8" borderId="0" xfId="0" quotePrefix="1" applyFont="1" applyFill="1" applyBorder="1" applyAlignment="1">
      <alignment horizontal="left" vertical="center"/>
    </xf>
    <xf numFmtId="0" fontId="25" fillId="10" borderId="0" xfId="0" applyFont="1" applyFill="1" applyBorder="1" applyAlignment="1">
      <alignment horizontal="left" vertical="center"/>
    </xf>
    <xf numFmtId="0" fontId="25" fillId="10" borderId="0" xfId="0" applyFont="1" applyFill="1" applyBorder="1" applyAlignment="1">
      <alignment vertical="center"/>
    </xf>
    <xf numFmtId="0" fontId="28" fillId="10" borderId="7" xfId="0" quotePrefix="1" applyFont="1" applyFill="1" applyBorder="1" applyAlignment="1">
      <alignment horizontal="left" vertical="center"/>
    </xf>
    <xf numFmtId="0" fontId="25" fillId="10" borderId="2" xfId="0" quotePrefix="1" applyFont="1" applyFill="1" applyBorder="1" applyAlignment="1">
      <alignment horizontal="left" vertical="center" indent="1"/>
    </xf>
    <xf numFmtId="0" fontId="25" fillId="10" borderId="7" xfId="0" applyFont="1" applyFill="1" applyBorder="1" applyAlignment="1">
      <alignment horizontal="left" vertical="center"/>
    </xf>
    <xf numFmtId="20" fontId="26" fillId="10" borderId="36" xfId="0" quotePrefix="1" applyNumberFormat="1" applyFont="1" applyFill="1" applyBorder="1" applyAlignment="1">
      <alignment horizontal="left" vertical="center"/>
    </xf>
    <xf numFmtId="0" fontId="25" fillId="10" borderId="0" xfId="0" quotePrefix="1" applyFont="1" applyFill="1" applyBorder="1" applyAlignment="1">
      <alignment vertical="center"/>
    </xf>
    <xf numFmtId="0" fontId="25" fillId="10" borderId="7" xfId="0" quotePrefix="1" applyFont="1" applyFill="1" applyBorder="1" applyAlignment="1">
      <alignment horizontal="left" vertical="center"/>
    </xf>
    <xf numFmtId="0" fontId="25" fillId="10" borderId="2" xfId="0" applyFont="1" applyFill="1" applyBorder="1" applyAlignment="1">
      <alignment horizontal="left" vertical="center" indent="3"/>
    </xf>
    <xf numFmtId="0" fontId="25" fillId="10" borderId="31" xfId="0" quotePrefix="1" applyFont="1" applyFill="1" applyBorder="1" applyAlignment="1">
      <alignment horizontal="left" vertical="center"/>
    </xf>
    <xf numFmtId="0" fontId="25" fillId="10" borderId="32" xfId="0" quotePrefix="1" applyFont="1" applyFill="1" applyBorder="1" applyAlignment="1">
      <alignment horizontal="left" vertical="center" indent="1"/>
    </xf>
    <xf numFmtId="0" fontId="25" fillId="10" borderId="22" xfId="0" applyFont="1" applyFill="1" applyBorder="1" applyAlignment="1">
      <alignment horizontal="left" vertical="center"/>
    </xf>
    <xf numFmtId="0" fontId="25" fillId="10" borderId="22" xfId="0" applyFont="1" applyFill="1" applyBorder="1" applyAlignment="1">
      <alignment vertical="center"/>
    </xf>
    <xf numFmtId="0" fontId="25" fillId="10" borderId="33" xfId="0" quotePrefix="1" applyFont="1" applyFill="1" applyBorder="1" applyAlignment="1">
      <alignment horizontal="left" vertical="center"/>
    </xf>
    <xf numFmtId="0" fontId="25" fillId="10" borderId="34" xfId="0" quotePrefix="1" applyFont="1" applyFill="1" applyBorder="1" applyAlignment="1">
      <alignment horizontal="left" vertical="center" indent="1"/>
    </xf>
    <xf numFmtId="0" fontId="25" fillId="10" borderId="21" xfId="0" applyFont="1" applyFill="1" applyBorder="1" applyAlignment="1">
      <alignment horizontal="left" vertical="center" indent="1"/>
    </xf>
    <xf numFmtId="0" fontId="25" fillId="10" borderId="2" xfId="0" applyFont="1" applyFill="1" applyBorder="1" applyAlignment="1">
      <alignment horizontal="left" vertical="center" indent="1"/>
    </xf>
    <xf numFmtId="0" fontId="25" fillId="10" borderId="0" xfId="0" applyFont="1" applyFill="1" applyBorder="1" applyAlignment="1">
      <alignment horizontal="left" vertical="center" indent="1"/>
    </xf>
    <xf numFmtId="0" fontId="25" fillId="10" borderId="31" xfId="0" applyFont="1" applyFill="1" applyBorder="1" applyAlignment="1">
      <alignment horizontal="left" vertical="center"/>
    </xf>
    <xf numFmtId="0" fontId="25" fillId="10" borderId="32" xfId="0" applyFont="1" applyFill="1" applyBorder="1" applyAlignment="1">
      <alignment vertical="center"/>
    </xf>
    <xf numFmtId="0" fontId="23" fillId="10" borderId="22" xfId="0" applyFont="1" applyFill="1" applyBorder="1" applyAlignment="1">
      <alignment horizontal="left" vertical="center"/>
    </xf>
    <xf numFmtId="0" fontId="23" fillId="10" borderId="22" xfId="0" applyFont="1" applyFill="1" applyBorder="1" applyAlignment="1">
      <alignment vertical="center"/>
    </xf>
    <xf numFmtId="0" fontId="25" fillId="10" borderId="34" xfId="0" applyFont="1" applyFill="1" applyBorder="1" applyAlignment="1">
      <alignment horizontal="left" vertical="center" indent="1"/>
    </xf>
    <xf numFmtId="0" fontId="28" fillId="10" borderId="9" xfId="0" quotePrefix="1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left" vertical="center" indent="1"/>
    </xf>
    <xf numFmtId="0" fontId="23" fillId="10" borderId="35" xfId="0" applyFont="1" applyFill="1" applyBorder="1" applyAlignment="1">
      <alignment horizontal="left" vertical="center"/>
    </xf>
    <xf numFmtId="0" fontId="23" fillId="10" borderId="14" xfId="0" applyFont="1" applyFill="1" applyBorder="1" applyAlignment="1">
      <alignment horizontal="center" vertical="center"/>
    </xf>
    <xf numFmtId="0" fontId="30" fillId="10" borderId="5" xfId="0" applyFont="1" applyFill="1" applyBorder="1" applyAlignment="1">
      <alignment horizontal="left" vertical="center"/>
    </xf>
    <xf numFmtId="0" fontId="24" fillId="10" borderId="4" xfId="0" applyFont="1" applyFill="1" applyBorder="1" applyAlignment="1">
      <alignment horizontal="left" vertical="center" indent="1"/>
    </xf>
    <xf numFmtId="0" fontId="28" fillId="10" borderId="2" xfId="0" applyFont="1" applyFill="1" applyBorder="1" applyAlignment="1">
      <alignment horizontal="left" vertical="center" indent="1"/>
    </xf>
    <xf numFmtId="0" fontId="25" fillId="10" borderId="0" xfId="0" applyFont="1" applyFill="1" applyBorder="1" applyAlignment="1">
      <alignment horizontal="center" vertical="center"/>
    </xf>
    <xf numFmtId="0" fontId="30" fillId="10" borderId="9" xfId="0" applyFont="1" applyFill="1" applyBorder="1" applyAlignment="1">
      <alignment horizontal="left" vertical="center"/>
    </xf>
    <xf numFmtId="0" fontId="25" fillId="11" borderId="5" xfId="0" applyFont="1" applyFill="1" applyBorder="1" applyAlignment="1">
      <alignment horizontal="left" vertical="center"/>
    </xf>
    <xf numFmtId="0" fontId="34" fillId="11" borderId="17" xfId="0" applyFont="1" applyFill="1" applyBorder="1" applyAlignment="1">
      <alignment horizontal="left" vertical="center" indent="1"/>
    </xf>
    <xf numFmtId="0" fontId="25" fillId="10" borderId="12" xfId="0" quotePrefix="1" applyFont="1" applyFill="1" applyBorder="1" applyAlignment="1">
      <alignment horizontal="left" vertical="center"/>
    </xf>
    <xf numFmtId="0" fontId="25" fillId="10" borderId="12" xfId="0" applyFont="1" applyFill="1" applyBorder="1" applyAlignment="1">
      <alignment horizontal="left" vertical="center" indent="1"/>
    </xf>
    <xf numFmtId="0" fontId="33" fillId="8" borderId="7" xfId="0" quotePrefix="1" applyFont="1" applyFill="1" applyBorder="1" applyAlignment="1">
      <alignment horizontal="left" vertical="center"/>
    </xf>
    <xf numFmtId="0" fontId="28" fillId="11" borderId="2" xfId="0" applyFont="1" applyFill="1" applyBorder="1" applyAlignment="1">
      <alignment vertical="center"/>
    </xf>
    <xf numFmtId="20" fontId="26" fillId="0" borderId="36" xfId="0" quotePrefix="1" applyNumberFormat="1" applyFont="1" applyBorder="1" applyAlignment="1">
      <alignment horizontal="left" vertical="center"/>
    </xf>
    <xf numFmtId="0" fontId="25" fillId="11" borderId="29" xfId="0" quotePrefix="1" applyFont="1" applyFill="1" applyBorder="1" applyAlignment="1">
      <alignment horizontal="left" vertical="center"/>
    </xf>
    <xf numFmtId="0" fontId="28" fillId="11" borderId="30" xfId="0" applyFont="1" applyFill="1" applyBorder="1" applyAlignment="1">
      <alignment horizontal="left" vertical="center" indent="1"/>
    </xf>
    <xf numFmtId="0" fontId="25" fillId="0" borderId="0" xfId="0" applyFont="1" applyBorder="1" applyAlignment="1">
      <alignment horizontal="left" vertical="center" indent="6"/>
    </xf>
    <xf numFmtId="0" fontId="25" fillId="0" borderId="2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25" fillId="0" borderId="0" xfId="0" quotePrefix="1" applyFont="1" applyBorder="1" applyAlignment="1">
      <alignment horizontal="right" vertical="center"/>
    </xf>
    <xf numFmtId="20" fontId="23" fillId="0" borderId="14" xfId="0" quotePrefix="1" applyNumberFormat="1" applyFont="1" applyBorder="1" applyAlignment="1">
      <alignment horizontal="center" vertical="center"/>
    </xf>
    <xf numFmtId="0" fontId="25" fillId="9" borderId="23" xfId="0" applyFont="1" applyFill="1" applyBorder="1" applyAlignment="1">
      <alignment horizontal="right" vertical="center"/>
    </xf>
    <xf numFmtId="20" fontId="23" fillId="9" borderId="25" xfId="0" quotePrefix="1" applyNumberFormat="1" applyFont="1" applyFill="1" applyBorder="1" applyAlignment="1">
      <alignment horizontal="left" vertical="center" indent="1"/>
    </xf>
    <xf numFmtId="0" fontId="25" fillId="0" borderId="22" xfId="0" applyFont="1" applyBorder="1" applyAlignment="1">
      <alignment horizontal="right" vertical="center"/>
    </xf>
    <xf numFmtId="20" fontId="23" fillId="0" borderId="26" xfId="0" quotePrefix="1" applyNumberFormat="1" applyFont="1" applyBorder="1" applyAlignment="1">
      <alignment horizontal="center" vertical="center"/>
    </xf>
    <xf numFmtId="20" fontId="25" fillId="9" borderId="21" xfId="0" quotePrefix="1" applyNumberFormat="1" applyFont="1" applyFill="1" applyBorder="1" applyAlignment="1">
      <alignment horizontal="right" vertical="center"/>
    </xf>
    <xf numFmtId="20" fontId="25" fillId="9" borderId="37" xfId="0" applyNumberFormat="1" applyFont="1" applyFill="1" applyBorder="1" applyAlignment="1">
      <alignment horizontal="left" vertical="center" indent="1"/>
    </xf>
    <xf numFmtId="20" fontId="25" fillId="0" borderId="21" xfId="0" quotePrefix="1" applyNumberFormat="1" applyFont="1" applyBorder="1" applyAlignment="1">
      <alignment horizontal="right" vertical="center"/>
    </xf>
    <xf numFmtId="20" fontId="25" fillId="0" borderId="24" xfId="0" quotePrefix="1" applyNumberFormat="1" applyFont="1" applyBorder="1" applyAlignment="1">
      <alignment horizontal="left" vertical="center" indent="1"/>
    </xf>
    <xf numFmtId="20" fontId="25" fillId="0" borderId="0" xfId="0" quotePrefix="1" applyNumberFormat="1" applyFont="1" applyAlignment="1">
      <alignment horizontal="right" vertical="center"/>
    </xf>
    <xf numFmtId="0" fontId="25" fillId="9" borderId="0" xfId="0" applyFont="1" applyFill="1" applyBorder="1" applyAlignment="1">
      <alignment horizontal="right" vertical="center"/>
    </xf>
    <xf numFmtId="20" fontId="25" fillId="0" borderId="0" xfId="0" quotePrefix="1" applyNumberFormat="1" applyFont="1" applyBorder="1" applyAlignment="1">
      <alignment horizontal="left" vertical="center" indent="1"/>
    </xf>
    <xf numFmtId="0" fontId="25" fillId="0" borderId="0" xfId="0" applyFont="1" applyAlignment="1">
      <alignment horizontal="right" vertical="center"/>
    </xf>
    <xf numFmtId="20" fontId="25" fillId="9" borderId="0" xfId="0" quotePrefix="1" applyNumberFormat="1" applyFont="1" applyFill="1" applyBorder="1" applyAlignment="1">
      <alignment horizontal="right" vertical="center"/>
    </xf>
    <xf numFmtId="20" fontId="25" fillId="9" borderId="38" xfId="0" applyNumberFormat="1" applyFont="1" applyFill="1" applyBorder="1" applyAlignment="1">
      <alignment horizontal="left" vertical="center" indent="1"/>
    </xf>
    <xf numFmtId="20" fontId="25" fillId="0" borderId="0" xfId="0" quotePrefix="1" applyNumberFormat="1" applyFont="1" applyBorder="1" applyAlignment="1">
      <alignment horizontal="right" vertical="center"/>
    </xf>
    <xf numFmtId="20" fontId="25" fillId="0" borderId="0" xfId="0" quotePrefix="1" applyNumberFormat="1" applyFont="1" applyBorder="1" applyAlignment="1">
      <alignment horizontal="left" vertical="center"/>
    </xf>
    <xf numFmtId="20" fontId="28" fillId="9" borderId="0" xfId="0" quotePrefix="1" applyNumberFormat="1" applyFont="1" applyFill="1" applyBorder="1" applyAlignment="1">
      <alignment horizontal="right" vertical="center"/>
    </xf>
    <xf numFmtId="20" fontId="28" fillId="9" borderId="38" xfId="0" applyNumberFormat="1" applyFont="1" applyFill="1" applyBorder="1" applyAlignment="1">
      <alignment horizontal="left" vertical="center" indent="1"/>
    </xf>
    <xf numFmtId="0" fontId="25" fillId="5" borderId="17" xfId="0" applyFont="1" applyFill="1" applyBorder="1" applyAlignment="1">
      <alignment horizontal="right" vertical="center"/>
    </xf>
    <xf numFmtId="20" fontId="25" fillId="9" borderId="22" xfId="0" quotePrefix="1" applyNumberFormat="1" applyFont="1" applyFill="1" applyBorder="1" applyAlignment="1">
      <alignment horizontal="right" vertical="center"/>
    </xf>
    <xf numFmtId="20" fontId="25" fillId="9" borderId="39" xfId="0" applyNumberFormat="1" applyFont="1" applyFill="1" applyBorder="1" applyAlignment="1">
      <alignment horizontal="left" vertical="center" indent="1"/>
    </xf>
    <xf numFmtId="20" fontId="25" fillId="0" borderId="22" xfId="0" quotePrefix="1" applyNumberFormat="1" applyFont="1" applyBorder="1" applyAlignment="1">
      <alignment horizontal="right" vertical="center"/>
    </xf>
    <xf numFmtId="0" fontId="25" fillId="5" borderId="0" xfId="0" quotePrefix="1" applyFont="1" applyFill="1" applyBorder="1" applyAlignment="1">
      <alignment horizontal="right" vertical="center"/>
    </xf>
    <xf numFmtId="20" fontId="25" fillId="5" borderId="0" xfId="0" quotePrefix="1" applyNumberFormat="1" applyFont="1" applyFill="1" applyBorder="1" applyAlignment="1">
      <alignment horizontal="left" vertical="center"/>
    </xf>
    <xf numFmtId="20" fontId="25" fillId="5" borderId="21" xfId="0" quotePrefix="1" applyNumberFormat="1" applyFont="1" applyFill="1" applyBorder="1" applyAlignment="1">
      <alignment horizontal="right" vertical="center"/>
    </xf>
    <xf numFmtId="20" fontId="25" fillId="5" borderId="21" xfId="0" quotePrefix="1" applyNumberFormat="1" applyFont="1" applyFill="1" applyBorder="1" applyAlignment="1">
      <alignment horizontal="left" vertical="center" indent="1"/>
    </xf>
    <xf numFmtId="20" fontId="25" fillId="5" borderId="0" xfId="0" quotePrefix="1" applyNumberFormat="1" applyFont="1" applyFill="1" applyBorder="1" applyAlignment="1">
      <alignment horizontal="right" vertical="center"/>
    </xf>
    <xf numFmtId="20" fontId="25" fillId="5" borderId="0" xfId="0" quotePrefix="1" applyNumberFormat="1" applyFont="1" applyFill="1" applyBorder="1" applyAlignment="1">
      <alignment horizontal="left" vertical="center" indent="1"/>
    </xf>
    <xf numFmtId="20" fontId="25" fillId="5" borderId="22" xfId="0" quotePrefix="1" applyNumberFormat="1" applyFont="1" applyFill="1" applyBorder="1" applyAlignment="1">
      <alignment horizontal="right" vertical="center"/>
    </xf>
    <xf numFmtId="20" fontId="25" fillId="5" borderId="22" xfId="0" quotePrefix="1" applyNumberFormat="1" applyFont="1" applyFill="1" applyBorder="1" applyAlignment="1">
      <alignment horizontal="left" vertical="center" indent="1"/>
    </xf>
    <xf numFmtId="0" fontId="25" fillId="9" borderId="21" xfId="0" applyFont="1" applyFill="1" applyBorder="1" applyAlignment="1">
      <alignment horizontal="right" vertical="center"/>
    </xf>
    <xf numFmtId="20" fontId="25" fillId="5" borderId="12" xfId="0" quotePrefix="1" applyNumberFormat="1" applyFont="1" applyFill="1" applyBorder="1" applyAlignment="1">
      <alignment horizontal="right" vertical="center"/>
    </xf>
    <xf numFmtId="20" fontId="25" fillId="5" borderId="12" xfId="0" quotePrefix="1" applyNumberFormat="1" applyFont="1" applyFill="1" applyBorder="1" applyAlignment="1">
      <alignment horizontal="left" vertical="center" indent="1"/>
    </xf>
    <xf numFmtId="20" fontId="28" fillId="9" borderId="21" xfId="0" quotePrefix="1" applyNumberFormat="1" applyFont="1" applyFill="1" applyBorder="1" applyAlignment="1">
      <alignment horizontal="right" vertical="center"/>
    </xf>
    <xf numFmtId="20" fontId="28" fillId="9" borderId="37" xfId="0" applyNumberFormat="1" applyFont="1" applyFill="1" applyBorder="1" applyAlignment="1">
      <alignment horizontal="left" vertical="center" indent="1"/>
    </xf>
    <xf numFmtId="20" fontId="23" fillId="9" borderId="40" xfId="0" applyNumberFormat="1" applyFont="1" applyFill="1" applyBorder="1" applyAlignment="1">
      <alignment horizontal="center" vertical="center"/>
    </xf>
    <xf numFmtId="20" fontId="23" fillId="9" borderId="41" xfId="0" applyNumberFormat="1" applyFont="1" applyFill="1" applyBorder="1" applyAlignment="1">
      <alignment horizontal="left" vertical="center" indent="1"/>
    </xf>
    <xf numFmtId="20" fontId="23" fillId="9" borderId="42" xfId="0" applyNumberFormat="1" applyFont="1" applyFill="1" applyBorder="1" applyAlignment="1">
      <alignment horizontal="left" vertical="center" indent="1"/>
    </xf>
    <xf numFmtId="20" fontId="29" fillId="9" borderId="43" xfId="0" applyNumberFormat="1" applyFont="1" applyFill="1" applyBorder="1" applyAlignment="1">
      <alignment horizontal="center" vertical="center"/>
    </xf>
    <xf numFmtId="20" fontId="23" fillId="9" borderId="44" xfId="0" applyNumberFormat="1" applyFont="1" applyFill="1" applyBorder="1" applyAlignment="1">
      <alignment horizontal="left" vertical="center" indent="1"/>
    </xf>
    <xf numFmtId="0" fontId="35" fillId="0" borderId="0" xfId="0" applyFont="1" applyAlignment="1">
      <alignment horizontal="left" vertical="center"/>
    </xf>
    <xf numFmtId="0" fontId="35" fillId="0" borderId="0" xfId="0" applyFont="1" applyBorder="1" applyAlignment="1">
      <alignment horizontal="right" vertical="center"/>
    </xf>
    <xf numFmtId="20" fontId="23" fillId="0" borderId="0" xfId="0" applyNumberFormat="1" applyFont="1" applyBorder="1" applyAlignment="1">
      <alignment horizontal="left" vertical="center" indent="2"/>
    </xf>
    <xf numFmtId="20" fontId="25" fillId="9" borderId="37" xfId="0" applyNumberFormat="1" applyFont="1" applyFill="1" applyBorder="1" applyAlignment="1">
      <alignment horizontal="left" vertical="center" indent="2"/>
    </xf>
    <xf numFmtId="0" fontId="35" fillId="0" borderId="0" xfId="0" applyFont="1" applyAlignment="1">
      <alignment horizontal="right" vertical="center"/>
    </xf>
    <xf numFmtId="20" fontId="25" fillId="0" borderId="0" xfId="0" quotePrefix="1" applyNumberFormat="1" applyFont="1" applyAlignment="1">
      <alignment horizontal="left" vertical="center"/>
    </xf>
    <xf numFmtId="20" fontId="25" fillId="5" borderId="17" xfId="0" quotePrefix="1" applyNumberFormat="1" applyFont="1" applyFill="1" applyBorder="1" applyAlignment="1">
      <alignment horizontal="right" vertical="center"/>
    </xf>
    <xf numFmtId="0" fontId="25" fillId="9" borderId="22" xfId="0" applyFont="1" applyFill="1" applyBorder="1" applyAlignment="1">
      <alignment horizontal="right" vertical="center"/>
    </xf>
    <xf numFmtId="0" fontId="25" fillId="9" borderId="22" xfId="0" applyFont="1" applyFill="1" applyBorder="1" applyAlignment="1">
      <alignment vertical="center"/>
    </xf>
    <xf numFmtId="0" fontId="25" fillId="10" borderId="17" xfId="0" applyFont="1" applyFill="1" applyBorder="1" applyAlignment="1">
      <alignment horizontal="right" vertical="center"/>
    </xf>
    <xf numFmtId="0" fontId="23" fillId="10" borderId="17" xfId="0" applyFont="1" applyFill="1" applyBorder="1" applyAlignment="1">
      <alignment vertical="center"/>
    </xf>
    <xf numFmtId="20" fontId="28" fillId="5" borderId="21" xfId="0" quotePrefix="1" applyNumberFormat="1" applyFont="1" applyFill="1" applyBorder="1" applyAlignment="1">
      <alignment horizontal="right" vertical="center"/>
    </xf>
    <xf numFmtId="20" fontId="25" fillId="10" borderId="0" xfId="0" quotePrefix="1" applyNumberFormat="1" applyFont="1" applyFill="1" applyBorder="1" applyAlignment="1">
      <alignment horizontal="right" vertical="center"/>
    </xf>
    <xf numFmtId="20" fontId="25" fillId="10" borderId="0" xfId="0" quotePrefix="1" applyNumberFormat="1" applyFont="1" applyFill="1" applyBorder="1" applyAlignment="1">
      <alignment horizontal="left" vertical="center"/>
    </xf>
    <xf numFmtId="0" fontId="25" fillId="5" borderId="0" xfId="0" applyFont="1" applyFill="1" applyBorder="1" applyAlignment="1">
      <alignment vertical="center"/>
    </xf>
    <xf numFmtId="20" fontId="25" fillId="10" borderId="0" xfId="0" quotePrefix="1" applyNumberFormat="1" applyFont="1" applyFill="1" applyBorder="1" applyAlignment="1">
      <alignment horizontal="left" vertical="center" indent="1"/>
    </xf>
    <xf numFmtId="0" fontId="25" fillId="5" borderId="0" xfId="0" applyFont="1" applyFill="1" applyBorder="1" applyAlignment="1">
      <alignment horizontal="right" vertical="center"/>
    </xf>
    <xf numFmtId="20" fontId="25" fillId="10" borderId="22" xfId="0" quotePrefix="1" applyNumberFormat="1" applyFont="1" applyFill="1" applyBorder="1" applyAlignment="1">
      <alignment horizontal="right" vertical="center"/>
    </xf>
    <xf numFmtId="20" fontId="25" fillId="10" borderId="22" xfId="0" quotePrefix="1" applyNumberFormat="1" applyFont="1" applyFill="1" applyBorder="1" applyAlignment="1">
      <alignment horizontal="left" vertical="center" indent="1"/>
    </xf>
    <xf numFmtId="0" fontId="25" fillId="5" borderId="22" xfId="0" applyFont="1" applyFill="1" applyBorder="1" applyAlignment="1">
      <alignment horizontal="right" vertical="center"/>
    </xf>
    <xf numFmtId="0" fontId="25" fillId="5" borderId="22" xfId="0" applyFont="1" applyFill="1" applyBorder="1" applyAlignment="1">
      <alignment vertical="center"/>
    </xf>
    <xf numFmtId="0" fontId="25" fillId="10" borderId="21" xfId="0" applyFont="1" applyFill="1" applyBorder="1" applyAlignment="1">
      <alignment horizontal="right" vertical="center"/>
    </xf>
    <xf numFmtId="20" fontId="28" fillId="10" borderId="21" xfId="0" quotePrefix="1" applyNumberFormat="1" applyFont="1" applyFill="1" applyBorder="1" applyAlignment="1">
      <alignment horizontal="left" vertical="center" indent="1"/>
    </xf>
    <xf numFmtId="20" fontId="28" fillId="10" borderId="0" xfId="0" quotePrefix="1" applyNumberFormat="1" applyFont="1" applyFill="1" applyBorder="1" applyAlignment="1">
      <alignment horizontal="left" vertical="center" indent="1"/>
    </xf>
    <xf numFmtId="20" fontId="25" fillId="10" borderId="0" xfId="0" applyNumberFormat="1" applyFont="1" applyFill="1" applyBorder="1" applyAlignment="1">
      <alignment horizontal="left" vertical="center" indent="1"/>
    </xf>
    <xf numFmtId="20" fontId="28" fillId="5" borderId="12" xfId="0" quotePrefix="1" applyNumberFormat="1" applyFont="1" applyFill="1" applyBorder="1" applyAlignment="1">
      <alignment horizontal="right" vertical="center"/>
    </xf>
    <xf numFmtId="20" fontId="28" fillId="10" borderId="0" xfId="0" applyNumberFormat="1" applyFont="1" applyFill="1" applyBorder="1" applyAlignment="1">
      <alignment horizontal="left" vertical="center" indent="1"/>
    </xf>
    <xf numFmtId="20" fontId="23" fillId="0" borderId="0" xfId="0" quotePrefix="1" applyNumberFormat="1" applyFont="1" applyAlignment="1">
      <alignment horizontal="left" vertical="center" indent="1"/>
    </xf>
    <xf numFmtId="20" fontId="23" fillId="0" borderId="19" xfId="0" applyNumberFormat="1" applyFont="1" applyBorder="1" applyAlignment="1">
      <alignment horizontal="right" vertical="center"/>
    </xf>
    <xf numFmtId="20" fontId="25" fillId="10" borderId="22" xfId="0" applyNumberFormat="1" applyFont="1" applyFill="1" applyBorder="1" applyAlignment="1">
      <alignment horizontal="left" vertical="center" indent="1"/>
    </xf>
    <xf numFmtId="0" fontId="28" fillId="10" borderId="17" xfId="0" applyFont="1" applyFill="1" applyBorder="1" applyAlignment="1">
      <alignment horizontal="left" vertical="center"/>
    </xf>
    <xf numFmtId="0" fontId="25" fillId="10" borderId="0" xfId="0" applyFont="1" applyFill="1" applyBorder="1" applyAlignment="1">
      <alignment horizontal="right" vertical="center"/>
    </xf>
    <xf numFmtId="20" fontId="24" fillId="10" borderId="0" xfId="0" applyNumberFormat="1" applyFont="1" applyFill="1" applyBorder="1" applyAlignment="1">
      <alignment horizontal="left" vertical="center" indent="1"/>
    </xf>
    <xf numFmtId="0" fontId="25" fillId="10" borderId="0" xfId="0" quotePrefix="1" applyFont="1" applyFill="1" applyBorder="1" applyAlignment="1">
      <alignment horizontal="right" vertical="center"/>
    </xf>
    <xf numFmtId="0" fontId="23" fillId="10" borderId="0" xfId="0" applyFont="1" applyFill="1" applyBorder="1" applyAlignment="1">
      <alignment horizontal="right" vertical="center"/>
    </xf>
    <xf numFmtId="0" fontId="23" fillId="10" borderId="0" xfId="0" applyFont="1" applyFill="1" applyBorder="1" applyAlignment="1">
      <alignment horizontal="left" vertical="center" indent="1"/>
    </xf>
    <xf numFmtId="20" fontId="23" fillId="0" borderId="0" xfId="0" applyNumberFormat="1" applyFont="1" applyAlignment="1">
      <alignment horizontal="left" vertical="center" indent="1"/>
    </xf>
    <xf numFmtId="20" fontId="23" fillId="10" borderId="0" xfId="0" applyNumberFormat="1" applyFont="1" applyFill="1" applyBorder="1" applyAlignment="1">
      <alignment horizontal="right" vertical="center"/>
    </xf>
    <xf numFmtId="20" fontId="23" fillId="10" borderId="0" xfId="0" applyNumberFormat="1" applyFont="1" applyFill="1" applyBorder="1" applyAlignment="1">
      <alignment horizontal="left" vertical="center" indent="1"/>
    </xf>
    <xf numFmtId="20" fontId="25" fillId="10" borderId="12" xfId="0" quotePrefix="1" applyNumberFormat="1" applyFont="1" applyFill="1" applyBorder="1" applyAlignment="1">
      <alignment horizontal="right" vertical="center"/>
    </xf>
    <xf numFmtId="20" fontId="25" fillId="10" borderId="12" xfId="0" applyNumberFormat="1" applyFont="1" applyFill="1" applyBorder="1" applyAlignment="1">
      <alignment horizontal="left" vertical="center" indent="1"/>
    </xf>
    <xf numFmtId="0" fontId="35" fillId="0" borderId="17" xfId="0" applyFont="1" applyBorder="1" applyAlignment="1">
      <alignment horizontal="right" vertical="center"/>
    </xf>
    <xf numFmtId="20" fontId="25" fillId="0" borderId="17" xfId="0" applyNumberFormat="1" applyFont="1" applyBorder="1" applyAlignment="1">
      <alignment horizontal="left" vertical="center" indent="1"/>
    </xf>
    <xf numFmtId="20" fontId="25" fillId="0" borderId="0" xfId="0" applyNumberFormat="1" applyFont="1" applyBorder="1" applyAlignment="1">
      <alignment horizontal="left" vertical="center" indent="1"/>
    </xf>
    <xf numFmtId="0" fontId="25" fillId="10" borderId="22" xfId="0" applyFont="1" applyFill="1" applyBorder="1" applyAlignment="1">
      <alignment horizontal="right" vertical="center"/>
    </xf>
    <xf numFmtId="0" fontId="25" fillId="10" borderId="0" xfId="0" applyFont="1" applyFill="1" applyAlignment="1">
      <alignment vertical="center"/>
    </xf>
    <xf numFmtId="20" fontId="25" fillId="10" borderId="17" xfId="0" quotePrefix="1" applyNumberFormat="1" applyFont="1" applyFill="1" applyBorder="1" applyAlignment="1">
      <alignment horizontal="right" vertical="center"/>
    </xf>
    <xf numFmtId="20" fontId="23" fillId="10" borderId="17" xfId="0" applyNumberFormat="1" applyFont="1" applyFill="1" applyBorder="1" applyAlignment="1">
      <alignment horizontal="left" vertical="center" indent="1"/>
    </xf>
    <xf numFmtId="20" fontId="23" fillId="0" borderId="0" xfId="0" applyNumberFormat="1" applyFont="1" applyAlignment="1">
      <alignment horizontal="left" vertical="center"/>
    </xf>
    <xf numFmtId="0" fontId="25" fillId="10" borderId="0" xfId="0" applyFont="1" applyFill="1" applyAlignment="1">
      <alignment horizontal="right" vertical="center"/>
    </xf>
    <xf numFmtId="0" fontId="29" fillId="10" borderId="0" xfId="0" applyFont="1" applyFill="1" applyBorder="1" applyAlignment="1">
      <alignment horizontal="center" vertical="center"/>
    </xf>
    <xf numFmtId="0" fontId="35" fillId="8" borderId="0" xfId="0" applyFont="1" applyFill="1" applyAlignment="1">
      <alignment horizontal="right" vertical="center"/>
    </xf>
    <xf numFmtId="20" fontId="30" fillId="8" borderId="0" xfId="0" applyNumberFormat="1" applyFont="1" applyFill="1" applyAlignment="1">
      <alignment horizontal="left" vertical="center" indent="1"/>
    </xf>
    <xf numFmtId="20" fontId="25" fillId="10" borderId="0" xfId="0" applyNumberFormat="1" applyFont="1" applyFill="1" applyBorder="1" applyAlignment="1">
      <alignment horizontal="center" vertical="center"/>
    </xf>
    <xf numFmtId="0" fontId="25" fillId="10" borderId="12" xfId="0" applyFont="1" applyFill="1" applyBorder="1" applyAlignment="1">
      <alignment horizontal="right" vertical="center"/>
    </xf>
    <xf numFmtId="20" fontId="25" fillId="10" borderId="12" xfId="0" applyNumberFormat="1" applyFont="1" applyFill="1" applyBorder="1" applyAlignment="1">
      <alignment horizontal="center" vertical="center"/>
    </xf>
    <xf numFmtId="0" fontId="25" fillId="11" borderId="17" xfId="0" applyFont="1" applyFill="1" applyBorder="1" applyAlignment="1">
      <alignment horizontal="right" vertical="center"/>
    </xf>
    <xf numFmtId="0" fontId="23" fillId="11" borderId="17" xfId="0" applyFont="1" applyFill="1" applyBorder="1" applyAlignment="1">
      <alignment horizontal="left" vertical="center" indent="1"/>
    </xf>
    <xf numFmtId="20" fontId="25" fillId="0" borderId="0" xfId="0" quotePrefix="1" applyNumberFormat="1" applyFont="1" applyFill="1" applyAlignment="1">
      <alignment horizontal="right" vertical="center"/>
    </xf>
    <xf numFmtId="20" fontId="25" fillId="0" borderId="17" xfId="0" applyNumberFormat="1" applyFont="1" applyFill="1" applyBorder="1" applyAlignment="1">
      <alignment horizontal="left" vertical="center" indent="1"/>
    </xf>
    <xf numFmtId="20" fontId="25" fillId="11" borderId="27" xfId="0" quotePrefix="1" applyNumberFormat="1" applyFont="1" applyFill="1" applyBorder="1" applyAlignment="1">
      <alignment horizontal="right" vertical="center"/>
    </xf>
    <xf numFmtId="0" fontId="25" fillId="11" borderId="27" xfId="0" applyFont="1" applyFill="1" applyBorder="1" applyAlignment="1">
      <alignment horizontal="left" vertical="center" indent="1"/>
    </xf>
    <xf numFmtId="20" fontId="25" fillId="11" borderId="17" xfId="0" quotePrefix="1" applyNumberFormat="1" applyFont="1" applyFill="1" applyBorder="1" applyAlignment="1">
      <alignment horizontal="right" vertical="center"/>
    </xf>
    <xf numFmtId="20" fontId="25" fillId="11" borderId="0" xfId="0" quotePrefix="1" applyNumberFormat="1" applyFont="1" applyFill="1" applyBorder="1" applyAlignment="1">
      <alignment horizontal="right" vertical="center"/>
    </xf>
    <xf numFmtId="20" fontId="25" fillId="11" borderId="0" xfId="0" applyNumberFormat="1" applyFont="1" applyFill="1" applyBorder="1" applyAlignment="1">
      <alignment horizontal="left" vertical="center"/>
    </xf>
    <xf numFmtId="20" fontId="25" fillId="11" borderId="21" xfId="0" quotePrefix="1" applyNumberFormat="1" applyFont="1" applyFill="1" applyBorder="1" applyAlignment="1">
      <alignment horizontal="right" vertical="center"/>
    </xf>
    <xf numFmtId="20" fontId="25" fillId="11" borderId="21" xfId="0" applyNumberFormat="1" applyFont="1" applyFill="1" applyBorder="1" applyAlignment="1">
      <alignment horizontal="left" vertical="center" indent="1"/>
    </xf>
    <xf numFmtId="0" fontId="25" fillId="11" borderId="22" xfId="0" applyFont="1" applyFill="1" applyBorder="1" applyAlignment="1">
      <alignment horizontal="right" vertical="center"/>
    </xf>
    <xf numFmtId="0" fontId="25" fillId="11" borderId="22" xfId="0" applyFont="1" applyFill="1" applyBorder="1" applyAlignment="1">
      <alignment vertical="center"/>
    </xf>
    <xf numFmtId="20" fontId="25" fillId="11" borderId="27" xfId="0" applyNumberFormat="1" applyFont="1" applyFill="1" applyBorder="1" applyAlignment="1">
      <alignment horizontal="left" vertical="center" indent="1"/>
    </xf>
    <xf numFmtId="0" fontId="23" fillId="0" borderId="0" xfId="0" applyFont="1" applyBorder="1" applyAlignment="1">
      <alignment horizontal="center" vertical="center"/>
    </xf>
    <xf numFmtId="20" fontId="26" fillId="7" borderId="21" xfId="0" applyNumberFormat="1" applyFont="1" applyFill="1" applyBorder="1" applyAlignment="1">
      <alignment horizontal="left" vertical="center"/>
    </xf>
    <xf numFmtId="20" fontId="26" fillId="7" borderId="12" xfId="0" applyNumberFormat="1" applyFont="1" applyFill="1" applyBorder="1" applyAlignment="1">
      <alignment horizontal="left" vertical="center"/>
    </xf>
    <xf numFmtId="0" fontId="28" fillId="12" borderId="17" xfId="0" quotePrefix="1" applyFont="1" applyFill="1" applyBorder="1" applyAlignment="1">
      <alignment horizontal="left" vertical="center"/>
    </xf>
    <xf numFmtId="0" fontId="24" fillId="12" borderId="17" xfId="0" applyFont="1" applyFill="1" applyBorder="1" applyAlignment="1">
      <alignment horizontal="left" vertical="center"/>
    </xf>
    <xf numFmtId="0" fontId="28" fillId="12" borderId="0" xfId="0" quotePrefix="1" applyFont="1" applyFill="1" applyBorder="1" applyAlignment="1">
      <alignment horizontal="left" vertical="center"/>
    </xf>
    <xf numFmtId="0" fontId="28" fillId="12" borderId="0" xfId="0" quotePrefix="1" applyFont="1" applyFill="1" applyBorder="1" applyAlignment="1">
      <alignment vertical="center"/>
    </xf>
    <xf numFmtId="0" fontId="28" fillId="12" borderId="22" xfId="0" quotePrefix="1" applyFont="1" applyFill="1" applyBorder="1" applyAlignment="1">
      <alignment horizontal="left" vertical="center"/>
    </xf>
    <xf numFmtId="0" fontId="28" fillId="12" borderId="22" xfId="0" applyFont="1" applyFill="1" applyBorder="1" applyAlignment="1">
      <alignment vertical="center"/>
    </xf>
    <xf numFmtId="0" fontId="28" fillId="12" borderId="0" xfId="0" applyFont="1" applyFill="1" applyBorder="1" applyAlignment="1">
      <alignment vertical="center"/>
    </xf>
    <xf numFmtId="0" fontId="28" fillId="12" borderId="21" xfId="0" quotePrefix="1" applyFont="1" applyFill="1" applyBorder="1" applyAlignment="1">
      <alignment horizontal="left" vertical="center"/>
    </xf>
    <xf numFmtId="0" fontId="24" fillId="12" borderId="21" xfId="0" applyFont="1" applyFill="1" applyBorder="1" applyAlignment="1">
      <alignment vertical="center"/>
    </xf>
    <xf numFmtId="0" fontId="28" fillId="12" borderId="0" xfId="0" applyFont="1" applyFill="1" applyAlignment="1">
      <alignment horizontal="left" vertical="center"/>
    </xf>
    <xf numFmtId="0" fontId="28" fillId="12" borderId="0" xfId="0" applyFont="1" applyFill="1" applyBorder="1" applyAlignment="1">
      <alignment horizontal="left" vertical="center" indent="2"/>
    </xf>
    <xf numFmtId="0" fontId="28" fillId="12" borderId="12" xfId="0" quotePrefix="1" applyFont="1" applyFill="1" applyBorder="1" applyAlignment="1">
      <alignment horizontal="left" vertical="center"/>
    </xf>
    <xf numFmtId="0" fontId="28" fillId="12" borderId="12" xfId="0" applyFont="1" applyFill="1" applyBorder="1" applyAlignment="1">
      <alignment horizontal="left" vertical="center" inden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E7F4B8"/>
      <color rgb="FFCCCCFF"/>
      <color rgb="FFFFCCFF"/>
      <color rgb="FF66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2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8.png"/><Relationship Id="rId5" Type="http://schemas.openxmlformats.org/officeDocument/2006/relationships/image" Target="../media/image1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246006</xdr:colOff>
      <xdr:row>8</xdr:row>
      <xdr:rowOff>59532</xdr:rowOff>
    </xdr:from>
    <xdr:to>
      <xdr:col>3</xdr:col>
      <xdr:colOff>2043850</xdr:colOff>
      <xdr:row>12</xdr:row>
      <xdr:rowOff>107157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68FFE40-F174-408D-AAC6-8A4665D25179}"/>
            </a:ext>
          </a:extLst>
        </xdr:cNvPr>
        <xdr:cNvSpPr/>
      </xdr:nvSpPr>
      <xdr:spPr>
        <a:xfrm>
          <a:off x="1661149" y="2269332"/>
          <a:ext cx="1797844" cy="104911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①神輿組立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②御仮屋設営、飾付け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③神社鳥居等飾付け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④山車組立、飾付け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⑤神社清掃、会場設営 </a:t>
          </a:r>
        </a:p>
      </xdr:txBody>
    </xdr:sp>
    <xdr:clientData/>
  </xdr:twoCellAnchor>
  <xdr:twoCellAnchor>
    <xdr:from>
      <xdr:col>3</xdr:col>
      <xdr:colOff>320040</xdr:colOff>
      <xdr:row>18</xdr:row>
      <xdr:rowOff>84363</xdr:rowOff>
    </xdr:from>
    <xdr:to>
      <xdr:col>3</xdr:col>
      <xdr:colOff>2084614</xdr:colOff>
      <xdr:row>19</xdr:row>
      <xdr:rowOff>160021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07FBC90-1860-4E2A-8D01-22955DBC4928}"/>
            </a:ext>
          </a:extLst>
        </xdr:cNvPr>
        <xdr:cNvSpPr/>
      </xdr:nvSpPr>
      <xdr:spPr>
        <a:xfrm>
          <a:off x="1318260" y="4496343"/>
          <a:ext cx="1764574" cy="32711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祭礼実行委員長挨拶</a:t>
          </a:r>
          <a:endParaRPr kumimoji="1" lang="ja-JP" altLang="en-US" sz="1100">
            <a:solidFill>
              <a:srgbClr val="FF0000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</xdr:txBody>
    </xdr:sp>
    <xdr:clientData/>
  </xdr:twoCellAnchor>
  <xdr:twoCellAnchor>
    <xdr:from>
      <xdr:col>3</xdr:col>
      <xdr:colOff>134470</xdr:colOff>
      <xdr:row>39</xdr:row>
      <xdr:rowOff>134676</xdr:rowOff>
    </xdr:from>
    <xdr:to>
      <xdr:col>3</xdr:col>
      <xdr:colOff>2198913</xdr:colOff>
      <xdr:row>53</xdr:row>
      <xdr:rowOff>80682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1574654-82C4-4B97-912C-FDB8C90348A3}"/>
            </a:ext>
          </a:extLst>
        </xdr:cNvPr>
        <xdr:cNvSpPr/>
      </xdr:nvSpPr>
      <xdr:spPr>
        <a:xfrm>
          <a:off x="1559858" y="10130323"/>
          <a:ext cx="2064443" cy="346017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 b="1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神社　山車</a:t>
          </a:r>
          <a:endParaRPr kumimoji="1" lang="en-US" altLang="ja-JP" sz="1400" b="1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 b="1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お囃子</a:t>
          </a:r>
          <a:endParaRPr kumimoji="1" lang="en-US" altLang="ja-JP" sz="1400" b="1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</xdr:txBody>
    </xdr:sp>
    <xdr:clientData/>
  </xdr:twoCellAnchor>
  <xdr:twoCellAnchor>
    <xdr:from>
      <xdr:col>9</xdr:col>
      <xdr:colOff>127551</xdr:colOff>
      <xdr:row>41</xdr:row>
      <xdr:rowOff>148423</xdr:rowOff>
    </xdr:from>
    <xdr:to>
      <xdr:col>9</xdr:col>
      <xdr:colOff>2155371</xdr:colOff>
      <xdr:row>53</xdr:row>
      <xdr:rowOff>89647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506FA4DB-B10F-437E-9727-685FA89DBC4A}"/>
            </a:ext>
          </a:extLst>
        </xdr:cNvPr>
        <xdr:cNvSpPr/>
      </xdr:nvSpPr>
      <xdr:spPr>
        <a:xfrm>
          <a:off x="7953739" y="10646094"/>
          <a:ext cx="2027820" cy="295336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 b="1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駒寄　山車</a:t>
          </a:r>
          <a:endParaRPr kumimoji="1" lang="en-US" altLang="ja-JP" sz="1400" b="1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お囃子</a:t>
          </a:r>
          <a:endParaRPr kumimoji="1" lang="en-US" altLang="ja-JP" sz="14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（ガーデンライフ</a:t>
          </a:r>
          <a:endParaRPr kumimoji="1" lang="en-US" altLang="ja-JP" sz="14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弐番館前）</a:t>
          </a:r>
        </a:p>
      </xdr:txBody>
    </xdr:sp>
    <xdr:clientData/>
  </xdr:twoCellAnchor>
  <xdr:twoCellAnchor>
    <xdr:from>
      <xdr:col>1</xdr:col>
      <xdr:colOff>96079</xdr:colOff>
      <xdr:row>1</xdr:row>
      <xdr:rowOff>8284</xdr:rowOff>
    </xdr:from>
    <xdr:to>
      <xdr:col>2</xdr:col>
      <xdr:colOff>38645</xdr:colOff>
      <xdr:row>62</xdr:row>
      <xdr:rowOff>7621</xdr:rowOff>
    </xdr:to>
    <xdr:grpSp>
      <xdr:nvGrpSpPr>
        <xdr:cNvPr id="109" name="グループ化 108">
          <a:extLst>
            <a:ext uri="{FF2B5EF4-FFF2-40B4-BE49-F238E27FC236}">
              <a16:creationId xmlns:a16="http://schemas.microsoft.com/office/drawing/2014/main" id="{1511F68E-01B8-57F4-3A62-F6D3EC82BB08}"/>
            </a:ext>
          </a:extLst>
        </xdr:cNvPr>
        <xdr:cNvGrpSpPr/>
      </xdr:nvGrpSpPr>
      <xdr:grpSpPr>
        <a:xfrm>
          <a:off x="683908" y="465484"/>
          <a:ext cx="367108" cy="15271994"/>
          <a:chOff x="781879" y="465484"/>
          <a:chExt cx="367109" cy="15271994"/>
        </a:xfrm>
      </xdr:grpSpPr>
      <xdr:sp macro="" textlink="">
        <xdr:nvSpPr>
          <xdr:cNvPr id="13" name="四角形: 角を丸くする 12">
            <a:extLst>
              <a:ext uri="{FF2B5EF4-FFF2-40B4-BE49-F238E27FC236}">
                <a16:creationId xmlns:a16="http://schemas.microsoft.com/office/drawing/2014/main" id="{C100E61F-4999-10C8-4FD9-95CD852FB1DE}"/>
              </a:ext>
            </a:extLst>
          </xdr:cNvPr>
          <xdr:cNvSpPr/>
        </xdr:nvSpPr>
        <xdr:spPr>
          <a:xfrm>
            <a:off x="785193" y="465484"/>
            <a:ext cx="326003" cy="1527199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" name="テキスト ボックス 1">
            <a:extLst>
              <a:ext uri="{FF2B5EF4-FFF2-40B4-BE49-F238E27FC236}">
                <a16:creationId xmlns:a16="http://schemas.microsoft.com/office/drawing/2014/main" id="{6644BCED-F31E-CB49-B5A9-C4A704B438B3}"/>
              </a:ext>
            </a:extLst>
          </xdr:cNvPr>
          <xdr:cNvSpPr txBox="1"/>
        </xdr:nvSpPr>
        <xdr:spPr>
          <a:xfrm>
            <a:off x="843169" y="540027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6A362247-71FB-F01C-006C-0F1B83F313DD}"/>
              </a:ext>
            </a:extLst>
          </xdr:cNvPr>
          <xdr:cNvSpPr/>
        </xdr:nvSpPr>
        <xdr:spPr>
          <a:xfrm>
            <a:off x="834887" y="482048"/>
            <a:ext cx="265043" cy="148566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D643A8A1-9EDD-1E0D-181E-60A983260FF7}"/>
              </a:ext>
            </a:extLst>
          </xdr:cNvPr>
          <xdr:cNvSpPr txBox="1"/>
        </xdr:nvSpPr>
        <xdr:spPr>
          <a:xfrm>
            <a:off x="829916" y="1971025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EFCEE00D-83FA-8BFB-17A6-F77A6681EE4C}"/>
              </a:ext>
            </a:extLst>
          </xdr:cNvPr>
          <xdr:cNvSpPr/>
        </xdr:nvSpPr>
        <xdr:spPr>
          <a:xfrm>
            <a:off x="838200" y="1962743"/>
            <a:ext cx="265043" cy="146389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7CF4BB82-C79C-72BD-389A-5F4CE06E0BF5}"/>
              </a:ext>
            </a:extLst>
          </xdr:cNvPr>
          <xdr:cNvSpPr txBox="1"/>
        </xdr:nvSpPr>
        <xdr:spPr>
          <a:xfrm>
            <a:off x="808382" y="349313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D6D785A0-5E44-BBA9-A604-4279E91ED89D}"/>
              </a:ext>
            </a:extLst>
          </xdr:cNvPr>
          <xdr:cNvSpPr/>
        </xdr:nvSpPr>
        <xdr:spPr>
          <a:xfrm>
            <a:off x="833230" y="3458109"/>
            <a:ext cx="265043" cy="25732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29DE8DE9-679C-30AB-DC45-6536E3A7BFCB}"/>
              </a:ext>
            </a:extLst>
          </xdr:cNvPr>
          <xdr:cNvSpPr txBox="1"/>
        </xdr:nvSpPr>
        <xdr:spPr>
          <a:xfrm>
            <a:off x="803412" y="374681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C1A93E6F-15F2-C2E4-AC95-940864656145}"/>
              </a:ext>
            </a:extLst>
          </xdr:cNvPr>
          <xdr:cNvSpPr/>
        </xdr:nvSpPr>
        <xdr:spPr>
          <a:xfrm>
            <a:off x="836543" y="3728594"/>
            <a:ext cx="265043" cy="23787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C6BBDF00-1019-F0D3-8ECA-94CE69F92E5A}"/>
              </a:ext>
            </a:extLst>
          </xdr:cNvPr>
          <xdr:cNvSpPr txBox="1"/>
        </xdr:nvSpPr>
        <xdr:spPr>
          <a:xfrm>
            <a:off x="781879" y="396249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4AB0DF7F-E1C3-CC41-D7BD-8FDF4C0B2EC3}"/>
              </a:ext>
            </a:extLst>
          </xdr:cNvPr>
          <xdr:cNvSpPr/>
        </xdr:nvSpPr>
        <xdr:spPr>
          <a:xfrm>
            <a:off x="823292" y="3983935"/>
            <a:ext cx="265043" cy="427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FD652708-E430-A7F9-DA4D-D5BE75D9A561}"/>
              </a:ext>
            </a:extLst>
          </xdr:cNvPr>
          <xdr:cNvSpPr txBox="1"/>
        </xdr:nvSpPr>
        <xdr:spPr>
          <a:xfrm>
            <a:off x="793473" y="4461249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3344B304-7759-1734-27BB-9F351486BDA2}"/>
              </a:ext>
            </a:extLst>
          </xdr:cNvPr>
          <xdr:cNvSpPr/>
        </xdr:nvSpPr>
        <xdr:spPr>
          <a:xfrm>
            <a:off x="834887" y="4444686"/>
            <a:ext cx="265043" cy="31024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BD001F44-C4D6-20BE-3D54-4BA842491B33}"/>
              </a:ext>
            </a:extLst>
          </xdr:cNvPr>
          <xdr:cNvSpPr txBox="1"/>
        </xdr:nvSpPr>
        <xdr:spPr>
          <a:xfrm>
            <a:off x="788504" y="481621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9BF56626-E6D5-81DA-2003-5393BAAA8BF8}"/>
              </a:ext>
            </a:extLst>
          </xdr:cNvPr>
          <xdr:cNvSpPr/>
        </xdr:nvSpPr>
        <xdr:spPr>
          <a:xfrm>
            <a:off x="829918" y="4807936"/>
            <a:ext cx="265043" cy="89688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245E6B0C-E456-0B45-ABF5-9C9D60353985}"/>
              </a:ext>
            </a:extLst>
          </xdr:cNvPr>
          <xdr:cNvSpPr txBox="1"/>
        </xdr:nvSpPr>
        <xdr:spPr>
          <a:xfrm>
            <a:off x="801756" y="5704825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B56C17F0-4E79-CF90-9EB3-88C16A554D87}"/>
              </a:ext>
            </a:extLst>
          </xdr:cNvPr>
          <xdr:cNvSpPr/>
        </xdr:nvSpPr>
        <xdr:spPr>
          <a:xfrm>
            <a:off x="824948" y="5721627"/>
            <a:ext cx="265043" cy="96811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6" name="テキスト ボックス 25">
            <a:extLst>
              <a:ext uri="{FF2B5EF4-FFF2-40B4-BE49-F238E27FC236}">
                <a16:creationId xmlns:a16="http://schemas.microsoft.com/office/drawing/2014/main" id="{DD485015-FC8A-7F6B-72DC-C07695A6ED76}"/>
              </a:ext>
            </a:extLst>
          </xdr:cNvPr>
          <xdr:cNvSpPr txBox="1"/>
        </xdr:nvSpPr>
        <xdr:spPr>
          <a:xfrm>
            <a:off x="796786" y="670962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136FEA42-6980-7EAB-07CF-38BA4CBD688E}"/>
              </a:ext>
            </a:extLst>
          </xdr:cNvPr>
          <xdr:cNvSpPr/>
        </xdr:nvSpPr>
        <xdr:spPr>
          <a:xfrm>
            <a:off x="828261" y="6726426"/>
            <a:ext cx="265043" cy="14738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DBCCAE0C-5ECE-E304-71F6-A800159BD4AE}"/>
              </a:ext>
            </a:extLst>
          </xdr:cNvPr>
          <xdr:cNvSpPr txBox="1"/>
        </xdr:nvSpPr>
        <xdr:spPr>
          <a:xfrm>
            <a:off x="791816" y="82068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0F582C6F-0CA6-A287-C95B-6E8463DB55F2}"/>
              </a:ext>
            </a:extLst>
          </xdr:cNvPr>
          <xdr:cNvSpPr/>
        </xdr:nvSpPr>
        <xdr:spPr>
          <a:xfrm>
            <a:off x="823292" y="8231967"/>
            <a:ext cx="265043" cy="1246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0" name="テキスト ボックス 29">
            <a:extLst>
              <a:ext uri="{FF2B5EF4-FFF2-40B4-BE49-F238E27FC236}">
                <a16:creationId xmlns:a16="http://schemas.microsoft.com/office/drawing/2014/main" id="{189C3F1C-27B9-3F87-CEB6-BD758FC51BDC}"/>
              </a:ext>
            </a:extLst>
          </xdr:cNvPr>
          <xdr:cNvSpPr txBox="1"/>
        </xdr:nvSpPr>
        <xdr:spPr>
          <a:xfrm>
            <a:off x="803412" y="947222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C5AE81C0-E2F0-D09C-B16E-6C81FA61C8DF}"/>
              </a:ext>
            </a:extLst>
          </xdr:cNvPr>
          <xdr:cNvSpPr/>
        </xdr:nvSpPr>
        <xdr:spPr>
          <a:xfrm>
            <a:off x="826605" y="9487137"/>
            <a:ext cx="265043" cy="170929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1D0AE06B-6746-77C9-45DF-A6D4A377DC59}"/>
              </a:ext>
            </a:extLst>
          </xdr:cNvPr>
          <xdr:cNvSpPr txBox="1"/>
        </xdr:nvSpPr>
        <xdr:spPr>
          <a:xfrm>
            <a:off x="798442" y="11244706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5" name="正方形/長方形 34">
            <a:extLst>
              <a:ext uri="{FF2B5EF4-FFF2-40B4-BE49-F238E27FC236}">
                <a16:creationId xmlns:a16="http://schemas.microsoft.com/office/drawing/2014/main" id="{A49C2750-3720-F342-8C5E-478150C5EFA8}"/>
              </a:ext>
            </a:extLst>
          </xdr:cNvPr>
          <xdr:cNvSpPr/>
        </xdr:nvSpPr>
        <xdr:spPr>
          <a:xfrm>
            <a:off x="829918" y="11226485"/>
            <a:ext cx="265043" cy="121352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A9FEF8D6-74E2-7320-29E2-3C0EA9393525}"/>
              </a:ext>
            </a:extLst>
          </xdr:cNvPr>
          <xdr:cNvSpPr txBox="1"/>
        </xdr:nvSpPr>
        <xdr:spPr>
          <a:xfrm>
            <a:off x="793472" y="1245657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4EDA67E2-9FF6-5B6B-E839-941218E466BE}"/>
              </a:ext>
            </a:extLst>
          </xdr:cNvPr>
          <xdr:cNvSpPr/>
        </xdr:nvSpPr>
        <xdr:spPr>
          <a:xfrm>
            <a:off x="824947" y="12471480"/>
            <a:ext cx="265043" cy="1203817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8" name="テキスト ボックス 37">
            <a:extLst>
              <a:ext uri="{FF2B5EF4-FFF2-40B4-BE49-F238E27FC236}">
                <a16:creationId xmlns:a16="http://schemas.microsoft.com/office/drawing/2014/main" id="{B0096CDA-5300-F69E-BA8D-9084A3ED99F1}"/>
              </a:ext>
            </a:extLst>
          </xdr:cNvPr>
          <xdr:cNvSpPr txBox="1"/>
        </xdr:nvSpPr>
        <xdr:spPr>
          <a:xfrm>
            <a:off x="796785" y="137384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21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C246284E-8B5C-9C93-89E1-E2CDF29BD276}"/>
              </a:ext>
            </a:extLst>
          </xdr:cNvPr>
          <xdr:cNvSpPr/>
        </xdr:nvSpPr>
        <xdr:spPr>
          <a:xfrm>
            <a:off x="819977" y="13728546"/>
            <a:ext cx="265043" cy="472342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0" name="テキスト ボックス 39">
            <a:extLst>
              <a:ext uri="{FF2B5EF4-FFF2-40B4-BE49-F238E27FC236}">
                <a16:creationId xmlns:a16="http://schemas.microsoft.com/office/drawing/2014/main" id="{BA5BD684-D902-A497-A0BF-105AEC70A030}"/>
              </a:ext>
            </a:extLst>
          </xdr:cNvPr>
          <xdr:cNvSpPr txBox="1"/>
        </xdr:nvSpPr>
        <xdr:spPr>
          <a:xfrm>
            <a:off x="791816" y="14224080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9FBE5954-22C1-5F47-5318-D958965D4566}"/>
              </a:ext>
            </a:extLst>
          </xdr:cNvPr>
          <xdr:cNvSpPr/>
        </xdr:nvSpPr>
        <xdr:spPr>
          <a:xfrm>
            <a:off x="815007" y="14249165"/>
            <a:ext cx="295336" cy="1448035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 editAs="oneCell">
    <xdr:from>
      <xdr:col>0</xdr:col>
      <xdr:colOff>179180</xdr:colOff>
      <xdr:row>53</xdr:row>
      <xdr:rowOff>149183</xdr:rowOff>
    </xdr:from>
    <xdr:to>
      <xdr:col>1</xdr:col>
      <xdr:colOff>179191</xdr:colOff>
      <xdr:row>56</xdr:row>
      <xdr:rowOff>22499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D7B3C638-E7C3-44BB-92A7-2E252357F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 flipV="1">
          <a:off x="179180" y="13625697"/>
          <a:ext cx="587840" cy="624431"/>
        </a:xfrm>
        <a:prstGeom prst="rect">
          <a:avLst/>
        </a:prstGeom>
      </xdr:spPr>
    </xdr:pic>
    <xdr:clientData/>
  </xdr:twoCellAnchor>
  <xdr:twoCellAnchor editAs="oneCell">
    <xdr:from>
      <xdr:col>3</xdr:col>
      <xdr:colOff>1796143</xdr:colOff>
      <xdr:row>55</xdr:row>
      <xdr:rowOff>185057</xdr:rowOff>
    </xdr:from>
    <xdr:to>
      <xdr:col>4</xdr:col>
      <xdr:colOff>21772</xdr:colOff>
      <xdr:row>57</xdr:row>
      <xdr:rowOff>218285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C508E8DD-5A5C-4F76-9772-1070956FE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 flipV="1">
          <a:off x="3211286" y="14162314"/>
          <a:ext cx="783772" cy="533971"/>
        </a:xfrm>
        <a:prstGeom prst="rect">
          <a:avLst/>
        </a:prstGeom>
      </xdr:spPr>
    </xdr:pic>
    <xdr:clientData/>
  </xdr:twoCellAnchor>
  <xdr:twoCellAnchor editAs="oneCell">
    <xdr:from>
      <xdr:col>0</xdr:col>
      <xdr:colOff>188459</xdr:colOff>
      <xdr:row>41</xdr:row>
      <xdr:rowOff>119815</xdr:rowOff>
    </xdr:from>
    <xdr:to>
      <xdr:col>1</xdr:col>
      <xdr:colOff>188470</xdr:colOff>
      <xdr:row>44</xdr:row>
      <xdr:rowOff>42482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BFE9858A-2063-5A86-C1B7-4311ECD3E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>
          <a:off x="188459" y="10591872"/>
          <a:ext cx="587840" cy="673781"/>
        </a:xfrm>
        <a:prstGeom prst="rect">
          <a:avLst/>
        </a:prstGeom>
      </xdr:spPr>
    </xdr:pic>
    <xdr:clientData/>
  </xdr:twoCellAnchor>
  <xdr:twoCellAnchor editAs="oneCell">
    <xdr:from>
      <xdr:col>0</xdr:col>
      <xdr:colOff>389614</xdr:colOff>
      <xdr:row>11</xdr:row>
      <xdr:rowOff>154672</xdr:rowOff>
    </xdr:from>
    <xdr:to>
      <xdr:col>1</xdr:col>
      <xdr:colOff>176377</xdr:colOff>
      <xdr:row>13</xdr:row>
      <xdr:rowOff>132834</xdr:rowOff>
    </xdr:to>
    <xdr:pic>
      <xdr:nvPicPr>
        <xdr:cNvPr id="104" name="図 103">
          <a:extLst>
            <a:ext uri="{FF2B5EF4-FFF2-40B4-BE49-F238E27FC236}">
              <a16:creationId xmlns:a16="http://schemas.microsoft.com/office/drawing/2014/main" id="{589C3BFB-0AA2-4496-B892-554AC69E8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405772" flipH="1">
          <a:off x="337457" y="3167743"/>
          <a:ext cx="478905" cy="374592"/>
        </a:xfrm>
        <a:prstGeom prst="rect">
          <a:avLst/>
        </a:prstGeom>
      </xdr:spPr>
    </xdr:pic>
    <xdr:clientData/>
  </xdr:twoCellAnchor>
  <xdr:twoCellAnchor editAs="oneCell">
    <xdr:from>
      <xdr:col>7</xdr:col>
      <xdr:colOff>215492</xdr:colOff>
      <xdr:row>4</xdr:row>
      <xdr:rowOff>245450</xdr:rowOff>
    </xdr:from>
    <xdr:to>
      <xdr:col>8</xdr:col>
      <xdr:colOff>295362</xdr:colOff>
      <xdr:row>6</xdr:row>
      <xdr:rowOff>223612</xdr:rowOff>
    </xdr:to>
    <xdr:pic>
      <xdr:nvPicPr>
        <xdr:cNvPr id="105" name="図 104">
          <a:extLst>
            <a:ext uri="{FF2B5EF4-FFF2-40B4-BE49-F238E27FC236}">
              <a16:creationId xmlns:a16="http://schemas.microsoft.com/office/drawing/2014/main" id="{0C1F236E-BDF6-05C0-621E-30D2FFA0E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405772" flipH="1" flipV="1">
          <a:off x="7385602" y="1511768"/>
          <a:ext cx="478905" cy="362898"/>
        </a:xfrm>
        <a:prstGeom prst="rect">
          <a:avLst/>
        </a:prstGeom>
      </xdr:spPr>
    </xdr:pic>
    <xdr:clientData/>
  </xdr:twoCellAnchor>
  <xdr:twoCellAnchor editAs="oneCell">
    <xdr:from>
      <xdr:col>8</xdr:col>
      <xdr:colOff>19548</xdr:colOff>
      <xdr:row>11</xdr:row>
      <xdr:rowOff>125707</xdr:rowOff>
    </xdr:from>
    <xdr:to>
      <xdr:col>9</xdr:col>
      <xdr:colOff>77646</xdr:colOff>
      <xdr:row>13</xdr:row>
      <xdr:rowOff>103869</xdr:rowOff>
    </xdr:to>
    <xdr:pic>
      <xdr:nvPicPr>
        <xdr:cNvPr id="106" name="図 105">
          <a:extLst>
            <a:ext uri="{FF2B5EF4-FFF2-40B4-BE49-F238E27FC236}">
              <a16:creationId xmlns:a16="http://schemas.microsoft.com/office/drawing/2014/main" id="{AF2E202A-EDB4-35CF-0A2A-D07030662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56415" flipH="1" flipV="1">
          <a:off x="7472687" y="3144625"/>
          <a:ext cx="478905" cy="362898"/>
        </a:xfrm>
        <a:prstGeom prst="rect">
          <a:avLst/>
        </a:prstGeom>
      </xdr:spPr>
    </xdr:pic>
    <xdr:clientData/>
  </xdr:twoCellAnchor>
  <xdr:twoCellAnchor editAs="oneCell">
    <xdr:from>
      <xdr:col>5</xdr:col>
      <xdr:colOff>95748</xdr:colOff>
      <xdr:row>30</xdr:row>
      <xdr:rowOff>93051</xdr:rowOff>
    </xdr:from>
    <xdr:to>
      <xdr:col>6</xdr:col>
      <xdr:colOff>153846</xdr:colOff>
      <xdr:row>32</xdr:row>
      <xdr:rowOff>71213</xdr:rowOff>
    </xdr:to>
    <xdr:pic>
      <xdr:nvPicPr>
        <xdr:cNvPr id="107" name="図 106">
          <a:extLst>
            <a:ext uri="{FF2B5EF4-FFF2-40B4-BE49-F238E27FC236}">
              <a16:creationId xmlns:a16="http://schemas.microsoft.com/office/drawing/2014/main" id="{05E352C9-F3C6-375C-5867-EC7E2B788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56415" flipH="1" flipV="1">
          <a:off x="4304944" y="7869026"/>
          <a:ext cx="478905" cy="362898"/>
        </a:xfrm>
        <a:prstGeom prst="rect">
          <a:avLst/>
        </a:prstGeom>
      </xdr:spPr>
    </xdr:pic>
    <xdr:clientData/>
  </xdr:twoCellAnchor>
  <xdr:twoCellAnchor>
    <xdr:from>
      <xdr:col>6</xdr:col>
      <xdr:colOff>246006</xdr:colOff>
      <xdr:row>34</xdr:row>
      <xdr:rowOff>188259</xdr:rowOff>
    </xdr:from>
    <xdr:to>
      <xdr:col>6</xdr:col>
      <xdr:colOff>2043850</xdr:colOff>
      <xdr:row>36</xdr:row>
      <xdr:rowOff>187839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B93D45C8-BF31-BF65-6A96-C967811C189E}"/>
            </a:ext>
          </a:extLst>
        </xdr:cNvPr>
        <xdr:cNvSpPr/>
      </xdr:nvSpPr>
      <xdr:spPr>
        <a:xfrm>
          <a:off x="4835935" y="8928847"/>
          <a:ext cx="1797844" cy="501604"/>
        </a:xfrm>
        <a:prstGeom prst="rect">
          <a:avLst/>
        </a:prstGeom>
        <a:solidFill>
          <a:srgbClr val="FFFF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他町内から支援の担ぎ手</a:t>
          </a:r>
          <a:endParaRPr kumimoji="1" lang="en-US" altLang="ja-JP" sz="1100">
            <a:solidFill>
              <a:srgbClr val="FF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に夕食を用意するか？</a:t>
          </a:r>
        </a:p>
      </xdr:txBody>
    </xdr:sp>
    <xdr:clientData/>
  </xdr:twoCellAnchor>
  <xdr:twoCellAnchor>
    <xdr:from>
      <xdr:col>3</xdr:col>
      <xdr:colOff>2534478</xdr:colOff>
      <xdr:row>0</xdr:row>
      <xdr:rowOff>443713</xdr:rowOff>
    </xdr:from>
    <xdr:to>
      <xdr:col>5</xdr:col>
      <xdr:colOff>49530</xdr:colOff>
      <xdr:row>61</xdr:row>
      <xdr:rowOff>236221</xdr:rowOff>
    </xdr:to>
    <xdr:grpSp>
      <xdr:nvGrpSpPr>
        <xdr:cNvPr id="110" name="グループ化 109">
          <a:extLst>
            <a:ext uri="{FF2B5EF4-FFF2-40B4-BE49-F238E27FC236}">
              <a16:creationId xmlns:a16="http://schemas.microsoft.com/office/drawing/2014/main" id="{26ACEF73-C268-D32C-D1BC-A902F9D215B3}"/>
            </a:ext>
          </a:extLst>
        </xdr:cNvPr>
        <xdr:cNvGrpSpPr/>
      </xdr:nvGrpSpPr>
      <xdr:grpSpPr>
        <a:xfrm>
          <a:off x="3851649" y="443713"/>
          <a:ext cx="367110" cy="15271994"/>
          <a:chOff x="781879" y="465484"/>
          <a:chExt cx="367109" cy="15271994"/>
        </a:xfrm>
      </xdr:grpSpPr>
      <xdr:sp macro="" textlink="">
        <xdr:nvSpPr>
          <xdr:cNvPr id="111" name="四角形: 角を丸くする 110">
            <a:extLst>
              <a:ext uri="{FF2B5EF4-FFF2-40B4-BE49-F238E27FC236}">
                <a16:creationId xmlns:a16="http://schemas.microsoft.com/office/drawing/2014/main" id="{F9894669-5DCE-F2E5-98AB-23931328C8BA}"/>
              </a:ext>
            </a:extLst>
          </xdr:cNvPr>
          <xdr:cNvSpPr/>
        </xdr:nvSpPr>
        <xdr:spPr>
          <a:xfrm>
            <a:off x="785193" y="465484"/>
            <a:ext cx="326003" cy="1527199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2" name="テキスト ボックス 111">
            <a:extLst>
              <a:ext uri="{FF2B5EF4-FFF2-40B4-BE49-F238E27FC236}">
                <a16:creationId xmlns:a16="http://schemas.microsoft.com/office/drawing/2014/main" id="{46127DB3-2E89-48AC-3DF4-6384082C0B8D}"/>
              </a:ext>
            </a:extLst>
          </xdr:cNvPr>
          <xdr:cNvSpPr txBox="1"/>
        </xdr:nvSpPr>
        <xdr:spPr>
          <a:xfrm>
            <a:off x="843169" y="540027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9DCCEE89-EC28-2386-9AE7-C05526907DB9}"/>
              </a:ext>
            </a:extLst>
          </xdr:cNvPr>
          <xdr:cNvSpPr/>
        </xdr:nvSpPr>
        <xdr:spPr>
          <a:xfrm>
            <a:off x="834887" y="482048"/>
            <a:ext cx="265043" cy="148566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4" name="テキスト ボックス 113">
            <a:extLst>
              <a:ext uri="{FF2B5EF4-FFF2-40B4-BE49-F238E27FC236}">
                <a16:creationId xmlns:a16="http://schemas.microsoft.com/office/drawing/2014/main" id="{C1AB39C9-C942-DB4B-34BF-6BA495720D68}"/>
              </a:ext>
            </a:extLst>
          </xdr:cNvPr>
          <xdr:cNvSpPr txBox="1"/>
        </xdr:nvSpPr>
        <xdr:spPr>
          <a:xfrm>
            <a:off x="829916" y="1971025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7D49BCE6-C0A4-0AEA-BCCB-64DFF477065A}"/>
              </a:ext>
            </a:extLst>
          </xdr:cNvPr>
          <xdr:cNvSpPr/>
        </xdr:nvSpPr>
        <xdr:spPr>
          <a:xfrm>
            <a:off x="838200" y="1962743"/>
            <a:ext cx="265043" cy="146389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D7511CF3-B7E4-1908-838E-05EDC7DA56C8}"/>
              </a:ext>
            </a:extLst>
          </xdr:cNvPr>
          <xdr:cNvSpPr txBox="1"/>
        </xdr:nvSpPr>
        <xdr:spPr>
          <a:xfrm>
            <a:off x="808382" y="349313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117" name="正方形/長方形 116">
            <a:extLst>
              <a:ext uri="{FF2B5EF4-FFF2-40B4-BE49-F238E27FC236}">
                <a16:creationId xmlns:a16="http://schemas.microsoft.com/office/drawing/2014/main" id="{B53D7A34-0E30-6AC5-459C-D94C37868777}"/>
              </a:ext>
            </a:extLst>
          </xdr:cNvPr>
          <xdr:cNvSpPr/>
        </xdr:nvSpPr>
        <xdr:spPr>
          <a:xfrm>
            <a:off x="833230" y="3458109"/>
            <a:ext cx="265043" cy="25732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4381C1B6-E8B8-E61B-B0AB-95897A34B7DB}"/>
              </a:ext>
            </a:extLst>
          </xdr:cNvPr>
          <xdr:cNvSpPr txBox="1"/>
        </xdr:nvSpPr>
        <xdr:spPr>
          <a:xfrm>
            <a:off x="803412" y="374681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1B306718-5AE6-2609-4DE1-68899E16995D}"/>
              </a:ext>
            </a:extLst>
          </xdr:cNvPr>
          <xdr:cNvSpPr/>
        </xdr:nvSpPr>
        <xdr:spPr>
          <a:xfrm>
            <a:off x="836543" y="3728594"/>
            <a:ext cx="265043" cy="23787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80F952B3-E8A8-8DBE-9051-FCB5BAF99DF2}"/>
              </a:ext>
            </a:extLst>
          </xdr:cNvPr>
          <xdr:cNvSpPr txBox="1"/>
        </xdr:nvSpPr>
        <xdr:spPr>
          <a:xfrm>
            <a:off x="781879" y="396249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CC34101E-68ED-8B04-D4B1-9A66A071702E}"/>
              </a:ext>
            </a:extLst>
          </xdr:cNvPr>
          <xdr:cNvSpPr/>
        </xdr:nvSpPr>
        <xdr:spPr>
          <a:xfrm>
            <a:off x="823292" y="3983935"/>
            <a:ext cx="265043" cy="427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2" name="テキスト ボックス 121">
            <a:extLst>
              <a:ext uri="{FF2B5EF4-FFF2-40B4-BE49-F238E27FC236}">
                <a16:creationId xmlns:a16="http://schemas.microsoft.com/office/drawing/2014/main" id="{9B35512F-4BE1-4377-7710-C41720CA9D9C}"/>
              </a:ext>
            </a:extLst>
          </xdr:cNvPr>
          <xdr:cNvSpPr txBox="1"/>
        </xdr:nvSpPr>
        <xdr:spPr>
          <a:xfrm>
            <a:off x="793473" y="4461249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AFF20ED8-5360-8F82-BF5B-2E79D3D94881}"/>
              </a:ext>
            </a:extLst>
          </xdr:cNvPr>
          <xdr:cNvSpPr/>
        </xdr:nvSpPr>
        <xdr:spPr>
          <a:xfrm>
            <a:off x="834887" y="4444686"/>
            <a:ext cx="265043" cy="31024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4" name="テキスト ボックス 123">
            <a:extLst>
              <a:ext uri="{FF2B5EF4-FFF2-40B4-BE49-F238E27FC236}">
                <a16:creationId xmlns:a16="http://schemas.microsoft.com/office/drawing/2014/main" id="{C8125DD8-B40C-62D2-08C6-0C62173DA84A}"/>
              </a:ext>
            </a:extLst>
          </xdr:cNvPr>
          <xdr:cNvSpPr txBox="1"/>
        </xdr:nvSpPr>
        <xdr:spPr>
          <a:xfrm>
            <a:off x="788504" y="481621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7EBBBEBB-56A1-935D-2921-7456B5A7E834}"/>
              </a:ext>
            </a:extLst>
          </xdr:cNvPr>
          <xdr:cNvSpPr/>
        </xdr:nvSpPr>
        <xdr:spPr>
          <a:xfrm>
            <a:off x="829918" y="4807936"/>
            <a:ext cx="265043" cy="89688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6" name="テキスト ボックス 125">
            <a:extLst>
              <a:ext uri="{FF2B5EF4-FFF2-40B4-BE49-F238E27FC236}">
                <a16:creationId xmlns:a16="http://schemas.microsoft.com/office/drawing/2014/main" id="{B94DB6D0-E092-261F-01A7-25D66A9ECA7F}"/>
              </a:ext>
            </a:extLst>
          </xdr:cNvPr>
          <xdr:cNvSpPr txBox="1"/>
        </xdr:nvSpPr>
        <xdr:spPr>
          <a:xfrm>
            <a:off x="801756" y="5704825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3FF4EFE4-A6CF-9441-09B9-D4FD069EB3DE}"/>
              </a:ext>
            </a:extLst>
          </xdr:cNvPr>
          <xdr:cNvSpPr/>
        </xdr:nvSpPr>
        <xdr:spPr>
          <a:xfrm>
            <a:off x="824948" y="5721627"/>
            <a:ext cx="265043" cy="96811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8" name="テキスト ボックス 127">
            <a:extLst>
              <a:ext uri="{FF2B5EF4-FFF2-40B4-BE49-F238E27FC236}">
                <a16:creationId xmlns:a16="http://schemas.microsoft.com/office/drawing/2014/main" id="{23F5D6D6-C262-87C9-4576-A1757BAB1DE5}"/>
              </a:ext>
            </a:extLst>
          </xdr:cNvPr>
          <xdr:cNvSpPr txBox="1"/>
        </xdr:nvSpPr>
        <xdr:spPr>
          <a:xfrm>
            <a:off x="796786" y="670962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9" name="正方形/長方形 128">
            <a:extLst>
              <a:ext uri="{FF2B5EF4-FFF2-40B4-BE49-F238E27FC236}">
                <a16:creationId xmlns:a16="http://schemas.microsoft.com/office/drawing/2014/main" id="{167FE84A-649F-3349-0276-06928BC29406}"/>
              </a:ext>
            </a:extLst>
          </xdr:cNvPr>
          <xdr:cNvSpPr/>
        </xdr:nvSpPr>
        <xdr:spPr>
          <a:xfrm>
            <a:off x="828261" y="6726426"/>
            <a:ext cx="265043" cy="14738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0" name="テキスト ボックス 129">
            <a:extLst>
              <a:ext uri="{FF2B5EF4-FFF2-40B4-BE49-F238E27FC236}">
                <a16:creationId xmlns:a16="http://schemas.microsoft.com/office/drawing/2014/main" id="{DFCE9939-C938-0D25-5BAB-C33C46BEE492}"/>
              </a:ext>
            </a:extLst>
          </xdr:cNvPr>
          <xdr:cNvSpPr txBox="1"/>
        </xdr:nvSpPr>
        <xdr:spPr>
          <a:xfrm>
            <a:off x="791816" y="82068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1" name="正方形/長方形 130">
            <a:extLst>
              <a:ext uri="{FF2B5EF4-FFF2-40B4-BE49-F238E27FC236}">
                <a16:creationId xmlns:a16="http://schemas.microsoft.com/office/drawing/2014/main" id="{A20E188C-EFC4-8A47-881A-CE4938F9B335}"/>
              </a:ext>
            </a:extLst>
          </xdr:cNvPr>
          <xdr:cNvSpPr/>
        </xdr:nvSpPr>
        <xdr:spPr>
          <a:xfrm>
            <a:off x="823292" y="8231967"/>
            <a:ext cx="265043" cy="1246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2" name="テキスト ボックス 131">
            <a:extLst>
              <a:ext uri="{FF2B5EF4-FFF2-40B4-BE49-F238E27FC236}">
                <a16:creationId xmlns:a16="http://schemas.microsoft.com/office/drawing/2014/main" id="{F36A976F-700D-DE58-BD97-86AA6CE6D936}"/>
              </a:ext>
            </a:extLst>
          </xdr:cNvPr>
          <xdr:cNvSpPr txBox="1"/>
        </xdr:nvSpPr>
        <xdr:spPr>
          <a:xfrm>
            <a:off x="803412" y="947222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3" name="正方形/長方形 132">
            <a:extLst>
              <a:ext uri="{FF2B5EF4-FFF2-40B4-BE49-F238E27FC236}">
                <a16:creationId xmlns:a16="http://schemas.microsoft.com/office/drawing/2014/main" id="{3B1CF601-A2D9-67A6-7034-FCDCE9BAC83E}"/>
              </a:ext>
            </a:extLst>
          </xdr:cNvPr>
          <xdr:cNvSpPr/>
        </xdr:nvSpPr>
        <xdr:spPr>
          <a:xfrm>
            <a:off x="826605" y="9487137"/>
            <a:ext cx="265043" cy="170929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4" name="テキスト ボックス 133">
            <a:extLst>
              <a:ext uri="{FF2B5EF4-FFF2-40B4-BE49-F238E27FC236}">
                <a16:creationId xmlns:a16="http://schemas.microsoft.com/office/drawing/2014/main" id="{9BBC3B98-CCED-F735-A7FD-5AA42BF40EE6}"/>
              </a:ext>
            </a:extLst>
          </xdr:cNvPr>
          <xdr:cNvSpPr txBox="1"/>
        </xdr:nvSpPr>
        <xdr:spPr>
          <a:xfrm>
            <a:off x="798442" y="11244706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5" name="正方形/長方形 134">
            <a:extLst>
              <a:ext uri="{FF2B5EF4-FFF2-40B4-BE49-F238E27FC236}">
                <a16:creationId xmlns:a16="http://schemas.microsoft.com/office/drawing/2014/main" id="{EBE123B0-EBDF-FBB5-1E99-8BD3AED5B6E4}"/>
              </a:ext>
            </a:extLst>
          </xdr:cNvPr>
          <xdr:cNvSpPr/>
        </xdr:nvSpPr>
        <xdr:spPr>
          <a:xfrm>
            <a:off x="829918" y="11226485"/>
            <a:ext cx="265043" cy="121352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6" name="テキスト ボックス 135">
            <a:extLst>
              <a:ext uri="{FF2B5EF4-FFF2-40B4-BE49-F238E27FC236}">
                <a16:creationId xmlns:a16="http://schemas.microsoft.com/office/drawing/2014/main" id="{6A1F4908-B6F1-F9DA-7881-8F97F972FE5C}"/>
              </a:ext>
            </a:extLst>
          </xdr:cNvPr>
          <xdr:cNvSpPr txBox="1"/>
        </xdr:nvSpPr>
        <xdr:spPr>
          <a:xfrm>
            <a:off x="793472" y="1245657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7" name="正方形/長方形 136">
            <a:extLst>
              <a:ext uri="{FF2B5EF4-FFF2-40B4-BE49-F238E27FC236}">
                <a16:creationId xmlns:a16="http://schemas.microsoft.com/office/drawing/2014/main" id="{611B026E-67CE-D71C-9FA7-7AFA6261E770}"/>
              </a:ext>
            </a:extLst>
          </xdr:cNvPr>
          <xdr:cNvSpPr/>
        </xdr:nvSpPr>
        <xdr:spPr>
          <a:xfrm>
            <a:off x="824947" y="12471480"/>
            <a:ext cx="265043" cy="1203817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8" name="テキスト ボックス 137">
            <a:extLst>
              <a:ext uri="{FF2B5EF4-FFF2-40B4-BE49-F238E27FC236}">
                <a16:creationId xmlns:a16="http://schemas.microsoft.com/office/drawing/2014/main" id="{744E8547-38B9-B61A-8489-2B882BB454F3}"/>
              </a:ext>
            </a:extLst>
          </xdr:cNvPr>
          <xdr:cNvSpPr txBox="1"/>
        </xdr:nvSpPr>
        <xdr:spPr>
          <a:xfrm>
            <a:off x="796785" y="137384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21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9" name="正方形/長方形 138">
            <a:extLst>
              <a:ext uri="{FF2B5EF4-FFF2-40B4-BE49-F238E27FC236}">
                <a16:creationId xmlns:a16="http://schemas.microsoft.com/office/drawing/2014/main" id="{CA4D13CB-7EC2-689C-ACAE-CFC7BE4F054E}"/>
              </a:ext>
            </a:extLst>
          </xdr:cNvPr>
          <xdr:cNvSpPr/>
        </xdr:nvSpPr>
        <xdr:spPr>
          <a:xfrm>
            <a:off x="819977" y="13728546"/>
            <a:ext cx="265043" cy="472342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40" name="テキスト ボックス 139">
            <a:extLst>
              <a:ext uri="{FF2B5EF4-FFF2-40B4-BE49-F238E27FC236}">
                <a16:creationId xmlns:a16="http://schemas.microsoft.com/office/drawing/2014/main" id="{DA1076C8-9CDE-D937-C935-83B4E27EB012}"/>
              </a:ext>
            </a:extLst>
          </xdr:cNvPr>
          <xdr:cNvSpPr txBox="1"/>
        </xdr:nvSpPr>
        <xdr:spPr>
          <a:xfrm>
            <a:off x="791816" y="14224080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41" name="正方形/長方形 140">
            <a:extLst>
              <a:ext uri="{FF2B5EF4-FFF2-40B4-BE49-F238E27FC236}">
                <a16:creationId xmlns:a16="http://schemas.microsoft.com/office/drawing/2014/main" id="{388D55E0-786B-8731-0AFD-6BBBB75CB0D2}"/>
              </a:ext>
            </a:extLst>
          </xdr:cNvPr>
          <xdr:cNvSpPr/>
        </xdr:nvSpPr>
        <xdr:spPr>
          <a:xfrm>
            <a:off x="815007" y="14249165"/>
            <a:ext cx="295336" cy="1448035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>
    <xdr:from>
      <xdr:col>6</xdr:col>
      <xdr:colOff>2610679</xdr:colOff>
      <xdr:row>0</xdr:row>
      <xdr:rowOff>421942</xdr:rowOff>
    </xdr:from>
    <xdr:to>
      <xdr:col>8</xdr:col>
      <xdr:colOff>38645</xdr:colOff>
      <xdr:row>61</xdr:row>
      <xdr:rowOff>214450</xdr:rowOff>
    </xdr:to>
    <xdr:grpSp>
      <xdr:nvGrpSpPr>
        <xdr:cNvPr id="142" name="グループ化 141">
          <a:extLst>
            <a:ext uri="{FF2B5EF4-FFF2-40B4-BE49-F238E27FC236}">
              <a16:creationId xmlns:a16="http://schemas.microsoft.com/office/drawing/2014/main" id="{23BDDD58-9EA8-6FC7-244F-12339657B76A}"/>
            </a:ext>
          </a:extLst>
        </xdr:cNvPr>
        <xdr:cNvGrpSpPr/>
      </xdr:nvGrpSpPr>
      <xdr:grpSpPr>
        <a:xfrm>
          <a:off x="7084708" y="421942"/>
          <a:ext cx="367108" cy="15271994"/>
          <a:chOff x="781879" y="465484"/>
          <a:chExt cx="367109" cy="15271994"/>
        </a:xfrm>
      </xdr:grpSpPr>
      <xdr:sp macro="" textlink="">
        <xdr:nvSpPr>
          <xdr:cNvPr id="143" name="四角形: 角を丸くする 142">
            <a:extLst>
              <a:ext uri="{FF2B5EF4-FFF2-40B4-BE49-F238E27FC236}">
                <a16:creationId xmlns:a16="http://schemas.microsoft.com/office/drawing/2014/main" id="{22FDC481-212E-3DC8-4671-548B7808B301}"/>
              </a:ext>
            </a:extLst>
          </xdr:cNvPr>
          <xdr:cNvSpPr/>
        </xdr:nvSpPr>
        <xdr:spPr>
          <a:xfrm>
            <a:off x="785193" y="465484"/>
            <a:ext cx="326003" cy="1527199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44" name="テキスト ボックス 143">
            <a:extLst>
              <a:ext uri="{FF2B5EF4-FFF2-40B4-BE49-F238E27FC236}">
                <a16:creationId xmlns:a16="http://schemas.microsoft.com/office/drawing/2014/main" id="{14903F38-F50D-E847-7C96-A3927B0D131A}"/>
              </a:ext>
            </a:extLst>
          </xdr:cNvPr>
          <xdr:cNvSpPr txBox="1"/>
        </xdr:nvSpPr>
        <xdr:spPr>
          <a:xfrm>
            <a:off x="843169" y="540027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145" name="正方形/長方形 144">
            <a:extLst>
              <a:ext uri="{FF2B5EF4-FFF2-40B4-BE49-F238E27FC236}">
                <a16:creationId xmlns:a16="http://schemas.microsoft.com/office/drawing/2014/main" id="{370FE4D4-8BCB-895F-BB55-9B388F3FB9BF}"/>
              </a:ext>
            </a:extLst>
          </xdr:cNvPr>
          <xdr:cNvSpPr/>
        </xdr:nvSpPr>
        <xdr:spPr>
          <a:xfrm>
            <a:off x="834887" y="482048"/>
            <a:ext cx="265043" cy="148566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46" name="テキスト ボックス 145">
            <a:extLst>
              <a:ext uri="{FF2B5EF4-FFF2-40B4-BE49-F238E27FC236}">
                <a16:creationId xmlns:a16="http://schemas.microsoft.com/office/drawing/2014/main" id="{6AD21A30-66FD-1465-C107-DAA3896319EB}"/>
              </a:ext>
            </a:extLst>
          </xdr:cNvPr>
          <xdr:cNvSpPr txBox="1"/>
        </xdr:nvSpPr>
        <xdr:spPr>
          <a:xfrm>
            <a:off x="829916" y="1971025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147" name="正方形/長方形 146">
            <a:extLst>
              <a:ext uri="{FF2B5EF4-FFF2-40B4-BE49-F238E27FC236}">
                <a16:creationId xmlns:a16="http://schemas.microsoft.com/office/drawing/2014/main" id="{DF55326B-3700-363E-40DE-825C83AC47E3}"/>
              </a:ext>
            </a:extLst>
          </xdr:cNvPr>
          <xdr:cNvSpPr/>
        </xdr:nvSpPr>
        <xdr:spPr>
          <a:xfrm>
            <a:off x="838200" y="1962743"/>
            <a:ext cx="265043" cy="146389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48" name="テキスト ボックス 147">
            <a:extLst>
              <a:ext uri="{FF2B5EF4-FFF2-40B4-BE49-F238E27FC236}">
                <a16:creationId xmlns:a16="http://schemas.microsoft.com/office/drawing/2014/main" id="{354113B2-F74D-C494-613E-17FA67C85F77}"/>
              </a:ext>
            </a:extLst>
          </xdr:cNvPr>
          <xdr:cNvSpPr txBox="1"/>
        </xdr:nvSpPr>
        <xdr:spPr>
          <a:xfrm>
            <a:off x="808382" y="349313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149" name="正方形/長方形 148">
            <a:extLst>
              <a:ext uri="{FF2B5EF4-FFF2-40B4-BE49-F238E27FC236}">
                <a16:creationId xmlns:a16="http://schemas.microsoft.com/office/drawing/2014/main" id="{20E04AF3-E450-162F-4E32-B48FECDF889B}"/>
              </a:ext>
            </a:extLst>
          </xdr:cNvPr>
          <xdr:cNvSpPr/>
        </xdr:nvSpPr>
        <xdr:spPr>
          <a:xfrm>
            <a:off x="833230" y="3458109"/>
            <a:ext cx="265043" cy="25732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C8F87C7C-D46D-C934-C7B6-E342F4685B95}"/>
              </a:ext>
            </a:extLst>
          </xdr:cNvPr>
          <xdr:cNvSpPr txBox="1"/>
        </xdr:nvSpPr>
        <xdr:spPr>
          <a:xfrm>
            <a:off x="803412" y="374681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151" name="正方形/長方形 150">
            <a:extLst>
              <a:ext uri="{FF2B5EF4-FFF2-40B4-BE49-F238E27FC236}">
                <a16:creationId xmlns:a16="http://schemas.microsoft.com/office/drawing/2014/main" id="{49642366-3CD6-57DE-48AB-DF7EEEB7B4FF}"/>
              </a:ext>
            </a:extLst>
          </xdr:cNvPr>
          <xdr:cNvSpPr/>
        </xdr:nvSpPr>
        <xdr:spPr>
          <a:xfrm>
            <a:off x="836543" y="3728594"/>
            <a:ext cx="265043" cy="23787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25334E2-40C9-8C29-32DA-359125284D40}"/>
              </a:ext>
            </a:extLst>
          </xdr:cNvPr>
          <xdr:cNvSpPr txBox="1"/>
        </xdr:nvSpPr>
        <xdr:spPr>
          <a:xfrm>
            <a:off x="781879" y="396249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53" name="正方形/長方形 152">
            <a:extLst>
              <a:ext uri="{FF2B5EF4-FFF2-40B4-BE49-F238E27FC236}">
                <a16:creationId xmlns:a16="http://schemas.microsoft.com/office/drawing/2014/main" id="{45ECB7ED-3314-AA14-9176-D074A869D3AE}"/>
              </a:ext>
            </a:extLst>
          </xdr:cNvPr>
          <xdr:cNvSpPr/>
        </xdr:nvSpPr>
        <xdr:spPr>
          <a:xfrm>
            <a:off x="823292" y="3983935"/>
            <a:ext cx="265043" cy="427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54" name="テキスト ボックス 153">
            <a:extLst>
              <a:ext uri="{FF2B5EF4-FFF2-40B4-BE49-F238E27FC236}">
                <a16:creationId xmlns:a16="http://schemas.microsoft.com/office/drawing/2014/main" id="{35D9181B-D3DD-5F64-4BA7-953488B6E431}"/>
              </a:ext>
            </a:extLst>
          </xdr:cNvPr>
          <xdr:cNvSpPr txBox="1"/>
        </xdr:nvSpPr>
        <xdr:spPr>
          <a:xfrm>
            <a:off x="793473" y="4461249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55" name="正方形/長方形 154">
            <a:extLst>
              <a:ext uri="{FF2B5EF4-FFF2-40B4-BE49-F238E27FC236}">
                <a16:creationId xmlns:a16="http://schemas.microsoft.com/office/drawing/2014/main" id="{B98D5A21-B8F2-4AB6-B4AD-98BE3BED65BE}"/>
              </a:ext>
            </a:extLst>
          </xdr:cNvPr>
          <xdr:cNvSpPr/>
        </xdr:nvSpPr>
        <xdr:spPr>
          <a:xfrm>
            <a:off x="834887" y="4444686"/>
            <a:ext cx="265043" cy="31024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56" name="テキスト ボックス 155">
            <a:extLst>
              <a:ext uri="{FF2B5EF4-FFF2-40B4-BE49-F238E27FC236}">
                <a16:creationId xmlns:a16="http://schemas.microsoft.com/office/drawing/2014/main" id="{8C129E6A-707E-169D-B4B0-AAF310D59AC9}"/>
              </a:ext>
            </a:extLst>
          </xdr:cNvPr>
          <xdr:cNvSpPr txBox="1"/>
        </xdr:nvSpPr>
        <xdr:spPr>
          <a:xfrm>
            <a:off x="788504" y="481621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57" name="正方形/長方形 156">
            <a:extLst>
              <a:ext uri="{FF2B5EF4-FFF2-40B4-BE49-F238E27FC236}">
                <a16:creationId xmlns:a16="http://schemas.microsoft.com/office/drawing/2014/main" id="{73884A10-8F67-5CDF-71EC-6FE5E148720B}"/>
              </a:ext>
            </a:extLst>
          </xdr:cNvPr>
          <xdr:cNvSpPr/>
        </xdr:nvSpPr>
        <xdr:spPr>
          <a:xfrm>
            <a:off x="829918" y="4807936"/>
            <a:ext cx="265043" cy="89688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58" name="テキスト ボックス 157">
            <a:extLst>
              <a:ext uri="{FF2B5EF4-FFF2-40B4-BE49-F238E27FC236}">
                <a16:creationId xmlns:a16="http://schemas.microsoft.com/office/drawing/2014/main" id="{BA4B48C8-43C8-77B5-26F5-1945FA7D84E6}"/>
              </a:ext>
            </a:extLst>
          </xdr:cNvPr>
          <xdr:cNvSpPr txBox="1"/>
        </xdr:nvSpPr>
        <xdr:spPr>
          <a:xfrm>
            <a:off x="801756" y="5704825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59" name="正方形/長方形 158">
            <a:extLst>
              <a:ext uri="{FF2B5EF4-FFF2-40B4-BE49-F238E27FC236}">
                <a16:creationId xmlns:a16="http://schemas.microsoft.com/office/drawing/2014/main" id="{E0C97302-FB21-9E4F-E09A-A6BA683D5323}"/>
              </a:ext>
            </a:extLst>
          </xdr:cNvPr>
          <xdr:cNvSpPr/>
        </xdr:nvSpPr>
        <xdr:spPr>
          <a:xfrm>
            <a:off x="824948" y="5721627"/>
            <a:ext cx="265043" cy="96811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60" name="テキスト ボックス 159">
            <a:extLst>
              <a:ext uri="{FF2B5EF4-FFF2-40B4-BE49-F238E27FC236}">
                <a16:creationId xmlns:a16="http://schemas.microsoft.com/office/drawing/2014/main" id="{7F54E2E9-12C8-7931-2D7F-E9FDE13DEC16}"/>
              </a:ext>
            </a:extLst>
          </xdr:cNvPr>
          <xdr:cNvSpPr txBox="1"/>
        </xdr:nvSpPr>
        <xdr:spPr>
          <a:xfrm>
            <a:off x="796786" y="670962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61" name="正方形/長方形 160">
            <a:extLst>
              <a:ext uri="{FF2B5EF4-FFF2-40B4-BE49-F238E27FC236}">
                <a16:creationId xmlns:a16="http://schemas.microsoft.com/office/drawing/2014/main" id="{5D3C8F5D-5EA1-8362-96EA-A7CFBEE2950C}"/>
              </a:ext>
            </a:extLst>
          </xdr:cNvPr>
          <xdr:cNvSpPr/>
        </xdr:nvSpPr>
        <xdr:spPr>
          <a:xfrm>
            <a:off x="828261" y="6726426"/>
            <a:ext cx="265043" cy="14738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62" name="テキスト ボックス 161">
            <a:extLst>
              <a:ext uri="{FF2B5EF4-FFF2-40B4-BE49-F238E27FC236}">
                <a16:creationId xmlns:a16="http://schemas.microsoft.com/office/drawing/2014/main" id="{D70E29C2-0911-51A2-259A-0FB86F3DE461}"/>
              </a:ext>
            </a:extLst>
          </xdr:cNvPr>
          <xdr:cNvSpPr txBox="1"/>
        </xdr:nvSpPr>
        <xdr:spPr>
          <a:xfrm>
            <a:off x="791816" y="82068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63" name="正方形/長方形 162">
            <a:extLst>
              <a:ext uri="{FF2B5EF4-FFF2-40B4-BE49-F238E27FC236}">
                <a16:creationId xmlns:a16="http://schemas.microsoft.com/office/drawing/2014/main" id="{71C05FEC-B0CC-42EC-D6E0-FBFC462DBD6C}"/>
              </a:ext>
            </a:extLst>
          </xdr:cNvPr>
          <xdr:cNvSpPr/>
        </xdr:nvSpPr>
        <xdr:spPr>
          <a:xfrm>
            <a:off x="823292" y="8231967"/>
            <a:ext cx="265043" cy="1246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64" name="テキスト ボックス 163">
            <a:extLst>
              <a:ext uri="{FF2B5EF4-FFF2-40B4-BE49-F238E27FC236}">
                <a16:creationId xmlns:a16="http://schemas.microsoft.com/office/drawing/2014/main" id="{D7DB7286-1584-083F-D082-F66204304FC6}"/>
              </a:ext>
            </a:extLst>
          </xdr:cNvPr>
          <xdr:cNvSpPr txBox="1"/>
        </xdr:nvSpPr>
        <xdr:spPr>
          <a:xfrm>
            <a:off x="803412" y="947222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65" name="正方形/長方形 164">
            <a:extLst>
              <a:ext uri="{FF2B5EF4-FFF2-40B4-BE49-F238E27FC236}">
                <a16:creationId xmlns:a16="http://schemas.microsoft.com/office/drawing/2014/main" id="{4E121F49-B29F-92CE-7050-063EE943241C}"/>
              </a:ext>
            </a:extLst>
          </xdr:cNvPr>
          <xdr:cNvSpPr/>
        </xdr:nvSpPr>
        <xdr:spPr>
          <a:xfrm>
            <a:off x="826605" y="9487137"/>
            <a:ext cx="265043" cy="170929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66" name="テキスト ボックス 165">
            <a:extLst>
              <a:ext uri="{FF2B5EF4-FFF2-40B4-BE49-F238E27FC236}">
                <a16:creationId xmlns:a16="http://schemas.microsoft.com/office/drawing/2014/main" id="{27B90EB7-66FD-C050-3A6A-798ED1D27B84}"/>
              </a:ext>
            </a:extLst>
          </xdr:cNvPr>
          <xdr:cNvSpPr txBox="1"/>
        </xdr:nvSpPr>
        <xdr:spPr>
          <a:xfrm>
            <a:off x="798442" y="11244706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67" name="正方形/長方形 166">
            <a:extLst>
              <a:ext uri="{FF2B5EF4-FFF2-40B4-BE49-F238E27FC236}">
                <a16:creationId xmlns:a16="http://schemas.microsoft.com/office/drawing/2014/main" id="{08239FB7-36D9-D74D-55A8-A4698D17972B}"/>
              </a:ext>
            </a:extLst>
          </xdr:cNvPr>
          <xdr:cNvSpPr/>
        </xdr:nvSpPr>
        <xdr:spPr>
          <a:xfrm>
            <a:off x="829918" y="11226485"/>
            <a:ext cx="265043" cy="121352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68" name="テキスト ボックス 167">
            <a:extLst>
              <a:ext uri="{FF2B5EF4-FFF2-40B4-BE49-F238E27FC236}">
                <a16:creationId xmlns:a16="http://schemas.microsoft.com/office/drawing/2014/main" id="{C80ACE42-C75F-E99C-1D73-6662FFD93859}"/>
              </a:ext>
            </a:extLst>
          </xdr:cNvPr>
          <xdr:cNvSpPr txBox="1"/>
        </xdr:nvSpPr>
        <xdr:spPr>
          <a:xfrm>
            <a:off x="793472" y="1245657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69" name="正方形/長方形 168">
            <a:extLst>
              <a:ext uri="{FF2B5EF4-FFF2-40B4-BE49-F238E27FC236}">
                <a16:creationId xmlns:a16="http://schemas.microsoft.com/office/drawing/2014/main" id="{3058335D-96D1-E377-ADBD-DA5EF51E55AC}"/>
              </a:ext>
            </a:extLst>
          </xdr:cNvPr>
          <xdr:cNvSpPr/>
        </xdr:nvSpPr>
        <xdr:spPr>
          <a:xfrm>
            <a:off x="824947" y="12471480"/>
            <a:ext cx="265043" cy="1203817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70" name="テキスト ボックス 169">
            <a:extLst>
              <a:ext uri="{FF2B5EF4-FFF2-40B4-BE49-F238E27FC236}">
                <a16:creationId xmlns:a16="http://schemas.microsoft.com/office/drawing/2014/main" id="{8A8567A9-F30F-AE1F-8329-BC6EAB5A6F01}"/>
              </a:ext>
            </a:extLst>
          </xdr:cNvPr>
          <xdr:cNvSpPr txBox="1"/>
        </xdr:nvSpPr>
        <xdr:spPr>
          <a:xfrm>
            <a:off x="796785" y="137384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21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71" name="正方形/長方形 170">
            <a:extLst>
              <a:ext uri="{FF2B5EF4-FFF2-40B4-BE49-F238E27FC236}">
                <a16:creationId xmlns:a16="http://schemas.microsoft.com/office/drawing/2014/main" id="{7E998A11-C8F2-4146-767C-AB97AA35F492}"/>
              </a:ext>
            </a:extLst>
          </xdr:cNvPr>
          <xdr:cNvSpPr/>
        </xdr:nvSpPr>
        <xdr:spPr>
          <a:xfrm>
            <a:off x="819977" y="13728546"/>
            <a:ext cx="265043" cy="472342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72" name="テキスト ボックス 171">
            <a:extLst>
              <a:ext uri="{FF2B5EF4-FFF2-40B4-BE49-F238E27FC236}">
                <a16:creationId xmlns:a16="http://schemas.microsoft.com/office/drawing/2014/main" id="{C5D4A1F2-6ADA-325B-0766-B52F0A391396}"/>
              </a:ext>
            </a:extLst>
          </xdr:cNvPr>
          <xdr:cNvSpPr txBox="1"/>
        </xdr:nvSpPr>
        <xdr:spPr>
          <a:xfrm>
            <a:off x="791816" y="14224080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73" name="正方形/長方形 172">
            <a:extLst>
              <a:ext uri="{FF2B5EF4-FFF2-40B4-BE49-F238E27FC236}">
                <a16:creationId xmlns:a16="http://schemas.microsoft.com/office/drawing/2014/main" id="{632B2EEA-255E-FBB8-6BC3-47C5900B60CA}"/>
              </a:ext>
            </a:extLst>
          </xdr:cNvPr>
          <xdr:cNvSpPr/>
        </xdr:nvSpPr>
        <xdr:spPr>
          <a:xfrm>
            <a:off x="815007" y="14249165"/>
            <a:ext cx="295336" cy="1448035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>
    <xdr:from>
      <xdr:col>10</xdr:col>
      <xdr:colOff>8994</xdr:colOff>
      <xdr:row>1</xdr:row>
      <xdr:rowOff>8285</xdr:rowOff>
    </xdr:from>
    <xdr:to>
      <xdr:col>11</xdr:col>
      <xdr:colOff>27759</xdr:colOff>
      <xdr:row>62</xdr:row>
      <xdr:rowOff>7622</xdr:rowOff>
    </xdr:to>
    <xdr:grpSp>
      <xdr:nvGrpSpPr>
        <xdr:cNvPr id="174" name="グループ化 173">
          <a:extLst>
            <a:ext uri="{FF2B5EF4-FFF2-40B4-BE49-F238E27FC236}">
              <a16:creationId xmlns:a16="http://schemas.microsoft.com/office/drawing/2014/main" id="{CE9453A1-B06C-56DB-9D0F-9F83878FFCF1}"/>
            </a:ext>
          </a:extLst>
        </xdr:cNvPr>
        <xdr:cNvGrpSpPr/>
      </xdr:nvGrpSpPr>
      <xdr:grpSpPr>
        <a:xfrm>
          <a:off x="10110937" y="465485"/>
          <a:ext cx="367108" cy="15271994"/>
          <a:chOff x="781879" y="465484"/>
          <a:chExt cx="367109" cy="15271994"/>
        </a:xfrm>
      </xdr:grpSpPr>
      <xdr:sp macro="" textlink="">
        <xdr:nvSpPr>
          <xdr:cNvPr id="175" name="四角形: 角を丸くする 174">
            <a:extLst>
              <a:ext uri="{FF2B5EF4-FFF2-40B4-BE49-F238E27FC236}">
                <a16:creationId xmlns:a16="http://schemas.microsoft.com/office/drawing/2014/main" id="{19725FD0-61F5-2BF5-5FFC-640B39AF0A68}"/>
              </a:ext>
            </a:extLst>
          </xdr:cNvPr>
          <xdr:cNvSpPr/>
        </xdr:nvSpPr>
        <xdr:spPr>
          <a:xfrm>
            <a:off x="785193" y="465484"/>
            <a:ext cx="326003" cy="1527199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76" name="テキスト ボックス 175">
            <a:extLst>
              <a:ext uri="{FF2B5EF4-FFF2-40B4-BE49-F238E27FC236}">
                <a16:creationId xmlns:a16="http://schemas.microsoft.com/office/drawing/2014/main" id="{DD102A68-91F9-79DA-5F7E-A9DF9E0EB35A}"/>
              </a:ext>
            </a:extLst>
          </xdr:cNvPr>
          <xdr:cNvSpPr txBox="1"/>
        </xdr:nvSpPr>
        <xdr:spPr>
          <a:xfrm>
            <a:off x="843169" y="540027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177" name="正方形/長方形 176">
            <a:extLst>
              <a:ext uri="{FF2B5EF4-FFF2-40B4-BE49-F238E27FC236}">
                <a16:creationId xmlns:a16="http://schemas.microsoft.com/office/drawing/2014/main" id="{21D55C2F-7F5E-96AF-1329-F1380BC7DCC1}"/>
              </a:ext>
            </a:extLst>
          </xdr:cNvPr>
          <xdr:cNvSpPr/>
        </xdr:nvSpPr>
        <xdr:spPr>
          <a:xfrm>
            <a:off x="834887" y="482048"/>
            <a:ext cx="265043" cy="148566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5CA793F1-4E4E-9395-8493-42FE68ECD247}"/>
              </a:ext>
            </a:extLst>
          </xdr:cNvPr>
          <xdr:cNvSpPr txBox="1"/>
        </xdr:nvSpPr>
        <xdr:spPr>
          <a:xfrm>
            <a:off x="829916" y="1971025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179" name="正方形/長方形 178">
            <a:extLst>
              <a:ext uri="{FF2B5EF4-FFF2-40B4-BE49-F238E27FC236}">
                <a16:creationId xmlns:a16="http://schemas.microsoft.com/office/drawing/2014/main" id="{9D87E6AF-FF7A-D01A-85F4-4A8495177185}"/>
              </a:ext>
            </a:extLst>
          </xdr:cNvPr>
          <xdr:cNvSpPr/>
        </xdr:nvSpPr>
        <xdr:spPr>
          <a:xfrm>
            <a:off x="838200" y="1962743"/>
            <a:ext cx="265043" cy="146389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80" name="テキスト ボックス 179">
            <a:extLst>
              <a:ext uri="{FF2B5EF4-FFF2-40B4-BE49-F238E27FC236}">
                <a16:creationId xmlns:a16="http://schemas.microsoft.com/office/drawing/2014/main" id="{CF2F7E4D-FD9D-DEF4-DBB3-240966781E71}"/>
              </a:ext>
            </a:extLst>
          </xdr:cNvPr>
          <xdr:cNvSpPr txBox="1"/>
        </xdr:nvSpPr>
        <xdr:spPr>
          <a:xfrm>
            <a:off x="808382" y="349313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181" name="正方形/長方形 180">
            <a:extLst>
              <a:ext uri="{FF2B5EF4-FFF2-40B4-BE49-F238E27FC236}">
                <a16:creationId xmlns:a16="http://schemas.microsoft.com/office/drawing/2014/main" id="{A13AC9B7-A286-5D02-83E9-B8960A8C79D0}"/>
              </a:ext>
            </a:extLst>
          </xdr:cNvPr>
          <xdr:cNvSpPr/>
        </xdr:nvSpPr>
        <xdr:spPr>
          <a:xfrm>
            <a:off x="833230" y="3458109"/>
            <a:ext cx="265043" cy="25732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82" name="テキスト ボックス 181">
            <a:extLst>
              <a:ext uri="{FF2B5EF4-FFF2-40B4-BE49-F238E27FC236}">
                <a16:creationId xmlns:a16="http://schemas.microsoft.com/office/drawing/2014/main" id="{96B101D3-CF1C-50B1-1ECB-384359358422}"/>
              </a:ext>
            </a:extLst>
          </xdr:cNvPr>
          <xdr:cNvSpPr txBox="1"/>
        </xdr:nvSpPr>
        <xdr:spPr>
          <a:xfrm>
            <a:off x="803412" y="374681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183" name="正方形/長方形 182">
            <a:extLst>
              <a:ext uri="{FF2B5EF4-FFF2-40B4-BE49-F238E27FC236}">
                <a16:creationId xmlns:a16="http://schemas.microsoft.com/office/drawing/2014/main" id="{57D0F5B9-1D2C-8BD0-3E40-A20A5C9D5756}"/>
              </a:ext>
            </a:extLst>
          </xdr:cNvPr>
          <xdr:cNvSpPr/>
        </xdr:nvSpPr>
        <xdr:spPr>
          <a:xfrm>
            <a:off x="836543" y="3728594"/>
            <a:ext cx="265043" cy="23787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BB7E075F-6382-5C17-AEBB-6DFC398E7696}"/>
              </a:ext>
            </a:extLst>
          </xdr:cNvPr>
          <xdr:cNvSpPr txBox="1"/>
        </xdr:nvSpPr>
        <xdr:spPr>
          <a:xfrm>
            <a:off x="781879" y="396249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85" name="正方形/長方形 184">
            <a:extLst>
              <a:ext uri="{FF2B5EF4-FFF2-40B4-BE49-F238E27FC236}">
                <a16:creationId xmlns:a16="http://schemas.microsoft.com/office/drawing/2014/main" id="{92F2A9CB-BD3A-72E3-7639-4521D3E0E1F7}"/>
              </a:ext>
            </a:extLst>
          </xdr:cNvPr>
          <xdr:cNvSpPr/>
        </xdr:nvSpPr>
        <xdr:spPr>
          <a:xfrm>
            <a:off x="823292" y="3983935"/>
            <a:ext cx="265043" cy="427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86" name="テキスト ボックス 185">
            <a:extLst>
              <a:ext uri="{FF2B5EF4-FFF2-40B4-BE49-F238E27FC236}">
                <a16:creationId xmlns:a16="http://schemas.microsoft.com/office/drawing/2014/main" id="{E4672B85-3009-79A9-D79E-71450909DFA6}"/>
              </a:ext>
            </a:extLst>
          </xdr:cNvPr>
          <xdr:cNvSpPr txBox="1"/>
        </xdr:nvSpPr>
        <xdr:spPr>
          <a:xfrm>
            <a:off x="793473" y="4461249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87" name="正方形/長方形 186">
            <a:extLst>
              <a:ext uri="{FF2B5EF4-FFF2-40B4-BE49-F238E27FC236}">
                <a16:creationId xmlns:a16="http://schemas.microsoft.com/office/drawing/2014/main" id="{994A39BF-CDA8-1BFD-DE1D-F49FD102F089}"/>
              </a:ext>
            </a:extLst>
          </xdr:cNvPr>
          <xdr:cNvSpPr/>
        </xdr:nvSpPr>
        <xdr:spPr>
          <a:xfrm>
            <a:off x="834887" y="4444686"/>
            <a:ext cx="265043" cy="31024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36451D61-5AE1-B380-FA15-B5EF17041690}"/>
              </a:ext>
            </a:extLst>
          </xdr:cNvPr>
          <xdr:cNvSpPr txBox="1"/>
        </xdr:nvSpPr>
        <xdr:spPr>
          <a:xfrm>
            <a:off x="788504" y="481621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89" name="正方形/長方形 188">
            <a:extLst>
              <a:ext uri="{FF2B5EF4-FFF2-40B4-BE49-F238E27FC236}">
                <a16:creationId xmlns:a16="http://schemas.microsoft.com/office/drawing/2014/main" id="{404A3496-BE9E-F887-67AC-8C9C20FB2A20}"/>
              </a:ext>
            </a:extLst>
          </xdr:cNvPr>
          <xdr:cNvSpPr/>
        </xdr:nvSpPr>
        <xdr:spPr>
          <a:xfrm>
            <a:off x="829918" y="4807936"/>
            <a:ext cx="265043" cy="89688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0E3AE8E2-C514-A273-F783-851604873434}"/>
              </a:ext>
            </a:extLst>
          </xdr:cNvPr>
          <xdr:cNvSpPr txBox="1"/>
        </xdr:nvSpPr>
        <xdr:spPr>
          <a:xfrm>
            <a:off x="801756" y="5704825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91" name="正方形/長方形 190">
            <a:extLst>
              <a:ext uri="{FF2B5EF4-FFF2-40B4-BE49-F238E27FC236}">
                <a16:creationId xmlns:a16="http://schemas.microsoft.com/office/drawing/2014/main" id="{2E3EC589-BD11-BC35-DCBA-FEAE45730FE6}"/>
              </a:ext>
            </a:extLst>
          </xdr:cNvPr>
          <xdr:cNvSpPr/>
        </xdr:nvSpPr>
        <xdr:spPr>
          <a:xfrm>
            <a:off x="824948" y="5721627"/>
            <a:ext cx="265043" cy="96811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92" name="テキスト ボックス 191">
            <a:extLst>
              <a:ext uri="{FF2B5EF4-FFF2-40B4-BE49-F238E27FC236}">
                <a16:creationId xmlns:a16="http://schemas.microsoft.com/office/drawing/2014/main" id="{C37B6A3B-3FCF-BF83-0318-8896CCF829E3}"/>
              </a:ext>
            </a:extLst>
          </xdr:cNvPr>
          <xdr:cNvSpPr txBox="1"/>
        </xdr:nvSpPr>
        <xdr:spPr>
          <a:xfrm>
            <a:off x="796786" y="670962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93" name="正方形/長方形 192">
            <a:extLst>
              <a:ext uri="{FF2B5EF4-FFF2-40B4-BE49-F238E27FC236}">
                <a16:creationId xmlns:a16="http://schemas.microsoft.com/office/drawing/2014/main" id="{111411C7-3E2F-CEE8-B5E2-3F078DFA631C}"/>
              </a:ext>
            </a:extLst>
          </xdr:cNvPr>
          <xdr:cNvSpPr/>
        </xdr:nvSpPr>
        <xdr:spPr>
          <a:xfrm>
            <a:off x="828261" y="6726426"/>
            <a:ext cx="265043" cy="14738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94" name="テキスト ボックス 193">
            <a:extLst>
              <a:ext uri="{FF2B5EF4-FFF2-40B4-BE49-F238E27FC236}">
                <a16:creationId xmlns:a16="http://schemas.microsoft.com/office/drawing/2014/main" id="{D41EBF0A-098E-D99D-6FEF-7AC4BE9D9A91}"/>
              </a:ext>
            </a:extLst>
          </xdr:cNvPr>
          <xdr:cNvSpPr txBox="1"/>
        </xdr:nvSpPr>
        <xdr:spPr>
          <a:xfrm>
            <a:off x="791816" y="82068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95" name="正方形/長方形 194">
            <a:extLst>
              <a:ext uri="{FF2B5EF4-FFF2-40B4-BE49-F238E27FC236}">
                <a16:creationId xmlns:a16="http://schemas.microsoft.com/office/drawing/2014/main" id="{25CCD1D0-0F11-A32C-544F-3F16407E5BAF}"/>
              </a:ext>
            </a:extLst>
          </xdr:cNvPr>
          <xdr:cNvSpPr/>
        </xdr:nvSpPr>
        <xdr:spPr>
          <a:xfrm>
            <a:off x="823292" y="8231967"/>
            <a:ext cx="265043" cy="1246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96" name="テキスト ボックス 195">
            <a:extLst>
              <a:ext uri="{FF2B5EF4-FFF2-40B4-BE49-F238E27FC236}">
                <a16:creationId xmlns:a16="http://schemas.microsoft.com/office/drawing/2014/main" id="{D2ACEC9F-73CF-02D0-47D2-35D063C9B866}"/>
              </a:ext>
            </a:extLst>
          </xdr:cNvPr>
          <xdr:cNvSpPr txBox="1"/>
        </xdr:nvSpPr>
        <xdr:spPr>
          <a:xfrm>
            <a:off x="803412" y="947222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97" name="正方形/長方形 196">
            <a:extLst>
              <a:ext uri="{FF2B5EF4-FFF2-40B4-BE49-F238E27FC236}">
                <a16:creationId xmlns:a16="http://schemas.microsoft.com/office/drawing/2014/main" id="{43DF4A98-E239-A38E-AD30-F9E91FA766F2}"/>
              </a:ext>
            </a:extLst>
          </xdr:cNvPr>
          <xdr:cNvSpPr/>
        </xdr:nvSpPr>
        <xdr:spPr>
          <a:xfrm>
            <a:off x="826605" y="9487137"/>
            <a:ext cx="265043" cy="170929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98" name="テキスト ボックス 197">
            <a:extLst>
              <a:ext uri="{FF2B5EF4-FFF2-40B4-BE49-F238E27FC236}">
                <a16:creationId xmlns:a16="http://schemas.microsoft.com/office/drawing/2014/main" id="{3711FE8A-0F7F-8F62-51AD-6BCAB08FFDE0}"/>
              </a:ext>
            </a:extLst>
          </xdr:cNvPr>
          <xdr:cNvSpPr txBox="1"/>
        </xdr:nvSpPr>
        <xdr:spPr>
          <a:xfrm>
            <a:off x="798442" y="11244706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99" name="正方形/長方形 198">
            <a:extLst>
              <a:ext uri="{FF2B5EF4-FFF2-40B4-BE49-F238E27FC236}">
                <a16:creationId xmlns:a16="http://schemas.microsoft.com/office/drawing/2014/main" id="{B2ECA24F-2C9C-1708-64B0-406790CCDA9A}"/>
              </a:ext>
            </a:extLst>
          </xdr:cNvPr>
          <xdr:cNvSpPr/>
        </xdr:nvSpPr>
        <xdr:spPr>
          <a:xfrm>
            <a:off x="829918" y="11226485"/>
            <a:ext cx="265043" cy="121352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00" name="テキスト ボックス 199">
            <a:extLst>
              <a:ext uri="{FF2B5EF4-FFF2-40B4-BE49-F238E27FC236}">
                <a16:creationId xmlns:a16="http://schemas.microsoft.com/office/drawing/2014/main" id="{DE765B43-E81C-631C-EB1D-3A2BB336F15A}"/>
              </a:ext>
            </a:extLst>
          </xdr:cNvPr>
          <xdr:cNvSpPr txBox="1"/>
        </xdr:nvSpPr>
        <xdr:spPr>
          <a:xfrm>
            <a:off x="793472" y="1245657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01" name="正方形/長方形 200">
            <a:extLst>
              <a:ext uri="{FF2B5EF4-FFF2-40B4-BE49-F238E27FC236}">
                <a16:creationId xmlns:a16="http://schemas.microsoft.com/office/drawing/2014/main" id="{511DAACF-F2FB-F3DE-51C7-0E99A1B34F67}"/>
              </a:ext>
            </a:extLst>
          </xdr:cNvPr>
          <xdr:cNvSpPr/>
        </xdr:nvSpPr>
        <xdr:spPr>
          <a:xfrm>
            <a:off x="824947" y="12471480"/>
            <a:ext cx="265043" cy="1203817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3833D250-9432-AA10-BA83-99C12A1B153E}"/>
              </a:ext>
            </a:extLst>
          </xdr:cNvPr>
          <xdr:cNvSpPr txBox="1"/>
        </xdr:nvSpPr>
        <xdr:spPr>
          <a:xfrm>
            <a:off x="796785" y="137384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21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03" name="正方形/長方形 202">
            <a:extLst>
              <a:ext uri="{FF2B5EF4-FFF2-40B4-BE49-F238E27FC236}">
                <a16:creationId xmlns:a16="http://schemas.microsoft.com/office/drawing/2014/main" id="{F74817A2-E802-FDB0-8462-1B2FE30743C1}"/>
              </a:ext>
            </a:extLst>
          </xdr:cNvPr>
          <xdr:cNvSpPr/>
        </xdr:nvSpPr>
        <xdr:spPr>
          <a:xfrm>
            <a:off x="819977" y="13728546"/>
            <a:ext cx="265043" cy="472342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04" name="テキスト ボックス 203">
            <a:extLst>
              <a:ext uri="{FF2B5EF4-FFF2-40B4-BE49-F238E27FC236}">
                <a16:creationId xmlns:a16="http://schemas.microsoft.com/office/drawing/2014/main" id="{CA0CF629-9923-D1FA-040A-975514C57086}"/>
              </a:ext>
            </a:extLst>
          </xdr:cNvPr>
          <xdr:cNvSpPr txBox="1"/>
        </xdr:nvSpPr>
        <xdr:spPr>
          <a:xfrm>
            <a:off x="791816" y="14224080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05" name="正方形/長方形 204">
            <a:extLst>
              <a:ext uri="{FF2B5EF4-FFF2-40B4-BE49-F238E27FC236}">
                <a16:creationId xmlns:a16="http://schemas.microsoft.com/office/drawing/2014/main" id="{4DA34B4F-9354-E6A4-F49D-808810E07865}"/>
              </a:ext>
            </a:extLst>
          </xdr:cNvPr>
          <xdr:cNvSpPr/>
        </xdr:nvSpPr>
        <xdr:spPr>
          <a:xfrm>
            <a:off x="815007" y="14249165"/>
            <a:ext cx="295336" cy="1448035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 editAs="oneCell">
    <xdr:from>
      <xdr:col>9</xdr:col>
      <xdr:colOff>1977504</xdr:colOff>
      <xdr:row>16</xdr:row>
      <xdr:rowOff>211321</xdr:rowOff>
    </xdr:from>
    <xdr:to>
      <xdr:col>10</xdr:col>
      <xdr:colOff>72437</xdr:colOff>
      <xdr:row>18</xdr:row>
      <xdr:rowOff>83329</xdr:rowOff>
    </xdr:to>
    <xdr:pic>
      <xdr:nvPicPr>
        <xdr:cNvPr id="206" name="図 205">
          <a:extLst>
            <a:ext uri="{FF2B5EF4-FFF2-40B4-BE49-F238E27FC236}">
              <a16:creationId xmlns:a16="http://schemas.microsoft.com/office/drawing/2014/main" id="{5744CF0B-81EF-83D1-5DC4-CD2DA4A65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55324" flipH="1">
          <a:off x="9695475" y="4424092"/>
          <a:ext cx="478905" cy="3727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122425</xdr:colOff>
      <xdr:row>44</xdr:row>
      <xdr:rowOff>80681</xdr:rowOff>
    </xdr:from>
    <xdr:to>
      <xdr:col>9</xdr:col>
      <xdr:colOff>1954307</xdr:colOff>
      <xdr:row>49</xdr:row>
      <xdr:rowOff>116541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B6F612D2-29F8-4EA3-AB83-04D14E8C48B2}"/>
            </a:ext>
          </a:extLst>
        </xdr:cNvPr>
        <xdr:cNvSpPr/>
      </xdr:nvSpPr>
      <xdr:spPr>
        <a:xfrm>
          <a:off x="6899743" y="11555505"/>
          <a:ext cx="1831882" cy="129091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駒寄　山車　お囃子</a:t>
          </a:r>
          <a:endParaRPr kumimoji="1" lang="en-US" altLang="ja-JP" sz="11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（会館脇に駐車）</a:t>
          </a:r>
        </a:p>
      </xdr:txBody>
    </xdr:sp>
    <xdr:clientData/>
  </xdr:twoCellAnchor>
  <xdr:twoCellAnchor>
    <xdr:from>
      <xdr:col>1</xdr:col>
      <xdr:colOff>888</xdr:colOff>
      <xdr:row>1</xdr:row>
      <xdr:rowOff>0</xdr:rowOff>
    </xdr:from>
    <xdr:to>
      <xdr:col>2</xdr:col>
      <xdr:colOff>84473</xdr:colOff>
      <xdr:row>61</xdr:row>
      <xdr:rowOff>14287</xdr:rowOff>
    </xdr:to>
    <xdr:grpSp>
      <xdr:nvGrpSpPr>
        <xdr:cNvPr id="113" name="グループ化 112">
          <a:extLst>
            <a:ext uri="{FF2B5EF4-FFF2-40B4-BE49-F238E27FC236}">
              <a16:creationId xmlns:a16="http://schemas.microsoft.com/office/drawing/2014/main" id="{3ED9AF87-5E31-661B-C11D-52291441A351}"/>
            </a:ext>
          </a:extLst>
        </xdr:cNvPr>
        <xdr:cNvGrpSpPr/>
      </xdr:nvGrpSpPr>
      <xdr:grpSpPr>
        <a:xfrm>
          <a:off x="545174" y="424543"/>
          <a:ext cx="355728" cy="15036573"/>
          <a:chOff x="663828" y="667431"/>
          <a:chExt cx="381061" cy="15044056"/>
        </a:xfrm>
      </xdr:grpSpPr>
      <xdr:sp macro="" textlink="">
        <xdr:nvSpPr>
          <xdr:cNvPr id="82" name="四角形: 角を丸くする 81">
            <a:extLst>
              <a:ext uri="{FF2B5EF4-FFF2-40B4-BE49-F238E27FC236}">
                <a16:creationId xmlns:a16="http://schemas.microsoft.com/office/drawing/2014/main" id="{3E523F4A-4516-4491-8633-AEAFEF42F03B}"/>
              </a:ext>
            </a:extLst>
          </xdr:cNvPr>
          <xdr:cNvSpPr/>
        </xdr:nvSpPr>
        <xdr:spPr>
          <a:xfrm>
            <a:off x="701236" y="667431"/>
            <a:ext cx="277627" cy="15044056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3" name="テキスト ボックス 82">
            <a:extLst>
              <a:ext uri="{FF2B5EF4-FFF2-40B4-BE49-F238E27FC236}">
                <a16:creationId xmlns:a16="http://schemas.microsoft.com/office/drawing/2014/main" id="{DCCB03CC-1F3B-4095-8C70-D2D1980844E6}"/>
              </a:ext>
            </a:extLst>
          </xdr:cNvPr>
          <xdr:cNvSpPr txBox="1"/>
        </xdr:nvSpPr>
        <xdr:spPr>
          <a:xfrm>
            <a:off x="709421" y="693170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84" name="正方形/長方形 83">
            <a:extLst>
              <a:ext uri="{FF2B5EF4-FFF2-40B4-BE49-F238E27FC236}">
                <a16:creationId xmlns:a16="http://schemas.microsoft.com/office/drawing/2014/main" id="{C67CEA34-DBCB-4239-9039-5EE6FB848FC3}"/>
              </a:ext>
            </a:extLst>
          </xdr:cNvPr>
          <xdr:cNvSpPr/>
        </xdr:nvSpPr>
        <xdr:spPr>
          <a:xfrm>
            <a:off x="724954" y="708250"/>
            <a:ext cx="234563" cy="14461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5" name="テキスト ボックス 84">
            <a:extLst>
              <a:ext uri="{FF2B5EF4-FFF2-40B4-BE49-F238E27FC236}">
                <a16:creationId xmlns:a16="http://schemas.microsoft.com/office/drawing/2014/main" id="{3A4E66CF-8344-4F0B-8FE2-99C3C3F17BF6}"/>
              </a:ext>
            </a:extLst>
          </xdr:cNvPr>
          <xdr:cNvSpPr txBox="1"/>
        </xdr:nvSpPr>
        <xdr:spPr>
          <a:xfrm>
            <a:off x="719983" y="2157694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86" name="正方形/長方形 85">
            <a:extLst>
              <a:ext uri="{FF2B5EF4-FFF2-40B4-BE49-F238E27FC236}">
                <a16:creationId xmlns:a16="http://schemas.microsoft.com/office/drawing/2014/main" id="{158D93B7-93D2-4430-BBBD-39DFB23D237A}"/>
              </a:ext>
            </a:extLst>
          </xdr:cNvPr>
          <xdr:cNvSpPr/>
        </xdr:nvSpPr>
        <xdr:spPr>
          <a:xfrm>
            <a:off x="728267" y="2195001"/>
            <a:ext cx="230481" cy="12215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7" name="テキスト ボックス 86">
            <a:extLst>
              <a:ext uri="{FF2B5EF4-FFF2-40B4-BE49-F238E27FC236}">
                <a16:creationId xmlns:a16="http://schemas.microsoft.com/office/drawing/2014/main" id="{775E54B9-04ED-4E3E-86A2-A294331B1DCB}"/>
              </a:ext>
            </a:extLst>
          </xdr:cNvPr>
          <xdr:cNvSpPr txBox="1"/>
        </xdr:nvSpPr>
        <xdr:spPr>
          <a:xfrm>
            <a:off x="673685" y="3427920"/>
            <a:ext cx="278816" cy="24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88" name="正方形/長方形 87">
            <a:extLst>
              <a:ext uri="{FF2B5EF4-FFF2-40B4-BE49-F238E27FC236}">
                <a16:creationId xmlns:a16="http://schemas.microsoft.com/office/drawing/2014/main" id="{14A6454F-F475-41E8-9B28-63268F17394F}"/>
              </a:ext>
            </a:extLst>
          </xdr:cNvPr>
          <xdr:cNvSpPr/>
        </xdr:nvSpPr>
        <xdr:spPr>
          <a:xfrm>
            <a:off x="723297" y="3443868"/>
            <a:ext cx="234563" cy="986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9" name="テキスト ボックス 88">
            <a:extLst>
              <a:ext uri="{FF2B5EF4-FFF2-40B4-BE49-F238E27FC236}">
                <a16:creationId xmlns:a16="http://schemas.microsoft.com/office/drawing/2014/main" id="{C44C407F-FBBB-435A-93D7-0AF6B1F6FD8D}"/>
              </a:ext>
            </a:extLst>
          </xdr:cNvPr>
          <xdr:cNvSpPr txBox="1"/>
        </xdr:nvSpPr>
        <xdr:spPr>
          <a:xfrm>
            <a:off x="672338" y="445643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CDC78111-CA29-46C4-AEFD-5FDEBA74D6BF}"/>
              </a:ext>
            </a:extLst>
          </xdr:cNvPr>
          <xdr:cNvSpPr/>
        </xdr:nvSpPr>
        <xdr:spPr>
          <a:xfrm>
            <a:off x="726611" y="4468585"/>
            <a:ext cx="225890" cy="145536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1" name="テキスト ボックス 90">
            <a:extLst>
              <a:ext uri="{FF2B5EF4-FFF2-40B4-BE49-F238E27FC236}">
                <a16:creationId xmlns:a16="http://schemas.microsoft.com/office/drawing/2014/main" id="{76023A27-5610-4C75-8CAB-F6416C44FA4E}"/>
              </a:ext>
            </a:extLst>
          </xdr:cNvPr>
          <xdr:cNvSpPr txBox="1"/>
        </xdr:nvSpPr>
        <xdr:spPr>
          <a:xfrm>
            <a:off x="675736" y="594783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92" name="正方形/長方形 91">
            <a:extLst>
              <a:ext uri="{FF2B5EF4-FFF2-40B4-BE49-F238E27FC236}">
                <a16:creationId xmlns:a16="http://schemas.microsoft.com/office/drawing/2014/main" id="{FC438449-3DFA-4BC3-9109-6E5C7A173064}"/>
              </a:ext>
            </a:extLst>
          </xdr:cNvPr>
          <xdr:cNvSpPr/>
        </xdr:nvSpPr>
        <xdr:spPr>
          <a:xfrm>
            <a:off x="719253" y="5948129"/>
            <a:ext cx="241569" cy="122419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3" name="テキスト ボックス 92">
            <a:extLst>
              <a:ext uri="{FF2B5EF4-FFF2-40B4-BE49-F238E27FC236}">
                <a16:creationId xmlns:a16="http://schemas.microsoft.com/office/drawing/2014/main" id="{BA197142-46ED-415C-A75D-C236F070523E}"/>
              </a:ext>
            </a:extLst>
          </xdr:cNvPr>
          <xdr:cNvSpPr txBox="1"/>
        </xdr:nvSpPr>
        <xdr:spPr>
          <a:xfrm>
            <a:off x="671231" y="718058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94" name="正方形/長方形 93">
            <a:extLst>
              <a:ext uri="{FF2B5EF4-FFF2-40B4-BE49-F238E27FC236}">
                <a16:creationId xmlns:a16="http://schemas.microsoft.com/office/drawing/2014/main" id="{888BBB78-F505-4B9C-9706-BFBEB8385EFA}"/>
              </a:ext>
            </a:extLst>
          </xdr:cNvPr>
          <xdr:cNvSpPr/>
        </xdr:nvSpPr>
        <xdr:spPr>
          <a:xfrm>
            <a:off x="722863" y="7204256"/>
            <a:ext cx="234563" cy="1219693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5" name="テキスト ボックス 94">
            <a:extLst>
              <a:ext uri="{FF2B5EF4-FFF2-40B4-BE49-F238E27FC236}">
                <a16:creationId xmlns:a16="http://schemas.microsoft.com/office/drawing/2014/main" id="{A3436B17-71E8-4D41-9704-0FB5B796DD43}"/>
              </a:ext>
            </a:extLst>
          </xdr:cNvPr>
          <xdr:cNvSpPr txBox="1"/>
        </xdr:nvSpPr>
        <xdr:spPr>
          <a:xfrm>
            <a:off x="666448" y="8458051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96" name="正方形/長方形 95">
            <a:extLst>
              <a:ext uri="{FF2B5EF4-FFF2-40B4-BE49-F238E27FC236}">
                <a16:creationId xmlns:a16="http://schemas.microsoft.com/office/drawing/2014/main" id="{69B2DFF3-DC1B-49EE-81BE-A8C29418F5B9}"/>
              </a:ext>
            </a:extLst>
          </xdr:cNvPr>
          <xdr:cNvSpPr/>
        </xdr:nvSpPr>
        <xdr:spPr>
          <a:xfrm>
            <a:off x="722970" y="8455475"/>
            <a:ext cx="231299" cy="1451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7" name="テキスト ボックス 96">
            <a:extLst>
              <a:ext uri="{FF2B5EF4-FFF2-40B4-BE49-F238E27FC236}">
                <a16:creationId xmlns:a16="http://schemas.microsoft.com/office/drawing/2014/main" id="{E63BD7BD-516F-45CC-AB8A-E469E2664CB5}"/>
              </a:ext>
            </a:extLst>
          </xdr:cNvPr>
          <xdr:cNvSpPr txBox="1"/>
        </xdr:nvSpPr>
        <xdr:spPr>
          <a:xfrm>
            <a:off x="663828" y="9943578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98" name="正方形/長方形 97">
            <a:extLst>
              <a:ext uri="{FF2B5EF4-FFF2-40B4-BE49-F238E27FC236}">
                <a16:creationId xmlns:a16="http://schemas.microsoft.com/office/drawing/2014/main" id="{C7C5D245-518D-44F2-A4A5-E9C7925BD27F}"/>
              </a:ext>
            </a:extLst>
          </xdr:cNvPr>
          <xdr:cNvSpPr/>
        </xdr:nvSpPr>
        <xdr:spPr>
          <a:xfrm>
            <a:off x="716641" y="9952945"/>
            <a:ext cx="242183" cy="122056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9" name="テキスト ボックス 98">
            <a:extLst>
              <a:ext uri="{FF2B5EF4-FFF2-40B4-BE49-F238E27FC236}">
                <a16:creationId xmlns:a16="http://schemas.microsoft.com/office/drawing/2014/main" id="{34243993-973B-4D8E-A260-94D2D03E9C0E}"/>
              </a:ext>
            </a:extLst>
          </xdr:cNvPr>
          <xdr:cNvSpPr txBox="1"/>
        </xdr:nvSpPr>
        <xdr:spPr>
          <a:xfrm>
            <a:off x="669429" y="1119319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00" name="正方形/長方形 99">
            <a:extLst>
              <a:ext uri="{FF2B5EF4-FFF2-40B4-BE49-F238E27FC236}">
                <a16:creationId xmlns:a16="http://schemas.microsoft.com/office/drawing/2014/main" id="{383303D7-1789-47F2-B1F3-9E7B27FAFD5A}"/>
              </a:ext>
            </a:extLst>
          </xdr:cNvPr>
          <xdr:cNvSpPr/>
        </xdr:nvSpPr>
        <xdr:spPr>
          <a:xfrm>
            <a:off x="716237" y="11201666"/>
            <a:ext cx="242183" cy="172525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1" name="テキスト ボックス 100">
            <a:extLst>
              <a:ext uri="{FF2B5EF4-FFF2-40B4-BE49-F238E27FC236}">
                <a16:creationId xmlns:a16="http://schemas.microsoft.com/office/drawing/2014/main" id="{36C49DA8-8488-4805-A62A-3237B0DFEEFB}"/>
              </a:ext>
            </a:extLst>
          </xdr:cNvPr>
          <xdr:cNvSpPr txBox="1"/>
        </xdr:nvSpPr>
        <xdr:spPr>
          <a:xfrm>
            <a:off x="667669" y="1294676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2" name="正方形/長方形 101">
            <a:extLst>
              <a:ext uri="{FF2B5EF4-FFF2-40B4-BE49-F238E27FC236}">
                <a16:creationId xmlns:a16="http://schemas.microsoft.com/office/drawing/2014/main" id="{6D9076E1-2032-4934-A0BF-BBF4A474C6B8}"/>
              </a:ext>
            </a:extLst>
          </xdr:cNvPr>
          <xdr:cNvSpPr/>
        </xdr:nvSpPr>
        <xdr:spPr>
          <a:xfrm>
            <a:off x="711267" y="12950548"/>
            <a:ext cx="246883" cy="985291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3" name="テキスト ボックス 102">
            <a:extLst>
              <a:ext uri="{FF2B5EF4-FFF2-40B4-BE49-F238E27FC236}">
                <a16:creationId xmlns:a16="http://schemas.microsoft.com/office/drawing/2014/main" id="{10F4D9C9-74CB-4A86-BF16-57DE4997EFB8}"/>
              </a:ext>
            </a:extLst>
          </xdr:cNvPr>
          <xdr:cNvSpPr txBox="1"/>
        </xdr:nvSpPr>
        <xdr:spPr>
          <a:xfrm>
            <a:off x="674430" y="1393365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FBD03B9E-F2C9-4C39-9AA6-BFAEC456998F}"/>
              </a:ext>
            </a:extLst>
          </xdr:cNvPr>
          <xdr:cNvSpPr/>
        </xdr:nvSpPr>
        <xdr:spPr>
          <a:xfrm>
            <a:off x="716672" y="13968414"/>
            <a:ext cx="242183" cy="722256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5" name="テキスト ボックス 104">
            <a:extLst>
              <a:ext uri="{FF2B5EF4-FFF2-40B4-BE49-F238E27FC236}">
                <a16:creationId xmlns:a16="http://schemas.microsoft.com/office/drawing/2014/main" id="{4191D53F-0D9B-445A-8A41-A0C141E1F300}"/>
              </a:ext>
            </a:extLst>
          </xdr:cNvPr>
          <xdr:cNvSpPr txBox="1"/>
        </xdr:nvSpPr>
        <xdr:spPr>
          <a:xfrm>
            <a:off x="680027" y="1468300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E624C8B5-9E0C-4FD6-97F5-38AE13025760}"/>
              </a:ext>
            </a:extLst>
          </xdr:cNvPr>
          <xdr:cNvSpPr/>
        </xdr:nvSpPr>
        <xdr:spPr>
          <a:xfrm>
            <a:off x="710463" y="14715116"/>
            <a:ext cx="242183" cy="46433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7" name="テキスト ボックス 106">
            <a:extLst>
              <a:ext uri="{FF2B5EF4-FFF2-40B4-BE49-F238E27FC236}">
                <a16:creationId xmlns:a16="http://schemas.microsoft.com/office/drawing/2014/main" id="{4A1A3139-91A9-4870-8CB5-1E66ECAD201F}"/>
              </a:ext>
            </a:extLst>
          </xdr:cNvPr>
          <xdr:cNvSpPr txBox="1"/>
        </xdr:nvSpPr>
        <xdr:spPr>
          <a:xfrm>
            <a:off x="678316" y="1519805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A188473F-D89F-4C85-8A11-6E8C1133EE92}"/>
              </a:ext>
            </a:extLst>
          </xdr:cNvPr>
          <xdr:cNvSpPr/>
        </xdr:nvSpPr>
        <xdr:spPr>
          <a:xfrm>
            <a:off x="710252" y="15209189"/>
            <a:ext cx="242183" cy="47100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 editAs="oneCell">
    <xdr:from>
      <xdr:col>3</xdr:col>
      <xdr:colOff>1981201</xdr:colOff>
      <xdr:row>57</xdr:row>
      <xdr:rowOff>0</xdr:rowOff>
    </xdr:from>
    <xdr:to>
      <xdr:col>3</xdr:col>
      <xdr:colOff>2569041</xdr:colOff>
      <xdr:row>59</xdr:row>
      <xdr:rowOff>123688</xdr:rowOff>
    </xdr:to>
    <xdr:pic>
      <xdr:nvPicPr>
        <xdr:cNvPr id="198" name="図 197">
          <a:extLst>
            <a:ext uri="{FF2B5EF4-FFF2-40B4-BE49-F238E27FC236}">
              <a16:creationId xmlns:a16="http://schemas.microsoft.com/office/drawing/2014/main" id="{B5CD46BD-8FD5-4B57-BCC5-D9D0C4F4E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 flipV="1">
          <a:off x="2862944" y="14695714"/>
          <a:ext cx="587840" cy="624431"/>
        </a:xfrm>
        <a:prstGeom prst="rect">
          <a:avLst/>
        </a:prstGeom>
      </xdr:spPr>
    </xdr:pic>
    <xdr:clientData/>
  </xdr:twoCellAnchor>
  <xdr:twoCellAnchor editAs="oneCell">
    <xdr:from>
      <xdr:col>2</xdr:col>
      <xdr:colOff>10885</xdr:colOff>
      <xdr:row>52</xdr:row>
      <xdr:rowOff>54428</xdr:rowOff>
    </xdr:from>
    <xdr:to>
      <xdr:col>3</xdr:col>
      <xdr:colOff>435553</xdr:colOff>
      <xdr:row>54</xdr:row>
      <xdr:rowOff>11454</xdr:rowOff>
    </xdr:to>
    <xdr:pic>
      <xdr:nvPicPr>
        <xdr:cNvPr id="199" name="図 198">
          <a:extLst>
            <a:ext uri="{FF2B5EF4-FFF2-40B4-BE49-F238E27FC236}">
              <a16:creationId xmlns:a16="http://schemas.microsoft.com/office/drawing/2014/main" id="{96A8EE78-7E5D-44FA-9E90-FDF45FABA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598714" y="13498285"/>
          <a:ext cx="718582" cy="457769"/>
        </a:xfrm>
        <a:prstGeom prst="rect">
          <a:avLst/>
        </a:prstGeom>
      </xdr:spPr>
    </xdr:pic>
    <xdr:clientData/>
  </xdr:twoCellAnchor>
  <xdr:twoCellAnchor editAs="oneCell">
    <xdr:from>
      <xdr:col>5</xdr:col>
      <xdr:colOff>87086</xdr:colOff>
      <xdr:row>14</xdr:row>
      <xdr:rowOff>141514</xdr:rowOff>
    </xdr:from>
    <xdr:to>
      <xdr:col>6</xdr:col>
      <xdr:colOff>166956</xdr:colOff>
      <xdr:row>16</xdr:row>
      <xdr:rowOff>119676</xdr:rowOff>
    </xdr:to>
    <xdr:pic>
      <xdr:nvPicPr>
        <xdr:cNvPr id="200" name="図 199">
          <a:extLst>
            <a:ext uri="{FF2B5EF4-FFF2-40B4-BE49-F238E27FC236}">
              <a16:creationId xmlns:a16="http://schemas.microsoft.com/office/drawing/2014/main" id="{9CFFC21A-FE03-407E-8E38-04EED41C9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56415" flipH="1" flipV="1">
          <a:off x="3741111" y="4129261"/>
          <a:ext cx="478905" cy="362898"/>
        </a:xfrm>
        <a:prstGeom prst="rect">
          <a:avLst/>
        </a:prstGeom>
      </xdr:spPr>
    </xdr:pic>
    <xdr:clientData/>
  </xdr:twoCellAnchor>
  <xdr:twoCellAnchor editAs="oneCell">
    <xdr:from>
      <xdr:col>8</xdr:col>
      <xdr:colOff>21773</xdr:colOff>
      <xdr:row>25</xdr:row>
      <xdr:rowOff>108857</xdr:rowOff>
    </xdr:from>
    <xdr:to>
      <xdr:col>9</xdr:col>
      <xdr:colOff>68984</xdr:colOff>
      <xdr:row>27</xdr:row>
      <xdr:rowOff>87019</xdr:rowOff>
    </xdr:to>
    <xdr:pic>
      <xdr:nvPicPr>
        <xdr:cNvPr id="201" name="図 200">
          <a:extLst>
            <a:ext uri="{FF2B5EF4-FFF2-40B4-BE49-F238E27FC236}">
              <a16:creationId xmlns:a16="http://schemas.microsoft.com/office/drawing/2014/main" id="{427DF9C1-2D96-D929-5DFD-5DC4E379F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56415" flipH="1" flipV="1">
          <a:off x="6549626" y="6850690"/>
          <a:ext cx="478905" cy="362898"/>
        </a:xfrm>
        <a:prstGeom prst="rect">
          <a:avLst/>
        </a:prstGeom>
      </xdr:spPr>
    </xdr:pic>
    <xdr:clientData/>
  </xdr:twoCellAnchor>
  <xdr:twoCellAnchor editAs="oneCell">
    <xdr:from>
      <xdr:col>7</xdr:col>
      <xdr:colOff>268942</xdr:colOff>
      <xdr:row>5</xdr:row>
      <xdr:rowOff>143436</xdr:rowOff>
    </xdr:from>
    <xdr:to>
      <xdr:col>9</xdr:col>
      <xdr:colOff>196861</xdr:colOff>
      <xdr:row>7</xdr:row>
      <xdr:rowOff>61791</xdr:rowOff>
    </xdr:to>
    <xdr:pic>
      <xdr:nvPicPr>
        <xdr:cNvPr id="202" name="図 201">
          <a:extLst>
            <a:ext uri="{FF2B5EF4-FFF2-40B4-BE49-F238E27FC236}">
              <a16:creationId xmlns:a16="http://schemas.microsoft.com/office/drawing/2014/main" id="{5F98DD45-1A5F-4F11-8641-FF4383C14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789886" flipV="1">
          <a:off x="6400801" y="1828801"/>
          <a:ext cx="511138" cy="420377"/>
        </a:xfrm>
        <a:prstGeom prst="rect">
          <a:avLst/>
        </a:prstGeom>
      </xdr:spPr>
    </xdr:pic>
    <xdr:clientData/>
  </xdr:twoCellAnchor>
  <xdr:oneCellAnchor>
    <xdr:from>
      <xdr:col>7</xdr:col>
      <xdr:colOff>20989</xdr:colOff>
      <xdr:row>42</xdr:row>
      <xdr:rowOff>211206</xdr:rowOff>
    </xdr:from>
    <xdr:ext cx="327654" cy="264560"/>
    <xdr:sp macro="" textlink="">
      <xdr:nvSpPr>
        <xdr:cNvPr id="203" name="テキスト ボックス 202">
          <a:extLst>
            <a:ext uri="{FF2B5EF4-FFF2-40B4-BE49-F238E27FC236}">
              <a16:creationId xmlns:a16="http://schemas.microsoft.com/office/drawing/2014/main" id="{868B9B48-F9A3-4006-AA79-7506E7FCD343}"/>
            </a:ext>
          </a:extLst>
        </xdr:cNvPr>
        <xdr:cNvSpPr txBox="1"/>
      </xdr:nvSpPr>
      <xdr:spPr>
        <a:xfrm>
          <a:off x="7252369" y="946950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/>
              </a:solidFill>
            </a:rPr>
            <a:t>18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0</xdr:col>
      <xdr:colOff>76199</xdr:colOff>
      <xdr:row>47</xdr:row>
      <xdr:rowOff>54428</xdr:rowOff>
    </xdr:from>
    <xdr:to>
      <xdr:col>1</xdr:col>
      <xdr:colOff>119753</xdr:colOff>
      <xdr:row>49</xdr:row>
      <xdr:rowOff>227467</xdr:rowOff>
    </xdr:to>
    <xdr:pic>
      <xdr:nvPicPr>
        <xdr:cNvPr id="204" name="図 203">
          <a:extLst>
            <a:ext uri="{FF2B5EF4-FFF2-40B4-BE49-F238E27FC236}">
              <a16:creationId xmlns:a16="http://schemas.microsoft.com/office/drawing/2014/main" id="{696DAF93-99F9-4289-8D8A-E0848FC90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>
          <a:off x="76199" y="12246428"/>
          <a:ext cx="587840" cy="673781"/>
        </a:xfrm>
        <a:prstGeom prst="rect">
          <a:avLst/>
        </a:prstGeom>
      </xdr:spPr>
    </xdr:pic>
    <xdr:clientData/>
  </xdr:twoCellAnchor>
  <xdr:twoCellAnchor>
    <xdr:from>
      <xdr:col>3</xdr:col>
      <xdr:colOff>2940032</xdr:colOff>
      <xdr:row>1</xdr:row>
      <xdr:rowOff>0</xdr:rowOff>
    </xdr:from>
    <xdr:to>
      <xdr:col>5</xdr:col>
      <xdr:colOff>84474</xdr:colOff>
      <xdr:row>61</xdr:row>
      <xdr:rowOff>14287</xdr:rowOff>
    </xdr:to>
    <xdr:grpSp>
      <xdr:nvGrpSpPr>
        <xdr:cNvPr id="261" name="グループ化 260">
          <a:extLst>
            <a:ext uri="{FF2B5EF4-FFF2-40B4-BE49-F238E27FC236}">
              <a16:creationId xmlns:a16="http://schemas.microsoft.com/office/drawing/2014/main" id="{F83C1A78-4676-7C00-651A-535E55ECE4A7}"/>
            </a:ext>
          </a:extLst>
        </xdr:cNvPr>
        <xdr:cNvGrpSpPr/>
      </xdr:nvGrpSpPr>
      <xdr:grpSpPr>
        <a:xfrm>
          <a:off x="4050375" y="424543"/>
          <a:ext cx="355728" cy="15036573"/>
          <a:chOff x="663828" y="667431"/>
          <a:chExt cx="381061" cy="15044056"/>
        </a:xfrm>
      </xdr:grpSpPr>
      <xdr:sp macro="" textlink="">
        <xdr:nvSpPr>
          <xdr:cNvPr id="262" name="四角形: 角を丸くする 261">
            <a:extLst>
              <a:ext uri="{FF2B5EF4-FFF2-40B4-BE49-F238E27FC236}">
                <a16:creationId xmlns:a16="http://schemas.microsoft.com/office/drawing/2014/main" id="{2B00CE6A-DD3B-D1A8-2564-69F83393C21B}"/>
              </a:ext>
            </a:extLst>
          </xdr:cNvPr>
          <xdr:cNvSpPr/>
        </xdr:nvSpPr>
        <xdr:spPr>
          <a:xfrm>
            <a:off x="701236" y="667431"/>
            <a:ext cx="277627" cy="15044056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63" name="テキスト ボックス 262">
            <a:extLst>
              <a:ext uri="{FF2B5EF4-FFF2-40B4-BE49-F238E27FC236}">
                <a16:creationId xmlns:a16="http://schemas.microsoft.com/office/drawing/2014/main" id="{E692B0D6-26E7-AA1F-1C46-D9B48578A52B}"/>
              </a:ext>
            </a:extLst>
          </xdr:cNvPr>
          <xdr:cNvSpPr txBox="1"/>
        </xdr:nvSpPr>
        <xdr:spPr>
          <a:xfrm>
            <a:off x="709421" y="693170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264" name="正方形/長方形 263">
            <a:extLst>
              <a:ext uri="{FF2B5EF4-FFF2-40B4-BE49-F238E27FC236}">
                <a16:creationId xmlns:a16="http://schemas.microsoft.com/office/drawing/2014/main" id="{BA6C8F8A-9014-9A65-F1CC-0C5CD37169AD}"/>
              </a:ext>
            </a:extLst>
          </xdr:cNvPr>
          <xdr:cNvSpPr/>
        </xdr:nvSpPr>
        <xdr:spPr>
          <a:xfrm>
            <a:off x="724954" y="708250"/>
            <a:ext cx="234563" cy="14461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65" name="テキスト ボックス 264">
            <a:extLst>
              <a:ext uri="{FF2B5EF4-FFF2-40B4-BE49-F238E27FC236}">
                <a16:creationId xmlns:a16="http://schemas.microsoft.com/office/drawing/2014/main" id="{0161220E-C476-0515-9017-A90B9600D504}"/>
              </a:ext>
            </a:extLst>
          </xdr:cNvPr>
          <xdr:cNvSpPr txBox="1"/>
        </xdr:nvSpPr>
        <xdr:spPr>
          <a:xfrm>
            <a:off x="719983" y="2157694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266" name="正方形/長方形 265">
            <a:extLst>
              <a:ext uri="{FF2B5EF4-FFF2-40B4-BE49-F238E27FC236}">
                <a16:creationId xmlns:a16="http://schemas.microsoft.com/office/drawing/2014/main" id="{128471EA-2A52-CFC4-FE49-8F4CDD145BC2}"/>
              </a:ext>
            </a:extLst>
          </xdr:cNvPr>
          <xdr:cNvSpPr/>
        </xdr:nvSpPr>
        <xdr:spPr>
          <a:xfrm>
            <a:off x="728267" y="2195001"/>
            <a:ext cx="230481" cy="12215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67" name="テキスト ボックス 266">
            <a:extLst>
              <a:ext uri="{FF2B5EF4-FFF2-40B4-BE49-F238E27FC236}">
                <a16:creationId xmlns:a16="http://schemas.microsoft.com/office/drawing/2014/main" id="{D4955FDE-1F31-4BDB-5C2A-6399DA0691D2}"/>
              </a:ext>
            </a:extLst>
          </xdr:cNvPr>
          <xdr:cNvSpPr txBox="1"/>
        </xdr:nvSpPr>
        <xdr:spPr>
          <a:xfrm>
            <a:off x="673685" y="3427920"/>
            <a:ext cx="278816" cy="24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268" name="正方形/長方形 267">
            <a:extLst>
              <a:ext uri="{FF2B5EF4-FFF2-40B4-BE49-F238E27FC236}">
                <a16:creationId xmlns:a16="http://schemas.microsoft.com/office/drawing/2014/main" id="{1C32DE3F-BFCC-34D0-FF81-7AB7A53BF31F}"/>
              </a:ext>
            </a:extLst>
          </xdr:cNvPr>
          <xdr:cNvSpPr/>
        </xdr:nvSpPr>
        <xdr:spPr>
          <a:xfrm>
            <a:off x="723297" y="3443868"/>
            <a:ext cx="234563" cy="986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69" name="テキスト ボックス 268">
            <a:extLst>
              <a:ext uri="{FF2B5EF4-FFF2-40B4-BE49-F238E27FC236}">
                <a16:creationId xmlns:a16="http://schemas.microsoft.com/office/drawing/2014/main" id="{22B1583C-3EA3-B2C4-1854-1CDD6761AB4B}"/>
              </a:ext>
            </a:extLst>
          </xdr:cNvPr>
          <xdr:cNvSpPr txBox="1"/>
        </xdr:nvSpPr>
        <xdr:spPr>
          <a:xfrm>
            <a:off x="672338" y="445643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270" name="正方形/長方形 269">
            <a:extLst>
              <a:ext uri="{FF2B5EF4-FFF2-40B4-BE49-F238E27FC236}">
                <a16:creationId xmlns:a16="http://schemas.microsoft.com/office/drawing/2014/main" id="{ECB26055-C554-B096-A61E-7034DBC214C1}"/>
              </a:ext>
            </a:extLst>
          </xdr:cNvPr>
          <xdr:cNvSpPr/>
        </xdr:nvSpPr>
        <xdr:spPr>
          <a:xfrm>
            <a:off x="726611" y="4468585"/>
            <a:ext cx="225890" cy="145536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71" name="テキスト ボックス 270">
            <a:extLst>
              <a:ext uri="{FF2B5EF4-FFF2-40B4-BE49-F238E27FC236}">
                <a16:creationId xmlns:a16="http://schemas.microsoft.com/office/drawing/2014/main" id="{C6B71066-EF94-EB5E-95D5-D84D806C908D}"/>
              </a:ext>
            </a:extLst>
          </xdr:cNvPr>
          <xdr:cNvSpPr txBox="1"/>
        </xdr:nvSpPr>
        <xdr:spPr>
          <a:xfrm>
            <a:off x="675736" y="594783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72" name="正方形/長方形 271">
            <a:extLst>
              <a:ext uri="{FF2B5EF4-FFF2-40B4-BE49-F238E27FC236}">
                <a16:creationId xmlns:a16="http://schemas.microsoft.com/office/drawing/2014/main" id="{3811B9B8-4F91-15D1-7B3F-C6072DC8606E}"/>
              </a:ext>
            </a:extLst>
          </xdr:cNvPr>
          <xdr:cNvSpPr/>
        </xdr:nvSpPr>
        <xdr:spPr>
          <a:xfrm>
            <a:off x="719253" y="5948129"/>
            <a:ext cx="241569" cy="122419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73" name="テキスト ボックス 272">
            <a:extLst>
              <a:ext uri="{FF2B5EF4-FFF2-40B4-BE49-F238E27FC236}">
                <a16:creationId xmlns:a16="http://schemas.microsoft.com/office/drawing/2014/main" id="{FE8B7A59-56A3-FF2E-3F18-1C9DCA0B484F}"/>
              </a:ext>
            </a:extLst>
          </xdr:cNvPr>
          <xdr:cNvSpPr txBox="1"/>
        </xdr:nvSpPr>
        <xdr:spPr>
          <a:xfrm>
            <a:off x="671231" y="718058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74" name="正方形/長方形 273">
            <a:extLst>
              <a:ext uri="{FF2B5EF4-FFF2-40B4-BE49-F238E27FC236}">
                <a16:creationId xmlns:a16="http://schemas.microsoft.com/office/drawing/2014/main" id="{E0583958-397F-C5A2-6252-000F05D4B9B1}"/>
              </a:ext>
            </a:extLst>
          </xdr:cNvPr>
          <xdr:cNvSpPr/>
        </xdr:nvSpPr>
        <xdr:spPr>
          <a:xfrm>
            <a:off x="722863" y="7204256"/>
            <a:ext cx="234563" cy="1219693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75" name="テキスト ボックス 274">
            <a:extLst>
              <a:ext uri="{FF2B5EF4-FFF2-40B4-BE49-F238E27FC236}">
                <a16:creationId xmlns:a16="http://schemas.microsoft.com/office/drawing/2014/main" id="{ECD0C801-EDA2-AA53-B8D1-62D11E8E7F81}"/>
              </a:ext>
            </a:extLst>
          </xdr:cNvPr>
          <xdr:cNvSpPr txBox="1"/>
        </xdr:nvSpPr>
        <xdr:spPr>
          <a:xfrm>
            <a:off x="666448" y="8458051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76" name="正方形/長方形 275">
            <a:extLst>
              <a:ext uri="{FF2B5EF4-FFF2-40B4-BE49-F238E27FC236}">
                <a16:creationId xmlns:a16="http://schemas.microsoft.com/office/drawing/2014/main" id="{8739640D-1D33-C13A-7EF3-03CAE11EC848}"/>
              </a:ext>
            </a:extLst>
          </xdr:cNvPr>
          <xdr:cNvSpPr/>
        </xdr:nvSpPr>
        <xdr:spPr>
          <a:xfrm>
            <a:off x="722970" y="8455475"/>
            <a:ext cx="231299" cy="1451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77" name="テキスト ボックス 276">
            <a:extLst>
              <a:ext uri="{FF2B5EF4-FFF2-40B4-BE49-F238E27FC236}">
                <a16:creationId xmlns:a16="http://schemas.microsoft.com/office/drawing/2014/main" id="{7DF5C68B-657C-B37D-D72F-787A54649CD4}"/>
              </a:ext>
            </a:extLst>
          </xdr:cNvPr>
          <xdr:cNvSpPr txBox="1"/>
        </xdr:nvSpPr>
        <xdr:spPr>
          <a:xfrm>
            <a:off x="663828" y="9943578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78" name="正方形/長方形 277">
            <a:extLst>
              <a:ext uri="{FF2B5EF4-FFF2-40B4-BE49-F238E27FC236}">
                <a16:creationId xmlns:a16="http://schemas.microsoft.com/office/drawing/2014/main" id="{2F6D18B5-513C-081F-C024-79DDE603C661}"/>
              </a:ext>
            </a:extLst>
          </xdr:cNvPr>
          <xdr:cNvSpPr/>
        </xdr:nvSpPr>
        <xdr:spPr>
          <a:xfrm>
            <a:off x="716641" y="9952945"/>
            <a:ext cx="242183" cy="122056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79" name="テキスト ボックス 278">
            <a:extLst>
              <a:ext uri="{FF2B5EF4-FFF2-40B4-BE49-F238E27FC236}">
                <a16:creationId xmlns:a16="http://schemas.microsoft.com/office/drawing/2014/main" id="{BDDE8A51-DECD-D3A7-CF1F-D88513D8B3E6}"/>
              </a:ext>
            </a:extLst>
          </xdr:cNvPr>
          <xdr:cNvSpPr txBox="1"/>
        </xdr:nvSpPr>
        <xdr:spPr>
          <a:xfrm>
            <a:off x="669429" y="1119319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80" name="正方形/長方形 279">
            <a:extLst>
              <a:ext uri="{FF2B5EF4-FFF2-40B4-BE49-F238E27FC236}">
                <a16:creationId xmlns:a16="http://schemas.microsoft.com/office/drawing/2014/main" id="{C087A52B-174F-4F93-6CA8-91AE8CCDF57E}"/>
              </a:ext>
            </a:extLst>
          </xdr:cNvPr>
          <xdr:cNvSpPr/>
        </xdr:nvSpPr>
        <xdr:spPr>
          <a:xfrm>
            <a:off x="716237" y="11201666"/>
            <a:ext cx="242183" cy="172525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81" name="テキスト ボックス 280">
            <a:extLst>
              <a:ext uri="{FF2B5EF4-FFF2-40B4-BE49-F238E27FC236}">
                <a16:creationId xmlns:a16="http://schemas.microsoft.com/office/drawing/2014/main" id="{84DEB4DA-B1A9-0E91-2023-E9455B00849F}"/>
              </a:ext>
            </a:extLst>
          </xdr:cNvPr>
          <xdr:cNvSpPr txBox="1"/>
        </xdr:nvSpPr>
        <xdr:spPr>
          <a:xfrm>
            <a:off x="667669" y="1294676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82" name="正方形/長方形 281">
            <a:extLst>
              <a:ext uri="{FF2B5EF4-FFF2-40B4-BE49-F238E27FC236}">
                <a16:creationId xmlns:a16="http://schemas.microsoft.com/office/drawing/2014/main" id="{D69DE8A9-E835-CC7E-0635-DB9036DC226A}"/>
              </a:ext>
            </a:extLst>
          </xdr:cNvPr>
          <xdr:cNvSpPr/>
        </xdr:nvSpPr>
        <xdr:spPr>
          <a:xfrm>
            <a:off x="711267" y="12950548"/>
            <a:ext cx="246883" cy="985291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83" name="テキスト ボックス 282">
            <a:extLst>
              <a:ext uri="{FF2B5EF4-FFF2-40B4-BE49-F238E27FC236}">
                <a16:creationId xmlns:a16="http://schemas.microsoft.com/office/drawing/2014/main" id="{03CB4B4F-B710-E0B6-F8E8-5DE933277250}"/>
              </a:ext>
            </a:extLst>
          </xdr:cNvPr>
          <xdr:cNvSpPr txBox="1"/>
        </xdr:nvSpPr>
        <xdr:spPr>
          <a:xfrm>
            <a:off x="674430" y="1393365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84" name="正方形/長方形 283">
            <a:extLst>
              <a:ext uri="{FF2B5EF4-FFF2-40B4-BE49-F238E27FC236}">
                <a16:creationId xmlns:a16="http://schemas.microsoft.com/office/drawing/2014/main" id="{449C43B9-C79C-1CCF-50E1-5782E0A6CC76}"/>
              </a:ext>
            </a:extLst>
          </xdr:cNvPr>
          <xdr:cNvSpPr/>
        </xdr:nvSpPr>
        <xdr:spPr>
          <a:xfrm>
            <a:off x="716672" y="13968414"/>
            <a:ext cx="242183" cy="722256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85" name="テキスト ボックス 284">
            <a:extLst>
              <a:ext uri="{FF2B5EF4-FFF2-40B4-BE49-F238E27FC236}">
                <a16:creationId xmlns:a16="http://schemas.microsoft.com/office/drawing/2014/main" id="{3B67BD68-9DE9-1C36-9EC2-CD3588DFAD41}"/>
              </a:ext>
            </a:extLst>
          </xdr:cNvPr>
          <xdr:cNvSpPr txBox="1"/>
        </xdr:nvSpPr>
        <xdr:spPr>
          <a:xfrm>
            <a:off x="680027" y="1468300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86" name="正方形/長方形 285">
            <a:extLst>
              <a:ext uri="{FF2B5EF4-FFF2-40B4-BE49-F238E27FC236}">
                <a16:creationId xmlns:a16="http://schemas.microsoft.com/office/drawing/2014/main" id="{B61B670C-053C-A646-75DA-1D625306E4CD}"/>
              </a:ext>
            </a:extLst>
          </xdr:cNvPr>
          <xdr:cNvSpPr/>
        </xdr:nvSpPr>
        <xdr:spPr>
          <a:xfrm>
            <a:off x="710463" y="14715116"/>
            <a:ext cx="242183" cy="46433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87" name="テキスト ボックス 286">
            <a:extLst>
              <a:ext uri="{FF2B5EF4-FFF2-40B4-BE49-F238E27FC236}">
                <a16:creationId xmlns:a16="http://schemas.microsoft.com/office/drawing/2014/main" id="{90450980-6B18-E43B-8F03-E6144A067FDD}"/>
              </a:ext>
            </a:extLst>
          </xdr:cNvPr>
          <xdr:cNvSpPr txBox="1"/>
        </xdr:nvSpPr>
        <xdr:spPr>
          <a:xfrm>
            <a:off x="678316" y="1519805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88" name="正方形/長方形 287">
            <a:extLst>
              <a:ext uri="{FF2B5EF4-FFF2-40B4-BE49-F238E27FC236}">
                <a16:creationId xmlns:a16="http://schemas.microsoft.com/office/drawing/2014/main" id="{B8CD7C27-0413-93F4-E27D-D384235DD278}"/>
              </a:ext>
            </a:extLst>
          </xdr:cNvPr>
          <xdr:cNvSpPr/>
        </xdr:nvSpPr>
        <xdr:spPr>
          <a:xfrm>
            <a:off x="710252" y="15209189"/>
            <a:ext cx="242183" cy="47100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>
    <xdr:from>
      <xdr:col>6</xdr:col>
      <xdr:colOff>2754977</xdr:colOff>
      <xdr:row>0</xdr:row>
      <xdr:rowOff>413657</xdr:rowOff>
    </xdr:from>
    <xdr:to>
      <xdr:col>8</xdr:col>
      <xdr:colOff>73591</xdr:colOff>
      <xdr:row>61</xdr:row>
      <xdr:rowOff>3401</xdr:rowOff>
    </xdr:to>
    <xdr:grpSp>
      <xdr:nvGrpSpPr>
        <xdr:cNvPr id="289" name="グループ化 288">
          <a:extLst>
            <a:ext uri="{FF2B5EF4-FFF2-40B4-BE49-F238E27FC236}">
              <a16:creationId xmlns:a16="http://schemas.microsoft.com/office/drawing/2014/main" id="{DEA96C63-B48E-6871-702A-A52658A4221B}"/>
            </a:ext>
          </a:extLst>
        </xdr:cNvPr>
        <xdr:cNvGrpSpPr/>
      </xdr:nvGrpSpPr>
      <xdr:grpSpPr>
        <a:xfrm>
          <a:off x="7359634" y="413657"/>
          <a:ext cx="355728" cy="15036573"/>
          <a:chOff x="663828" y="667431"/>
          <a:chExt cx="381061" cy="15044056"/>
        </a:xfrm>
      </xdr:grpSpPr>
      <xdr:sp macro="" textlink="">
        <xdr:nvSpPr>
          <xdr:cNvPr id="290" name="四角形: 角を丸くする 289">
            <a:extLst>
              <a:ext uri="{FF2B5EF4-FFF2-40B4-BE49-F238E27FC236}">
                <a16:creationId xmlns:a16="http://schemas.microsoft.com/office/drawing/2014/main" id="{9D048DDA-3C96-62BE-0162-7A680EE056C2}"/>
              </a:ext>
            </a:extLst>
          </xdr:cNvPr>
          <xdr:cNvSpPr/>
        </xdr:nvSpPr>
        <xdr:spPr>
          <a:xfrm>
            <a:off x="701236" y="667431"/>
            <a:ext cx="277627" cy="15044056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91" name="テキスト ボックス 290">
            <a:extLst>
              <a:ext uri="{FF2B5EF4-FFF2-40B4-BE49-F238E27FC236}">
                <a16:creationId xmlns:a16="http://schemas.microsoft.com/office/drawing/2014/main" id="{5700003B-0548-2524-3BFE-671982165604}"/>
              </a:ext>
            </a:extLst>
          </xdr:cNvPr>
          <xdr:cNvSpPr txBox="1"/>
        </xdr:nvSpPr>
        <xdr:spPr>
          <a:xfrm>
            <a:off x="709421" y="693170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292" name="正方形/長方形 291">
            <a:extLst>
              <a:ext uri="{FF2B5EF4-FFF2-40B4-BE49-F238E27FC236}">
                <a16:creationId xmlns:a16="http://schemas.microsoft.com/office/drawing/2014/main" id="{4F08F2F7-45DC-6ED8-5D96-8104629A3916}"/>
              </a:ext>
            </a:extLst>
          </xdr:cNvPr>
          <xdr:cNvSpPr/>
        </xdr:nvSpPr>
        <xdr:spPr>
          <a:xfrm>
            <a:off x="724954" y="708250"/>
            <a:ext cx="234563" cy="14461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93" name="テキスト ボックス 292">
            <a:extLst>
              <a:ext uri="{FF2B5EF4-FFF2-40B4-BE49-F238E27FC236}">
                <a16:creationId xmlns:a16="http://schemas.microsoft.com/office/drawing/2014/main" id="{D8CAEDAF-E216-55DC-B0FD-96A6E82D5E39}"/>
              </a:ext>
            </a:extLst>
          </xdr:cNvPr>
          <xdr:cNvSpPr txBox="1"/>
        </xdr:nvSpPr>
        <xdr:spPr>
          <a:xfrm>
            <a:off x="719983" y="2157694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294" name="正方形/長方形 293">
            <a:extLst>
              <a:ext uri="{FF2B5EF4-FFF2-40B4-BE49-F238E27FC236}">
                <a16:creationId xmlns:a16="http://schemas.microsoft.com/office/drawing/2014/main" id="{02F027AE-8646-0FC0-FE7F-5BB068C55E50}"/>
              </a:ext>
            </a:extLst>
          </xdr:cNvPr>
          <xdr:cNvSpPr/>
        </xdr:nvSpPr>
        <xdr:spPr>
          <a:xfrm>
            <a:off x="728267" y="2195001"/>
            <a:ext cx="230481" cy="12215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95" name="テキスト ボックス 294">
            <a:extLst>
              <a:ext uri="{FF2B5EF4-FFF2-40B4-BE49-F238E27FC236}">
                <a16:creationId xmlns:a16="http://schemas.microsoft.com/office/drawing/2014/main" id="{16B99EC2-607A-C64B-9FDF-C965E265EB08}"/>
              </a:ext>
            </a:extLst>
          </xdr:cNvPr>
          <xdr:cNvSpPr txBox="1"/>
        </xdr:nvSpPr>
        <xdr:spPr>
          <a:xfrm>
            <a:off x="673685" y="3427920"/>
            <a:ext cx="278816" cy="24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296" name="正方形/長方形 295">
            <a:extLst>
              <a:ext uri="{FF2B5EF4-FFF2-40B4-BE49-F238E27FC236}">
                <a16:creationId xmlns:a16="http://schemas.microsoft.com/office/drawing/2014/main" id="{58C322B5-60E2-819B-D28D-8577B50130B0}"/>
              </a:ext>
            </a:extLst>
          </xdr:cNvPr>
          <xdr:cNvSpPr/>
        </xdr:nvSpPr>
        <xdr:spPr>
          <a:xfrm>
            <a:off x="723297" y="3443868"/>
            <a:ext cx="234563" cy="986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97" name="テキスト ボックス 296">
            <a:extLst>
              <a:ext uri="{FF2B5EF4-FFF2-40B4-BE49-F238E27FC236}">
                <a16:creationId xmlns:a16="http://schemas.microsoft.com/office/drawing/2014/main" id="{2B2651D3-CE63-C6B4-030E-210C8A1EAA24}"/>
              </a:ext>
            </a:extLst>
          </xdr:cNvPr>
          <xdr:cNvSpPr txBox="1"/>
        </xdr:nvSpPr>
        <xdr:spPr>
          <a:xfrm>
            <a:off x="672338" y="445643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298" name="正方形/長方形 297">
            <a:extLst>
              <a:ext uri="{FF2B5EF4-FFF2-40B4-BE49-F238E27FC236}">
                <a16:creationId xmlns:a16="http://schemas.microsoft.com/office/drawing/2014/main" id="{C51281E7-97EF-5E6B-6691-5F5D3E190AE1}"/>
              </a:ext>
            </a:extLst>
          </xdr:cNvPr>
          <xdr:cNvSpPr/>
        </xdr:nvSpPr>
        <xdr:spPr>
          <a:xfrm>
            <a:off x="726611" y="4468585"/>
            <a:ext cx="225890" cy="145536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99" name="テキスト ボックス 298">
            <a:extLst>
              <a:ext uri="{FF2B5EF4-FFF2-40B4-BE49-F238E27FC236}">
                <a16:creationId xmlns:a16="http://schemas.microsoft.com/office/drawing/2014/main" id="{42217B0A-D55C-7F74-1708-40650EE98E9D}"/>
              </a:ext>
            </a:extLst>
          </xdr:cNvPr>
          <xdr:cNvSpPr txBox="1"/>
        </xdr:nvSpPr>
        <xdr:spPr>
          <a:xfrm>
            <a:off x="675736" y="594783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00" name="正方形/長方形 299">
            <a:extLst>
              <a:ext uri="{FF2B5EF4-FFF2-40B4-BE49-F238E27FC236}">
                <a16:creationId xmlns:a16="http://schemas.microsoft.com/office/drawing/2014/main" id="{EF16AD43-2E16-0FDF-8E22-0C3A14BF7CA3}"/>
              </a:ext>
            </a:extLst>
          </xdr:cNvPr>
          <xdr:cNvSpPr/>
        </xdr:nvSpPr>
        <xdr:spPr>
          <a:xfrm>
            <a:off x="719253" y="5948129"/>
            <a:ext cx="241569" cy="122419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01" name="テキスト ボックス 300">
            <a:extLst>
              <a:ext uri="{FF2B5EF4-FFF2-40B4-BE49-F238E27FC236}">
                <a16:creationId xmlns:a16="http://schemas.microsoft.com/office/drawing/2014/main" id="{FEB7F571-0BB5-EA53-1FB4-9B6ED2430569}"/>
              </a:ext>
            </a:extLst>
          </xdr:cNvPr>
          <xdr:cNvSpPr txBox="1"/>
        </xdr:nvSpPr>
        <xdr:spPr>
          <a:xfrm>
            <a:off x="671231" y="718058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02" name="正方形/長方形 301">
            <a:extLst>
              <a:ext uri="{FF2B5EF4-FFF2-40B4-BE49-F238E27FC236}">
                <a16:creationId xmlns:a16="http://schemas.microsoft.com/office/drawing/2014/main" id="{4C5B70C2-ED46-EA79-1D1C-F4DEA7D0DCC0}"/>
              </a:ext>
            </a:extLst>
          </xdr:cNvPr>
          <xdr:cNvSpPr/>
        </xdr:nvSpPr>
        <xdr:spPr>
          <a:xfrm>
            <a:off x="722863" y="7204256"/>
            <a:ext cx="234563" cy="1219693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03" name="テキスト ボックス 302">
            <a:extLst>
              <a:ext uri="{FF2B5EF4-FFF2-40B4-BE49-F238E27FC236}">
                <a16:creationId xmlns:a16="http://schemas.microsoft.com/office/drawing/2014/main" id="{1DC97471-0B96-5504-6575-FEEEDAF815DD}"/>
              </a:ext>
            </a:extLst>
          </xdr:cNvPr>
          <xdr:cNvSpPr txBox="1"/>
        </xdr:nvSpPr>
        <xdr:spPr>
          <a:xfrm>
            <a:off x="666448" y="8458051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04" name="正方形/長方形 303">
            <a:extLst>
              <a:ext uri="{FF2B5EF4-FFF2-40B4-BE49-F238E27FC236}">
                <a16:creationId xmlns:a16="http://schemas.microsoft.com/office/drawing/2014/main" id="{56318C56-BD36-2B8A-9BD9-41FF00675685}"/>
              </a:ext>
            </a:extLst>
          </xdr:cNvPr>
          <xdr:cNvSpPr/>
        </xdr:nvSpPr>
        <xdr:spPr>
          <a:xfrm>
            <a:off x="722970" y="8455475"/>
            <a:ext cx="231299" cy="1451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05" name="テキスト ボックス 304">
            <a:extLst>
              <a:ext uri="{FF2B5EF4-FFF2-40B4-BE49-F238E27FC236}">
                <a16:creationId xmlns:a16="http://schemas.microsoft.com/office/drawing/2014/main" id="{0A99A048-27C3-BCB0-D8FE-C4A1973C7F9E}"/>
              </a:ext>
            </a:extLst>
          </xdr:cNvPr>
          <xdr:cNvSpPr txBox="1"/>
        </xdr:nvSpPr>
        <xdr:spPr>
          <a:xfrm>
            <a:off x="663828" y="9943578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06" name="正方形/長方形 305">
            <a:extLst>
              <a:ext uri="{FF2B5EF4-FFF2-40B4-BE49-F238E27FC236}">
                <a16:creationId xmlns:a16="http://schemas.microsoft.com/office/drawing/2014/main" id="{3D41CF45-101E-1A75-601A-CB62BA1528A0}"/>
              </a:ext>
            </a:extLst>
          </xdr:cNvPr>
          <xdr:cNvSpPr/>
        </xdr:nvSpPr>
        <xdr:spPr>
          <a:xfrm>
            <a:off x="716641" y="9952945"/>
            <a:ext cx="242183" cy="122056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07" name="テキスト ボックス 306">
            <a:extLst>
              <a:ext uri="{FF2B5EF4-FFF2-40B4-BE49-F238E27FC236}">
                <a16:creationId xmlns:a16="http://schemas.microsoft.com/office/drawing/2014/main" id="{E8E5492F-D21C-70B9-6E93-25377095EE69}"/>
              </a:ext>
            </a:extLst>
          </xdr:cNvPr>
          <xdr:cNvSpPr txBox="1"/>
        </xdr:nvSpPr>
        <xdr:spPr>
          <a:xfrm>
            <a:off x="669429" y="1119319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08" name="正方形/長方形 307">
            <a:extLst>
              <a:ext uri="{FF2B5EF4-FFF2-40B4-BE49-F238E27FC236}">
                <a16:creationId xmlns:a16="http://schemas.microsoft.com/office/drawing/2014/main" id="{B8C9D064-595F-26D9-D8A5-51340B01A310}"/>
              </a:ext>
            </a:extLst>
          </xdr:cNvPr>
          <xdr:cNvSpPr/>
        </xdr:nvSpPr>
        <xdr:spPr>
          <a:xfrm>
            <a:off x="716237" y="11201666"/>
            <a:ext cx="242183" cy="172525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09" name="テキスト ボックス 308">
            <a:extLst>
              <a:ext uri="{FF2B5EF4-FFF2-40B4-BE49-F238E27FC236}">
                <a16:creationId xmlns:a16="http://schemas.microsoft.com/office/drawing/2014/main" id="{6EEF50CE-87B2-5FED-8E86-6EFB454467BD}"/>
              </a:ext>
            </a:extLst>
          </xdr:cNvPr>
          <xdr:cNvSpPr txBox="1"/>
        </xdr:nvSpPr>
        <xdr:spPr>
          <a:xfrm>
            <a:off x="667669" y="1294676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10" name="正方形/長方形 309">
            <a:extLst>
              <a:ext uri="{FF2B5EF4-FFF2-40B4-BE49-F238E27FC236}">
                <a16:creationId xmlns:a16="http://schemas.microsoft.com/office/drawing/2014/main" id="{F9FAED51-9A98-94A6-A03C-EA46F828FFCA}"/>
              </a:ext>
            </a:extLst>
          </xdr:cNvPr>
          <xdr:cNvSpPr/>
        </xdr:nvSpPr>
        <xdr:spPr>
          <a:xfrm>
            <a:off x="711267" y="12950548"/>
            <a:ext cx="246883" cy="985291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11" name="テキスト ボックス 310">
            <a:extLst>
              <a:ext uri="{FF2B5EF4-FFF2-40B4-BE49-F238E27FC236}">
                <a16:creationId xmlns:a16="http://schemas.microsoft.com/office/drawing/2014/main" id="{BE912DC9-01BB-4A62-F8D7-8E1B5603EC28}"/>
              </a:ext>
            </a:extLst>
          </xdr:cNvPr>
          <xdr:cNvSpPr txBox="1"/>
        </xdr:nvSpPr>
        <xdr:spPr>
          <a:xfrm>
            <a:off x="674430" y="1393365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12" name="正方形/長方形 311">
            <a:extLst>
              <a:ext uri="{FF2B5EF4-FFF2-40B4-BE49-F238E27FC236}">
                <a16:creationId xmlns:a16="http://schemas.microsoft.com/office/drawing/2014/main" id="{1CAE96CD-D2AC-DC9F-B6C6-9316AA699D1D}"/>
              </a:ext>
            </a:extLst>
          </xdr:cNvPr>
          <xdr:cNvSpPr/>
        </xdr:nvSpPr>
        <xdr:spPr>
          <a:xfrm>
            <a:off x="716672" y="13968414"/>
            <a:ext cx="242183" cy="722256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13" name="テキスト ボックス 312">
            <a:extLst>
              <a:ext uri="{FF2B5EF4-FFF2-40B4-BE49-F238E27FC236}">
                <a16:creationId xmlns:a16="http://schemas.microsoft.com/office/drawing/2014/main" id="{32889CB6-A0B7-39A6-4A6A-7DF4F42C8712}"/>
              </a:ext>
            </a:extLst>
          </xdr:cNvPr>
          <xdr:cNvSpPr txBox="1"/>
        </xdr:nvSpPr>
        <xdr:spPr>
          <a:xfrm>
            <a:off x="680027" y="1468300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14" name="正方形/長方形 313">
            <a:extLst>
              <a:ext uri="{FF2B5EF4-FFF2-40B4-BE49-F238E27FC236}">
                <a16:creationId xmlns:a16="http://schemas.microsoft.com/office/drawing/2014/main" id="{BE23267E-7309-01C9-7606-6B66A78954EC}"/>
              </a:ext>
            </a:extLst>
          </xdr:cNvPr>
          <xdr:cNvSpPr/>
        </xdr:nvSpPr>
        <xdr:spPr>
          <a:xfrm>
            <a:off x="710463" y="14715116"/>
            <a:ext cx="242183" cy="46433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15" name="テキスト ボックス 314">
            <a:extLst>
              <a:ext uri="{FF2B5EF4-FFF2-40B4-BE49-F238E27FC236}">
                <a16:creationId xmlns:a16="http://schemas.microsoft.com/office/drawing/2014/main" id="{225E74F6-4DFA-0278-4BDF-18139B7E6397}"/>
              </a:ext>
            </a:extLst>
          </xdr:cNvPr>
          <xdr:cNvSpPr txBox="1"/>
        </xdr:nvSpPr>
        <xdr:spPr>
          <a:xfrm>
            <a:off x="678316" y="1519805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16" name="正方形/長方形 315">
            <a:extLst>
              <a:ext uri="{FF2B5EF4-FFF2-40B4-BE49-F238E27FC236}">
                <a16:creationId xmlns:a16="http://schemas.microsoft.com/office/drawing/2014/main" id="{88DCFC20-3EDB-98D1-42E5-E02F5DD1D28D}"/>
              </a:ext>
            </a:extLst>
          </xdr:cNvPr>
          <xdr:cNvSpPr/>
        </xdr:nvSpPr>
        <xdr:spPr>
          <a:xfrm>
            <a:off x="710252" y="15209189"/>
            <a:ext cx="242183" cy="47100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>
    <xdr:from>
      <xdr:col>9</xdr:col>
      <xdr:colOff>2526379</xdr:colOff>
      <xdr:row>0</xdr:row>
      <xdr:rowOff>402771</xdr:rowOff>
    </xdr:from>
    <xdr:to>
      <xdr:col>11</xdr:col>
      <xdr:colOff>51821</xdr:colOff>
      <xdr:row>60</xdr:row>
      <xdr:rowOff>242887</xdr:rowOff>
    </xdr:to>
    <xdr:grpSp>
      <xdr:nvGrpSpPr>
        <xdr:cNvPr id="317" name="グループ化 316">
          <a:extLst>
            <a:ext uri="{FF2B5EF4-FFF2-40B4-BE49-F238E27FC236}">
              <a16:creationId xmlns:a16="http://schemas.microsoft.com/office/drawing/2014/main" id="{B5F01F12-FBDE-3BEA-904C-C72B0DEF79B8}"/>
            </a:ext>
          </a:extLst>
        </xdr:cNvPr>
        <xdr:cNvGrpSpPr/>
      </xdr:nvGrpSpPr>
      <xdr:grpSpPr>
        <a:xfrm>
          <a:off x="10483836" y="402771"/>
          <a:ext cx="355728" cy="15036573"/>
          <a:chOff x="663828" y="667431"/>
          <a:chExt cx="381061" cy="15044056"/>
        </a:xfrm>
      </xdr:grpSpPr>
      <xdr:sp macro="" textlink="">
        <xdr:nvSpPr>
          <xdr:cNvPr id="318" name="四角形: 角を丸くする 317">
            <a:extLst>
              <a:ext uri="{FF2B5EF4-FFF2-40B4-BE49-F238E27FC236}">
                <a16:creationId xmlns:a16="http://schemas.microsoft.com/office/drawing/2014/main" id="{53B0A79A-1DCF-CCAF-390B-B06398EADF7B}"/>
              </a:ext>
            </a:extLst>
          </xdr:cNvPr>
          <xdr:cNvSpPr/>
        </xdr:nvSpPr>
        <xdr:spPr>
          <a:xfrm>
            <a:off x="701236" y="667431"/>
            <a:ext cx="277627" cy="15044056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19" name="テキスト ボックス 318">
            <a:extLst>
              <a:ext uri="{FF2B5EF4-FFF2-40B4-BE49-F238E27FC236}">
                <a16:creationId xmlns:a16="http://schemas.microsoft.com/office/drawing/2014/main" id="{75BFF765-F763-F4E6-BB49-61EA74CAB23C}"/>
              </a:ext>
            </a:extLst>
          </xdr:cNvPr>
          <xdr:cNvSpPr txBox="1"/>
        </xdr:nvSpPr>
        <xdr:spPr>
          <a:xfrm>
            <a:off x="709421" y="693170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320" name="正方形/長方形 319">
            <a:extLst>
              <a:ext uri="{FF2B5EF4-FFF2-40B4-BE49-F238E27FC236}">
                <a16:creationId xmlns:a16="http://schemas.microsoft.com/office/drawing/2014/main" id="{B69B264A-2BED-E8FE-B83B-01B2FFC2C162}"/>
              </a:ext>
            </a:extLst>
          </xdr:cNvPr>
          <xdr:cNvSpPr/>
        </xdr:nvSpPr>
        <xdr:spPr>
          <a:xfrm>
            <a:off x="724954" y="708250"/>
            <a:ext cx="234563" cy="14461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21" name="テキスト ボックス 320">
            <a:extLst>
              <a:ext uri="{FF2B5EF4-FFF2-40B4-BE49-F238E27FC236}">
                <a16:creationId xmlns:a16="http://schemas.microsoft.com/office/drawing/2014/main" id="{3FECCCFE-CE5C-A3A6-1A62-0B2A7824DDE7}"/>
              </a:ext>
            </a:extLst>
          </xdr:cNvPr>
          <xdr:cNvSpPr txBox="1"/>
        </xdr:nvSpPr>
        <xdr:spPr>
          <a:xfrm>
            <a:off x="719983" y="2157694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322" name="正方形/長方形 321">
            <a:extLst>
              <a:ext uri="{FF2B5EF4-FFF2-40B4-BE49-F238E27FC236}">
                <a16:creationId xmlns:a16="http://schemas.microsoft.com/office/drawing/2014/main" id="{F1EDB04A-A81C-18DB-25A9-8C1545F0CC51}"/>
              </a:ext>
            </a:extLst>
          </xdr:cNvPr>
          <xdr:cNvSpPr/>
        </xdr:nvSpPr>
        <xdr:spPr>
          <a:xfrm>
            <a:off x="728267" y="2195001"/>
            <a:ext cx="230481" cy="12215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23" name="テキスト ボックス 322">
            <a:extLst>
              <a:ext uri="{FF2B5EF4-FFF2-40B4-BE49-F238E27FC236}">
                <a16:creationId xmlns:a16="http://schemas.microsoft.com/office/drawing/2014/main" id="{0B8EEE0A-C9AD-50FD-3DCC-D4E977855AB4}"/>
              </a:ext>
            </a:extLst>
          </xdr:cNvPr>
          <xdr:cNvSpPr txBox="1"/>
        </xdr:nvSpPr>
        <xdr:spPr>
          <a:xfrm>
            <a:off x="673685" y="3427920"/>
            <a:ext cx="278816" cy="24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324" name="正方形/長方形 323">
            <a:extLst>
              <a:ext uri="{FF2B5EF4-FFF2-40B4-BE49-F238E27FC236}">
                <a16:creationId xmlns:a16="http://schemas.microsoft.com/office/drawing/2014/main" id="{403E491E-6B5E-29FB-BC41-CFD11C376004}"/>
              </a:ext>
            </a:extLst>
          </xdr:cNvPr>
          <xdr:cNvSpPr/>
        </xdr:nvSpPr>
        <xdr:spPr>
          <a:xfrm>
            <a:off x="723297" y="3443868"/>
            <a:ext cx="234563" cy="986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25" name="テキスト ボックス 324">
            <a:extLst>
              <a:ext uri="{FF2B5EF4-FFF2-40B4-BE49-F238E27FC236}">
                <a16:creationId xmlns:a16="http://schemas.microsoft.com/office/drawing/2014/main" id="{C2AA6180-A7F4-D878-138F-D1DDC4257B25}"/>
              </a:ext>
            </a:extLst>
          </xdr:cNvPr>
          <xdr:cNvSpPr txBox="1"/>
        </xdr:nvSpPr>
        <xdr:spPr>
          <a:xfrm>
            <a:off x="672338" y="445643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326" name="正方形/長方形 325">
            <a:extLst>
              <a:ext uri="{FF2B5EF4-FFF2-40B4-BE49-F238E27FC236}">
                <a16:creationId xmlns:a16="http://schemas.microsoft.com/office/drawing/2014/main" id="{D64277DA-3105-EB62-C81D-8D3A7ACF55BB}"/>
              </a:ext>
            </a:extLst>
          </xdr:cNvPr>
          <xdr:cNvSpPr/>
        </xdr:nvSpPr>
        <xdr:spPr>
          <a:xfrm>
            <a:off x="726611" y="4468585"/>
            <a:ext cx="225890" cy="145536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27" name="テキスト ボックス 326">
            <a:extLst>
              <a:ext uri="{FF2B5EF4-FFF2-40B4-BE49-F238E27FC236}">
                <a16:creationId xmlns:a16="http://schemas.microsoft.com/office/drawing/2014/main" id="{940A0CF1-FAC8-6156-B978-6FDEC1227C04}"/>
              </a:ext>
            </a:extLst>
          </xdr:cNvPr>
          <xdr:cNvSpPr txBox="1"/>
        </xdr:nvSpPr>
        <xdr:spPr>
          <a:xfrm>
            <a:off x="675736" y="594783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28" name="正方形/長方形 327">
            <a:extLst>
              <a:ext uri="{FF2B5EF4-FFF2-40B4-BE49-F238E27FC236}">
                <a16:creationId xmlns:a16="http://schemas.microsoft.com/office/drawing/2014/main" id="{E3FAC8B1-45DB-2E07-24C5-2C6ED398E0D7}"/>
              </a:ext>
            </a:extLst>
          </xdr:cNvPr>
          <xdr:cNvSpPr/>
        </xdr:nvSpPr>
        <xdr:spPr>
          <a:xfrm>
            <a:off x="719253" y="5948129"/>
            <a:ext cx="241569" cy="122419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29" name="テキスト ボックス 328">
            <a:extLst>
              <a:ext uri="{FF2B5EF4-FFF2-40B4-BE49-F238E27FC236}">
                <a16:creationId xmlns:a16="http://schemas.microsoft.com/office/drawing/2014/main" id="{99748013-B6DB-2CAE-5DE9-AEF5D78CB3B2}"/>
              </a:ext>
            </a:extLst>
          </xdr:cNvPr>
          <xdr:cNvSpPr txBox="1"/>
        </xdr:nvSpPr>
        <xdr:spPr>
          <a:xfrm>
            <a:off x="671231" y="718058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30" name="正方形/長方形 329">
            <a:extLst>
              <a:ext uri="{FF2B5EF4-FFF2-40B4-BE49-F238E27FC236}">
                <a16:creationId xmlns:a16="http://schemas.microsoft.com/office/drawing/2014/main" id="{CA60E492-B0C8-E586-3B88-8D9082C54FE3}"/>
              </a:ext>
            </a:extLst>
          </xdr:cNvPr>
          <xdr:cNvSpPr/>
        </xdr:nvSpPr>
        <xdr:spPr>
          <a:xfrm>
            <a:off x="722863" y="7204256"/>
            <a:ext cx="234563" cy="1219693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31" name="テキスト ボックス 330">
            <a:extLst>
              <a:ext uri="{FF2B5EF4-FFF2-40B4-BE49-F238E27FC236}">
                <a16:creationId xmlns:a16="http://schemas.microsoft.com/office/drawing/2014/main" id="{EF5AD950-776E-98DB-5FA4-830E243DEBD2}"/>
              </a:ext>
            </a:extLst>
          </xdr:cNvPr>
          <xdr:cNvSpPr txBox="1"/>
        </xdr:nvSpPr>
        <xdr:spPr>
          <a:xfrm>
            <a:off x="666448" y="8458051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32" name="正方形/長方形 331">
            <a:extLst>
              <a:ext uri="{FF2B5EF4-FFF2-40B4-BE49-F238E27FC236}">
                <a16:creationId xmlns:a16="http://schemas.microsoft.com/office/drawing/2014/main" id="{508D5C9D-77EE-49DB-A35A-DFA7B0FED19E}"/>
              </a:ext>
            </a:extLst>
          </xdr:cNvPr>
          <xdr:cNvSpPr/>
        </xdr:nvSpPr>
        <xdr:spPr>
          <a:xfrm>
            <a:off x="722970" y="8455475"/>
            <a:ext cx="231299" cy="1451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33" name="テキスト ボックス 332">
            <a:extLst>
              <a:ext uri="{FF2B5EF4-FFF2-40B4-BE49-F238E27FC236}">
                <a16:creationId xmlns:a16="http://schemas.microsoft.com/office/drawing/2014/main" id="{3623D260-12F5-8659-9049-A280B7C8754C}"/>
              </a:ext>
            </a:extLst>
          </xdr:cNvPr>
          <xdr:cNvSpPr txBox="1"/>
        </xdr:nvSpPr>
        <xdr:spPr>
          <a:xfrm>
            <a:off x="663828" y="9943578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34" name="正方形/長方形 333">
            <a:extLst>
              <a:ext uri="{FF2B5EF4-FFF2-40B4-BE49-F238E27FC236}">
                <a16:creationId xmlns:a16="http://schemas.microsoft.com/office/drawing/2014/main" id="{6101BB17-8A18-8F1A-CC7C-954F9568F9EF}"/>
              </a:ext>
            </a:extLst>
          </xdr:cNvPr>
          <xdr:cNvSpPr/>
        </xdr:nvSpPr>
        <xdr:spPr>
          <a:xfrm>
            <a:off x="716641" y="9952945"/>
            <a:ext cx="242183" cy="122056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35" name="テキスト ボックス 334">
            <a:extLst>
              <a:ext uri="{FF2B5EF4-FFF2-40B4-BE49-F238E27FC236}">
                <a16:creationId xmlns:a16="http://schemas.microsoft.com/office/drawing/2014/main" id="{508C1CF8-BA06-CDC8-6B64-8ADC1D41AEEA}"/>
              </a:ext>
            </a:extLst>
          </xdr:cNvPr>
          <xdr:cNvSpPr txBox="1"/>
        </xdr:nvSpPr>
        <xdr:spPr>
          <a:xfrm>
            <a:off x="669429" y="1119319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36" name="正方形/長方形 335">
            <a:extLst>
              <a:ext uri="{FF2B5EF4-FFF2-40B4-BE49-F238E27FC236}">
                <a16:creationId xmlns:a16="http://schemas.microsoft.com/office/drawing/2014/main" id="{A35E16AE-0E30-5EEB-E130-1ED2356C9402}"/>
              </a:ext>
            </a:extLst>
          </xdr:cNvPr>
          <xdr:cNvSpPr/>
        </xdr:nvSpPr>
        <xdr:spPr>
          <a:xfrm>
            <a:off x="716237" y="11201666"/>
            <a:ext cx="242183" cy="172525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37" name="テキスト ボックス 336">
            <a:extLst>
              <a:ext uri="{FF2B5EF4-FFF2-40B4-BE49-F238E27FC236}">
                <a16:creationId xmlns:a16="http://schemas.microsoft.com/office/drawing/2014/main" id="{BCB3061D-8749-C15C-0347-151746073EBB}"/>
              </a:ext>
            </a:extLst>
          </xdr:cNvPr>
          <xdr:cNvSpPr txBox="1"/>
        </xdr:nvSpPr>
        <xdr:spPr>
          <a:xfrm>
            <a:off x="667669" y="1294676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38" name="正方形/長方形 337">
            <a:extLst>
              <a:ext uri="{FF2B5EF4-FFF2-40B4-BE49-F238E27FC236}">
                <a16:creationId xmlns:a16="http://schemas.microsoft.com/office/drawing/2014/main" id="{DE4731DC-7B4B-4E64-5264-F2ACE02F6A55}"/>
              </a:ext>
            </a:extLst>
          </xdr:cNvPr>
          <xdr:cNvSpPr/>
        </xdr:nvSpPr>
        <xdr:spPr>
          <a:xfrm>
            <a:off x="711267" y="12950548"/>
            <a:ext cx="246883" cy="985291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39" name="テキスト ボックス 338">
            <a:extLst>
              <a:ext uri="{FF2B5EF4-FFF2-40B4-BE49-F238E27FC236}">
                <a16:creationId xmlns:a16="http://schemas.microsoft.com/office/drawing/2014/main" id="{6721E1D1-9528-85BC-B49F-06CB84EE4AC7}"/>
              </a:ext>
            </a:extLst>
          </xdr:cNvPr>
          <xdr:cNvSpPr txBox="1"/>
        </xdr:nvSpPr>
        <xdr:spPr>
          <a:xfrm>
            <a:off x="674430" y="1393365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40" name="正方形/長方形 339">
            <a:extLst>
              <a:ext uri="{FF2B5EF4-FFF2-40B4-BE49-F238E27FC236}">
                <a16:creationId xmlns:a16="http://schemas.microsoft.com/office/drawing/2014/main" id="{AFF9EB58-D416-615B-DFE6-643DA93B7E01}"/>
              </a:ext>
            </a:extLst>
          </xdr:cNvPr>
          <xdr:cNvSpPr/>
        </xdr:nvSpPr>
        <xdr:spPr>
          <a:xfrm>
            <a:off x="716672" y="13968414"/>
            <a:ext cx="242183" cy="722256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41" name="テキスト ボックス 340">
            <a:extLst>
              <a:ext uri="{FF2B5EF4-FFF2-40B4-BE49-F238E27FC236}">
                <a16:creationId xmlns:a16="http://schemas.microsoft.com/office/drawing/2014/main" id="{C390F317-C6D8-F8DF-05EC-5872B12D36C7}"/>
              </a:ext>
            </a:extLst>
          </xdr:cNvPr>
          <xdr:cNvSpPr txBox="1"/>
        </xdr:nvSpPr>
        <xdr:spPr>
          <a:xfrm>
            <a:off x="680027" y="1468300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42" name="正方形/長方形 341">
            <a:extLst>
              <a:ext uri="{FF2B5EF4-FFF2-40B4-BE49-F238E27FC236}">
                <a16:creationId xmlns:a16="http://schemas.microsoft.com/office/drawing/2014/main" id="{7BCF9B32-4E9B-63F3-BC19-CD4B2899607C}"/>
              </a:ext>
            </a:extLst>
          </xdr:cNvPr>
          <xdr:cNvSpPr/>
        </xdr:nvSpPr>
        <xdr:spPr>
          <a:xfrm>
            <a:off x="710463" y="14715116"/>
            <a:ext cx="242183" cy="46433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43" name="テキスト ボックス 342">
            <a:extLst>
              <a:ext uri="{FF2B5EF4-FFF2-40B4-BE49-F238E27FC236}">
                <a16:creationId xmlns:a16="http://schemas.microsoft.com/office/drawing/2014/main" id="{F73BFA36-62B8-CAAD-9DF2-A26BA17D3BF7}"/>
              </a:ext>
            </a:extLst>
          </xdr:cNvPr>
          <xdr:cNvSpPr txBox="1"/>
        </xdr:nvSpPr>
        <xdr:spPr>
          <a:xfrm>
            <a:off x="678316" y="1519805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44" name="正方形/長方形 343">
            <a:extLst>
              <a:ext uri="{FF2B5EF4-FFF2-40B4-BE49-F238E27FC236}">
                <a16:creationId xmlns:a16="http://schemas.microsoft.com/office/drawing/2014/main" id="{17773895-4595-5754-F67D-7239F2D659E7}"/>
              </a:ext>
            </a:extLst>
          </xdr:cNvPr>
          <xdr:cNvSpPr/>
        </xdr:nvSpPr>
        <xdr:spPr>
          <a:xfrm>
            <a:off x="710252" y="15209189"/>
            <a:ext cx="242183" cy="47100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20934</xdr:colOff>
      <xdr:row>1</xdr:row>
      <xdr:rowOff>0</xdr:rowOff>
    </xdr:from>
    <xdr:to>
      <xdr:col>8</xdr:col>
      <xdr:colOff>293076</xdr:colOff>
      <xdr:row>21</xdr:row>
      <xdr:rowOff>150767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0A7E27F-1FC1-4F9E-8E70-77368C5F33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0348"/>
        <a:stretch/>
      </xdr:blipFill>
      <xdr:spPr>
        <a:xfrm>
          <a:off x="8181954" y="228600"/>
          <a:ext cx="272142" cy="472276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42</xdr:row>
      <xdr:rowOff>11995</xdr:rowOff>
    </xdr:from>
    <xdr:to>
      <xdr:col>8</xdr:col>
      <xdr:colOff>268040</xdr:colOff>
      <xdr:row>60</xdr:row>
      <xdr:rowOff>205761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2E58143-D286-4838-8BCA-DC200223D8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99" t="6250" r="1666" b="21381"/>
        <a:stretch/>
      </xdr:blipFill>
      <xdr:spPr>
        <a:xfrm>
          <a:off x="8161020" y="9613195"/>
          <a:ext cx="268040" cy="4308566"/>
        </a:xfrm>
        <a:prstGeom prst="rect">
          <a:avLst/>
        </a:prstGeom>
      </xdr:spPr>
    </xdr:pic>
    <xdr:clientData/>
  </xdr:twoCellAnchor>
  <xdr:twoCellAnchor editAs="oneCell">
    <xdr:from>
      <xdr:col>8</xdr:col>
      <xdr:colOff>20934</xdr:colOff>
      <xdr:row>21</xdr:row>
      <xdr:rowOff>121284</xdr:rowOff>
    </xdr:from>
    <xdr:to>
      <xdr:col>8</xdr:col>
      <xdr:colOff>306140</xdr:colOff>
      <xdr:row>42</xdr:row>
      <xdr:rowOff>12866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4C9FC93-850F-49FD-A684-F7EB8E061E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33" t="6856" r="-7500" b="19385"/>
        <a:stretch/>
      </xdr:blipFill>
      <xdr:spPr>
        <a:xfrm>
          <a:off x="8181954" y="4921884"/>
          <a:ext cx="285206" cy="469218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318379</xdr:colOff>
      <xdr:row>21</xdr:row>
      <xdr:rowOff>148294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E8A62A2-6F25-48DB-A47F-FC8A0936EF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0348"/>
        <a:stretch/>
      </xdr:blipFill>
      <xdr:spPr>
        <a:xfrm flipH="1">
          <a:off x="8831580" y="228600"/>
          <a:ext cx="318379" cy="4720294"/>
        </a:xfrm>
        <a:prstGeom prst="rect">
          <a:avLst/>
        </a:prstGeom>
      </xdr:spPr>
    </xdr:pic>
    <xdr:clientData/>
  </xdr:twoCellAnchor>
  <xdr:twoCellAnchor editAs="oneCell">
    <xdr:from>
      <xdr:col>9</xdr:col>
      <xdr:colOff>40820</xdr:colOff>
      <xdr:row>40</xdr:row>
      <xdr:rowOff>79213</xdr:rowOff>
    </xdr:from>
    <xdr:to>
      <xdr:col>9</xdr:col>
      <xdr:colOff>362490</xdr:colOff>
      <xdr:row>60</xdr:row>
      <xdr:rowOff>192674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0AB1F6D-F3AB-4196-85F1-E8896D160D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99" t="6250" r="1666" b="21381"/>
        <a:stretch/>
      </xdr:blipFill>
      <xdr:spPr>
        <a:xfrm flipH="1">
          <a:off x="8872400" y="9223213"/>
          <a:ext cx="321670" cy="468546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21</xdr:row>
      <xdr:rowOff>111179</xdr:rowOff>
    </xdr:from>
    <xdr:to>
      <xdr:col>9</xdr:col>
      <xdr:colOff>320433</xdr:colOff>
      <xdr:row>40</xdr:row>
      <xdr:rowOff>126715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D5602E2-EA5F-4BE5-B28B-B41F10DBAC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33" t="6856" r="-7500" b="19385"/>
        <a:stretch/>
      </xdr:blipFill>
      <xdr:spPr>
        <a:xfrm flipH="1">
          <a:off x="8831580" y="4911779"/>
          <a:ext cx="320433" cy="435893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11</xdr:col>
      <xdr:colOff>354874</xdr:colOff>
      <xdr:row>5</xdr:row>
      <xdr:rowOff>134038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AADE748-9D44-4B89-AF05-428B6B01C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2140" y="457200"/>
          <a:ext cx="1025434" cy="81983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11</xdr:col>
      <xdr:colOff>92719</xdr:colOff>
      <xdr:row>9</xdr:row>
      <xdr:rowOff>76771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F967C5A-24D1-432C-9F87-AEA2856E9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9502140" y="1600200"/>
          <a:ext cx="763279" cy="53397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11</xdr:col>
      <xdr:colOff>85205</xdr:colOff>
      <xdr:row>14</xdr:row>
      <xdr:rowOff>227414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C121F75-7829-4B58-91FF-8C570E39F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2140" y="2743200"/>
          <a:ext cx="755765" cy="6846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587840</xdr:colOff>
      <xdr:row>4</xdr:row>
      <xdr:rowOff>44068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53E7FAB-AAAF-47ED-A545-83611702C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 flipV="1">
          <a:off x="10843260" y="457200"/>
          <a:ext cx="587840" cy="50126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590007</xdr:colOff>
      <xdr:row>8</xdr:row>
      <xdr:rowOff>206038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C9C9F1EE-87E1-4BFD-BE70-B5756A470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H="1">
          <a:off x="10843260" y="1371600"/>
          <a:ext cx="590007" cy="663238"/>
        </a:xfrm>
        <a:prstGeom prst="rect">
          <a:avLst/>
        </a:prstGeom>
      </xdr:spPr>
    </xdr:pic>
    <xdr:clientData/>
  </xdr:twoCellAnchor>
  <xdr:twoCellAnchor editAs="oneCell">
    <xdr:from>
      <xdr:col>10</xdr:col>
      <xdr:colOff>121920</xdr:colOff>
      <xdr:row>17</xdr:row>
      <xdr:rowOff>30480</xdr:rowOff>
    </xdr:from>
    <xdr:to>
      <xdr:col>11</xdr:col>
      <xdr:colOff>91853</xdr:colOff>
      <xdr:row>20</xdr:row>
      <xdr:rowOff>20475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433264D-F885-4B6A-AA45-15A8DCA3B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499338" flipV="1">
          <a:off x="9606409" y="3934331"/>
          <a:ext cx="675795" cy="64049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478905</xdr:colOff>
      <xdr:row>12</xdr:row>
      <xdr:rowOff>145992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DAF9B163-9A1B-43A9-88F6-FEA1E451E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423612" flipH="1">
          <a:off x="10843260" y="2514600"/>
          <a:ext cx="478905" cy="3745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316402</xdr:colOff>
      <xdr:row>2</xdr:row>
      <xdr:rowOff>338523</xdr:rowOff>
    </xdr:from>
    <xdr:to>
      <xdr:col>7</xdr:col>
      <xdr:colOff>116470</xdr:colOff>
      <xdr:row>3</xdr:row>
      <xdr:rowOff>148022</xdr:rowOff>
    </xdr:to>
    <xdr:sp macro="" textlink="">
      <xdr:nvSpPr>
        <xdr:cNvPr id="17" name="十字形 16">
          <a:extLst>
            <a:ext uri="{FF2B5EF4-FFF2-40B4-BE49-F238E27FC236}">
              <a16:creationId xmlns:a16="http://schemas.microsoft.com/office/drawing/2014/main" id="{8808EE2F-9888-43E7-8458-C17D2845636D}"/>
            </a:ext>
          </a:extLst>
        </xdr:cNvPr>
        <xdr:cNvSpPr/>
      </xdr:nvSpPr>
      <xdr:spPr>
        <a:xfrm>
          <a:off x="6371581" y="1209380"/>
          <a:ext cx="235496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277091</xdr:colOff>
      <xdr:row>2</xdr:row>
      <xdr:rowOff>286987</xdr:rowOff>
    </xdr:from>
    <xdr:to>
      <xdr:col>4</xdr:col>
      <xdr:colOff>138630</xdr:colOff>
      <xdr:row>3</xdr:row>
      <xdr:rowOff>130104</xdr:rowOff>
    </xdr:to>
    <xdr:sp macro="" textlink="">
      <xdr:nvSpPr>
        <xdr:cNvPr id="18" name="次の値と等しい 17">
          <a:extLst>
            <a:ext uri="{FF2B5EF4-FFF2-40B4-BE49-F238E27FC236}">
              <a16:creationId xmlns:a16="http://schemas.microsoft.com/office/drawing/2014/main" id="{E78FC7C2-4095-42F8-AB43-A89230C8C024}"/>
            </a:ext>
          </a:extLst>
        </xdr:cNvPr>
        <xdr:cNvSpPr/>
      </xdr:nvSpPr>
      <xdr:spPr>
        <a:xfrm>
          <a:off x="3120984" y="1157844"/>
          <a:ext cx="296967" cy="278546"/>
        </a:xfrm>
        <a:prstGeom prst="mathEqual">
          <a:avLst>
            <a:gd name="adj1" fmla="val 8928"/>
            <a:gd name="adj2" fmla="val 21487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340152</xdr:colOff>
      <xdr:row>2</xdr:row>
      <xdr:rowOff>307845</xdr:rowOff>
    </xdr:from>
    <xdr:to>
      <xdr:col>10</xdr:col>
      <xdr:colOff>140220</xdr:colOff>
      <xdr:row>3</xdr:row>
      <xdr:rowOff>117344</xdr:rowOff>
    </xdr:to>
    <xdr:sp macro="" textlink="">
      <xdr:nvSpPr>
        <xdr:cNvPr id="19" name="十字形 18">
          <a:extLst>
            <a:ext uri="{FF2B5EF4-FFF2-40B4-BE49-F238E27FC236}">
              <a16:creationId xmlns:a16="http://schemas.microsoft.com/office/drawing/2014/main" id="{4046E4F9-BD9C-B15D-6C09-A82B29EB7463}"/>
            </a:ext>
          </a:extLst>
        </xdr:cNvPr>
        <xdr:cNvSpPr/>
      </xdr:nvSpPr>
      <xdr:spPr>
        <a:xfrm>
          <a:off x="9606616" y="1178702"/>
          <a:ext cx="235497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336688</xdr:colOff>
      <xdr:row>2</xdr:row>
      <xdr:rowOff>317989</xdr:rowOff>
    </xdr:from>
    <xdr:to>
      <xdr:col>13</xdr:col>
      <xdr:colOff>136757</xdr:colOff>
      <xdr:row>3</xdr:row>
      <xdr:rowOff>127488</xdr:rowOff>
    </xdr:to>
    <xdr:sp macro="" textlink="">
      <xdr:nvSpPr>
        <xdr:cNvPr id="20" name="十字形 19">
          <a:extLst>
            <a:ext uri="{FF2B5EF4-FFF2-40B4-BE49-F238E27FC236}">
              <a16:creationId xmlns:a16="http://schemas.microsoft.com/office/drawing/2014/main" id="{DAC9AFA7-E2BB-1241-9710-62A2DC54B079}"/>
            </a:ext>
          </a:extLst>
        </xdr:cNvPr>
        <xdr:cNvSpPr/>
      </xdr:nvSpPr>
      <xdr:spPr>
        <a:xfrm>
          <a:off x="12814438" y="1188846"/>
          <a:ext cx="235498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360438</xdr:colOff>
      <xdr:row>2</xdr:row>
      <xdr:rowOff>314524</xdr:rowOff>
    </xdr:from>
    <xdr:to>
      <xdr:col>16</xdr:col>
      <xdr:colOff>160507</xdr:colOff>
      <xdr:row>3</xdr:row>
      <xdr:rowOff>124023</xdr:rowOff>
    </xdr:to>
    <xdr:sp macro="" textlink="">
      <xdr:nvSpPr>
        <xdr:cNvPr id="21" name="十字形 20">
          <a:extLst>
            <a:ext uri="{FF2B5EF4-FFF2-40B4-BE49-F238E27FC236}">
              <a16:creationId xmlns:a16="http://schemas.microsoft.com/office/drawing/2014/main" id="{5CC31BE6-97E6-37C2-92BA-B081C4CF7DA4}"/>
            </a:ext>
          </a:extLst>
        </xdr:cNvPr>
        <xdr:cNvSpPr/>
      </xdr:nvSpPr>
      <xdr:spPr>
        <a:xfrm>
          <a:off x="16049474" y="1185381"/>
          <a:ext cx="235497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323574</xdr:colOff>
      <xdr:row>5</xdr:row>
      <xdr:rowOff>311061</xdr:rowOff>
    </xdr:from>
    <xdr:to>
      <xdr:col>16</xdr:col>
      <xdr:colOff>123643</xdr:colOff>
      <xdr:row>6</xdr:row>
      <xdr:rowOff>120561</xdr:rowOff>
    </xdr:to>
    <xdr:sp macro="" textlink="">
      <xdr:nvSpPr>
        <xdr:cNvPr id="22" name="十字形 21">
          <a:extLst>
            <a:ext uri="{FF2B5EF4-FFF2-40B4-BE49-F238E27FC236}">
              <a16:creationId xmlns:a16="http://schemas.microsoft.com/office/drawing/2014/main" id="{9AEA527D-97F3-CA21-8510-20A04C6A46CA}"/>
            </a:ext>
          </a:extLst>
        </xdr:cNvPr>
        <xdr:cNvSpPr/>
      </xdr:nvSpPr>
      <xdr:spPr>
        <a:xfrm>
          <a:off x="16012610" y="2488204"/>
          <a:ext cx="235497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333716</xdr:colOff>
      <xdr:row>5</xdr:row>
      <xdr:rowOff>301412</xdr:rowOff>
    </xdr:from>
    <xdr:to>
      <xdr:col>13</xdr:col>
      <xdr:colOff>133785</xdr:colOff>
      <xdr:row>6</xdr:row>
      <xdr:rowOff>110912</xdr:rowOff>
    </xdr:to>
    <xdr:sp macro="" textlink="">
      <xdr:nvSpPr>
        <xdr:cNvPr id="23" name="十字形 22">
          <a:extLst>
            <a:ext uri="{FF2B5EF4-FFF2-40B4-BE49-F238E27FC236}">
              <a16:creationId xmlns:a16="http://schemas.microsoft.com/office/drawing/2014/main" id="{C4341EAE-5D53-061C-E334-B78CC138A4EF}"/>
            </a:ext>
          </a:extLst>
        </xdr:cNvPr>
        <xdr:cNvSpPr/>
      </xdr:nvSpPr>
      <xdr:spPr>
        <a:xfrm>
          <a:off x="12811466" y="2478555"/>
          <a:ext cx="235498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303038</xdr:colOff>
      <xdr:row>5</xdr:row>
      <xdr:rowOff>318978</xdr:rowOff>
    </xdr:from>
    <xdr:to>
      <xdr:col>10</xdr:col>
      <xdr:colOff>103106</xdr:colOff>
      <xdr:row>6</xdr:row>
      <xdr:rowOff>128478</xdr:rowOff>
    </xdr:to>
    <xdr:sp macro="" textlink="">
      <xdr:nvSpPr>
        <xdr:cNvPr id="24" name="十字形 23">
          <a:extLst>
            <a:ext uri="{FF2B5EF4-FFF2-40B4-BE49-F238E27FC236}">
              <a16:creationId xmlns:a16="http://schemas.microsoft.com/office/drawing/2014/main" id="{F97D0DFF-CAD6-46E6-0EDE-CE80AF081FFC}"/>
            </a:ext>
          </a:extLst>
        </xdr:cNvPr>
        <xdr:cNvSpPr/>
      </xdr:nvSpPr>
      <xdr:spPr>
        <a:xfrm>
          <a:off x="9569502" y="2496121"/>
          <a:ext cx="235497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313180</xdr:colOff>
      <xdr:row>5</xdr:row>
      <xdr:rowOff>322937</xdr:rowOff>
    </xdr:from>
    <xdr:to>
      <xdr:col>7</xdr:col>
      <xdr:colOff>113248</xdr:colOff>
      <xdr:row>6</xdr:row>
      <xdr:rowOff>132437</xdr:rowOff>
    </xdr:to>
    <xdr:sp macro="" textlink="">
      <xdr:nvSpPr>
        <xdr:cNvPr id="25" name="十字形 24">
          <a:extLst>
            <a:ext uri="{FF2B5EF4-FFF2-40B4-BE49-F238E27FC236}">
              <a16:creationId xmlns:a16="http://schemas.microsoft.com/office/drawing/2014/main" id="{86746914-2EB5-0C99-9B12-D55ACD786777}"/>
            </a:ext>
          </a:extLst>
        </xdr:cNvPr>
        <xdr:cNvSpPr/>
      </xdr:nvSpPr>
      <xdr:spPr>
        <a:xfrm>
          <a:off x="6368359" y="2500080"/>
          <a:ext cx="235496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273628</xdr:colOff>
      <xdr:row>5</xdr:row>
      <xdr:rowOff>184563</xdr:rowOff>
    </xdr:from>
    <xdr:to>
      <xdr:col>4</xdr:col>
      <xdr:colOff>135167</xdr:colOff>
      <xdr:row>6</xdr:row>
      <xdr:rowOff>27681</xdr:rowOff>
    </xdr:to>
    <xdr:sp macro="" textlink="">
      <xdr:nvSpPr>
        <xdr:cNvPr id="26" name="次の値と等しい 25">
          <a:extLst>
            <a:ext uri="{FF2B5EF4-FFF2-40B4-BE49-F238E27FC236}">
              <a16:creationId xmlns:a16="http://schemas.microsoft.com/office/drawing/2014/main" id="{2335715A-6325-A0D1-64AF-AD971EAB59E6}"/>
            </a:ext>
          </a:extLst>
        </xdr:cNvPr>
        <xdr:cNvSpPr/>
      </xdr:nvSpPr>
      <xdr:spPr>
        <a:xfrm>
          <a:off x="3117521" y="2361706"/>
          <a:ext cx="296967" cy="278546"/>
        </a:xfrm>
        <a:prstGeom prst="mathEqual">
          <a:avLst>
            <a:gd name="adj1" fmla="val 8928"/>
            <a:gd name="adj2" fmla="val 21487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353785</xdr:colOff>
      <xdr:row>7</xdr:row>
      <xdr:rowOff>54429</xdr:rowOff>
    </xdr:from>
    <xdr:to>
      <xdr:col>8</xdr:col>
      <xdr:colOff>1823357</xdr:colOff>
      <xdr:row>8</xdr:row>
      <xdr:rowOff>108857</xdr:rowOff>
    </xdr:to>
    <xdr:sp macro="" textlink="">
      <xdr:nvSpPr>
        <xdr:cNvPr id="2" name="矢印: 下 1">
          <a:extLst>
            <a:ext uri="{FF2B5EF4-FFF2-40B4-BE49-F238E27FC236}">
              <a16:creationId xmlns:a16="http://schemas.microsoft.com/office/drawing/2014/main" id="{3979B278-E6CF-2688-5D43-95FF48293AE3}"/>
            </a:ext>
          </a:extLst>
        </xdr:cNvPr>
        <xdr:cNvSpPr/>
      </xdr:nvSpPr>
      <xdr:spPr>
        <a:xfrm>
          <a:off x="7279821" y="3102429"/>
          <a:ext cx="1469572" cy="340178"/>
        </a:xfrm>
        <a:prstGeom prst="down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内訳</a:t>
          </a:r>
        </a:p>
      </xdr:txBody>
    </xdr:sp>
    <xdr:clientData/>
  </xdr:twoCellAnchor>
  <xdr:twoCellAnchor>
    <xdr:from>
      <xdr:col>11</xdr:col>
      <xdr:colOff>424543</xdr:colOff>
      <xdr:row>7</xdr:row>
      <xdr:rowOff>43543</xdr:rowOff>
    </xdr:from>
    <xdr:to>
      <xdr:col>11</xdr:col>
      <xdr:colOff>1894115</xdr:colOff>
      <xdr:row>8</xdr:row>
      <xdr:rowOff>97971</xdr:rowOff>
    </xdr:to>
    <xdr:sp macro="" textlink="">
      <xdr:nvSpPr>
        <xdr:cNvPr id="3" name="矢印: 下 2">
          <a:extLst>
            <a:ext uri="{FF2B5EF4-FFF2-40B4-BE49-F238E27FC236}">
              <a16:creationId xmlns:a16="http://schemas.microsoft.com/office/drawing/2014/main" id="{CB163DF3-A605-A9DF-232E-4DA0EE9E2085}"/>
            </a:ext>
          </a:extLst>
        </xdr:cNvPr>
        <xdr:cNvSpPr/>
      </xdr:nvSpPr>
      <xdr:spPr>
        <a:xfrm>
          <a:off x="10561864" y="3091543"/>
          <a:ext cx="1469572" cy="571499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内訳</a:t>
          </a:r>
        </a:p>
      </xdr:txBody>
    </xdr:sp>
    <xdr:clientData/>
  </xdr:twoCellAnchor>
  <xdr:twoCellAnchor>
    <xdr:from>
      <xdr:col>0</xdr:col>
      <xdr:colOff>598716</xdr:colOff>
      <xdr:row>12</xdr:row>
      <xdr:rowOff>163286</xdr:rowOff>
    </xdr:from>
    <xdr:to>
      <xdr:col>5</xdr:col>
      <xdr:colOff>1796144</xdr:colOff>
      <xdr:row>21</xdr:row>
      <xdr:rowOff>408216</xdr:rowOff>
    </xdr:to>
    <xdr:sp macro="" textlink="">
      <xdr:nvSpPr>
        <xdr:cNvPr id="4" name="四角形: 1 つの角を丸める 3">
          <a:extLst>
            <a:ext uri="{FF2B5EF4-FFF2-40B4-BE49-F238E27FC236}">
              <a16:creationId xmlns:a16="http://schemas.microsoft.com/office/drawing/2014/main" id="{32C673B6-4C64-886A-EA49-976FA9564321}"/>
            </a:ext>
          </a:extLst>
        </xdr:cNvPr>
        <xdr:cNvSpPr/>
      </xdr:nvSpPr>
      <xdr:spPr>
        <a:xfrm>
          <a:off x="598716" y="4844143"/>
          <a:ext cx="5075464" cy="3224894"/>
        </a:xfrm>
        <a:prstGeom prst="round1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「収支差」が意味するところは、</a:t>
          </a:r>
          <a:endParaRPr lang="ja-JP" altLang="ja-JP" sz="2000">
            <a:solidFill>
              <a:sysClr val="windowText" lastClr="000000"/>
            </a:solidFill>
            <a:effectLst/>
          </a:endParaRPr>
        </a:p>
        <a:p>
          <a:r>
            <a:rPr kumimoji="1" lang="ja-JP" altLang="ja-JP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１９万２</a:t>
          </a:r>
          <a:r>
            <a:rPr kumimoji="1" lang="en-US" altLang="ja-JP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ja-JP" altLang="ja-JP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６３１円の赤字</a:t>
          </a:r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です。</a:t>
          </a:r>
          <a:endParaRPr kumimoji="1" lang="en-US" altLang="ja-JP" sz="20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ja-JP" altLang="ja-JP" sz="2000">
            <a:solidFill>
              <a:sysClr val="windowText" lastClr="000000"/>
            </a:solidFill>
            <a:effectLst/>
          </a:endParaRPr>
        </a:p>
        <a:p>
          <a:r>
            <a:rPr kumimoji="1" lang="en-US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ちなみに令和元年（</a:t>
          </a:r>
          <a:r>
            <a:rPr kumimoji="1" lang="en-US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2019</a:t>
          </a:r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年）度も</a:t>
          </a:r>
          <a:endParaRPr lang="ja-JP" altLang="ja-JP" sz="2000">
            <a:solidFill>
              <a:sysClr val="windowText" lastClr="000000"/>
            </a:solidFill>
            <a:effectLst/>
          </a:endParaRPr>
        </a:p>
        <a:p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2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約５万３千円ほど赤字</a:t>
          </a:r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でした。</a:t>
          </a:r>
          <a:endParaRPr lang="ja-JP" altLang="ja-JP" sz="2000">
            <a:solidFill>
              <a:sysClr val="windowText" lastClr="000000"/>
            </a:solidFill>
            <a:effectLst/>
          </a:endParaRPr>
        </a:p>
        <a:p>
          <a:pPr algn="r"/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（会計：橋本）</a:t>
          </a:r>
          <a:endParaRPr lang="ja-JP" altLang="ja-JP" sz="2000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20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871F9-29B6-4E1B-9D6A-5CD3D43C4F52}">
  <sheetPr>
    <pageSetUpPr fitToPage="1"/>
  </sheetPr>
  <dimension ref="B1:J63"/>
  <sheetViews>
    <sheetView view="pageBreakPreview" zoomScale="70" zoomScaleNormal="80" zoomScaleSheetLayoutView="70" workbookViewId="0">
      <selection activeCell="J22" sqref="J22"/>
    </sheetView>
  </sheetViews>
  <sheetFormatPr defaultColWidth="9" defaultRowHeight="12.6"/>
  <cols>
    <col min="1" max="1" width="7.69921875" style="51" customWidth="1"/>
    <col min="2" max="2" width="5.59765625" style="51" customWidth="1"/>
    <col min="3" max="3" width="4" style="65" customWidth="1"/>
    <col min="4" max="4" width="33.59765625" style="51" customWidth="1"/>
    <col min="5" max="5" width="3.8984375" style="51" customWidth="1"/>
    <col min="6" max="6" width="4" style="65" customWidth="1"/>
    <col min="7" max="7" width="34.796875" style="51" customWidth="1"/>
    <col min="8" max="8" width="3.69921875" style="51" customWidth="1"/>
    <col min="9" max="9" width="4" style="65" customWidth="1"/>
    <col min="10" max="10" width="31.296875" style="51" customWidth="1"/>
    <col min="11" max="11" width="4.59765625" style="51" customWidth="1"/>
    <col min="12" max="16384" width="9" style="51"/>
  </cols>
  <sheetData>
    <row r="1" spans="3:10" ht="36" customHeight="1">
      <c r="C1" s="85" t="s">
        <v>106</v>
      </c>
      <c r="D1" s="85"/>
      <c r="E1" s="84"/>
      <c r="F1" s="85" t="s">
        <v>130</v>
      </c>
      <c r="G1" s="85"/>
      <c r="I1" s="85" t="s">
        <v>131</v>
      </c>
      <c r="J1" s="85"/>
    </row>
    <row r="2" spans="3:10" s="50" customFormat="1" ht="20.100000000000001" customHeight="1">
      <c r="C2" s="344"/>
      <c r="D2" s="344"/>
      <c r="E2" s="96"/>
      <c r="F2" s="344"/>
      <c r="G2" s="344"/>
      <c r="H2" s="96"/>
      <c r="I2" s="344"/>
      <c r="J2" s="344"/>
    </row>
    <row r="3" spans="3:10" ht="20.100000000000001" customHeight="1">
      <c r="C3" s="95"/>
      <c r="D3" s="96"/>
      <c r="E3" s="94"/>
      <c r="F3" s="97" t="s">
        <v>245</v>
      </c>
      <c r="G3" s="98" t="s">
        <v>136</v>
      </c>
      <c r="H3" s="99"/>
      <c r="I3" s="100"/>
      <c r="J3" s="96"/>
    </row>
    <row r="4" spans="3:10" ht="20.100000000000001" customHeight="1">
      <c r="C4" s="95"/>
      <c r="D4" s="96"/>
      <c r="E4" s="94"/>
      <c r="F4" s="95"/>
      <c r="G4" s="101" t="s">
        <v>137</v>
      </c>
      <c r="H4" s="94"/>
      <c r="I4" s="102"/>
      <c r="J4" s="96"/>
    </row>
    <row r="5" spans="3:10" ht="20.100000000000001" customHeight="1">
      <c r="C5" s="95"/>
      <c r="D5" s="96"/>
      <c r="E5" s="94"/>
      <c r="F5" s="102"/>
      <c r="G5" s="101" t="s">
        <v>316</v>
      </c>
      <c r="H5" s="94"/>
      <c r="I5" s="95"/>
      <c r="J5" s="96"/>
    </row>
    <row r="6" spans="3:10" ht="20.100000000000001" customHeight="1">
      <c r="C6" s="103" t="s">
        <v>102</v>
      </c>
      <c r="D6" s="96"/>
      <c r="E6" s="94"/>
      <c r="F6" s="102"/>
      <c r="G6" s="229" t="s">
        <v>317</v>
      </c>
      <c r="H6" s="94"/>
      <c r="I6" s="95"/>
      <c r="J6" s="96"/>
    </row>
    <row r="7" spans="3:10" ht="20.100000000000001" customHeight="1">
      <c r="C7" s="104"/>
      <c r="D7" s="105"/>
      <c r="E7" s="106"/>
      <c r="F7" s="104"/>
      <c r="G7" s="107" t="s">
        <v>315</v>
      </c>
      <c r="H7" s="94"/>
      <c r="I7" s="108"/>
      <c r="J7" s="109"/>
    </row>
    <row r="8" spans="3:10" ht="20.100000000000001" customHeight="1">
      <c r="C8" s="110" t="s">
        <v>244</v>
      </c>
      <c r="D8" s="111" t="s">
        <v>255</v>
      </c>
      <c r="E8" s="99"/>
      <c r="F8" s="112" t="s">
        <v>244</v>
      </c>
      <c r="G8" s="113" t="s">
        <v>217</v>
      </c>
      <c r="H8" s="114"/>
      <c r="I8" s="115"/>
      <c r="J8" s="116"/>
    </row>
    <row r="9" spans="3:10" ht="20.100000000000001" customHeight="1">
      <c r="C9" s="117"/>
      <c r="D9" s="118"/>
      <c r="E9" s="94"/>
      <c r="F9" s="119"/>
      <c r="G9" s="120" t="s">
        <v>286</v>
      </c>
      <c r="H9" s="121"/>
      <c r="I9" s="95"/>
      <c r="J9" s="122"/>
    </row>
    <row r="10" spans="3:10" ht="20.100000000000001" customHeight="1">
      <c r="C10" s="117"/>
      <c r="D10" s="118"/>
      <c r="E10" s="94"/>
      <c r="F10" s="119"/>
      <c r="G10" s="94"/>
      <c r="H10" s="94"/>
      <c r="I10" s="95"/>
      <c r="J10" s="96"/>
    </row>
    <row r="11" spans="3:10" ht="20.100000000000001" customHeight="1">
      <c r="C11" s="117"/>
      <c r="D11" s="118"/>
      <c r="E11" s="94"/>
      <c r="F11" s="119"/>
      <c r="G11" s="94"/>
      <c r="H11" s="94"/>
      <c r="I11" s="100"/>
      <c r="J11" s="96"/>
    </row>
    <row r="12" spans="3:10" ht="20.100000000000001" customHeight="1">
      <c r="C12" s="117"/>
      <c r="D12" s="118"/>
      <c r="E12" s="94"/>
      <c r="F12" s="119"/>
      <c r="G12" s="94"/>
      <c r="H12" s="94"/>
      <c r="I12" s="95"/>
      <c r="J12" s="96"/>
    </row>
    <row r="13" spans="3:10" ht="20.100000000000001" customHeight="1">
      <c r="C13" s="117"/>
      <c r="D13" s="118"/>
      <c r="E13" s="94"/>
      <c r="F13" s="119"/>
      <c r="G13" s="94"/>
      <c r="H13" s="94"/>
      <c r="I13" s="108"/>
      <c r="J13" s="109"/>
    </row>
    <row r="14" spans="3:10" ht="20.100000000000001" customHeight="1">
      <c r="C14" s="345"/>
      <c r="D14" s="136"/>
      <c r="E14" s="94"/>
      <c r="F14" s="123"/>
      <c r="G14" s="124"/>
      <c r="H14" s="94"/>
      <c r="I14" s="125"/>
      <c r="J14" s="124"/>
    </row>
    <row r="15" spans="3:10" ht="20.100000000000001" customHeight="1">
      <c r="C15" s="346"/>
      <c r="D15" s="126"/>
      <c r="E15" s="94"/>
      <c r="F15" s="127"/>
      <c r="G15" s="124"/>
      <c r="H15" s="94"/>
      <c r="I15" s="125"/>
      <c r="J15" s="124"/>
    </row>
    <row r="16" spans="3:10" ht="20.100000000000001" customHeight="1">
      <c r="C16" s="128"/>
      <c r="D16" s="94" t="s">
        <v>190</v>
      </c>
      <c r="E16" s="94"/>
      <c r="F16" s="128"/>
      <c r="G16" s="129"/>
      <c r="H16" s="94"/>
      <c r="I16" s="123"/>
      <c r="J16" s="129"/>
    </row>
    <row r="17" spans="3:10" ht="20.100000000000001" customHeight="1">
      <c r="C17" s="128"/>
      <c r="D17" s="94"/>
      <c r="E17" s="94"/>
      <c r="F17" s="130"/>
      <c r="G17" s="109"/>
      <c r="H17" s="94"/>
      <c r="I17" s="108"/>
      <c r="J17" s="109"/>
    </row>
    <row r="18" spans="3:10" ht="20.100000000000001" customHeight="1">
      <c r="C18" s="131" t="s">
        <v>244</v>
      </c>
      <c r="D18" s="132" t="s">
        <v>114</v>
      </c>
      <c r="E18" s="94"/>
      <c r="F18" s="133"/>
      <c r="G18" s="134"/>
      <c r="H18" s="94"/>
      <c r="I18" s="125"/>
      <c r="J18" s="124"/>
    </row>
    <row r="19" spans="3:10" ht="20.100000000000001" customHeight="1">
      <c r="C19" s="135"/>
      <c r="D19" s="136"/>
      <c r="E19" s="137"/>
      <c r="F19" s="112"/>
      <c r="G19" s="138"/>
      <c r="H19" s="138"/>
      <c r="I19" s="112"/>
      <c r="J19" s="138"/>
    </row>
    <row r="20" spans="3:10" ht="20.100000000000001" customHeight="1">
      <c r="C20" s="117"/>
      <c r="D20" s="118"/>
      <c r="E20" s="94"/>
      <c r="F20" s="347"/>
      <c r="G20" s="348" t="s">
        <v>311</v>
      </c>
      <c r="H20" s="139"/>
      <c r="I20" s="140"/>
      <c r="J20" s="139"/>
    </row>
    <row r="21" spans="3:10" ht="20.100000000000001" customHeight="1">
      <c r="C21" s="141"/>
      <c r="D21" s="142" t="s">
        <v>256</v>
      </c>
      <c r="E21" s="94"/>
      <c r="F21" s="349"/>
      <c r="G21" s="350"/>
      <c r="H21" s="120"/>
      <c r="I21" s="112"/>
      <c r="J21" s="120"/>
    </row>
    <row r="22" spans="3:10" ht="20.100000000000001" customHeight="1">
      <c r="C22" s="143" t="s">
        <v>246</v>
      </c>
      <c r="D22" s="144" t="s">
        <v>281</v>
      </c>
      <c r="E22" s="94"/>
      <c r="F22" s="351" t="s">
        <v>246</v>
      </c>
      <c r="G22" s="352" t="s">
        <v>204</v>
      </c>
      <c r="H22" s="120"/>
      <c r="I22" s="145"/>
      <c r="J22" s="145"/>
    </row>
    <row r="23" spans="3:10" ht="20.100000000000001" customHeight="1">
      <c r="C23" s="146" t="s">
        <v>244</v>
      </c>
      <c r="D23" s="147" t="s">
        <v>201</v>
      </c>
      <c r="E23" s="121"/>
      <c r="F23" s="349" t="s">
        <v>244</v>
      </c>
      <c r="G23" s="353" t="s">
        <v>205</v>
      </c>
      <c r="H23" s="148"/>
      <c r="I23" s="148"/>
      <c r="J23" s="148"/>
    </row>
    <row r="24" spans="3:10" ht="20.100000000000001" customHeight="1">
      <c r="C24" s="149"/>
      <c r="D24" s="144"/>
      <c r="E24" s="94"/>
      <c r="F24" s="349" t="s">
        <v>254</v>
      </c>
      <c r="G24" s="353" t="s">
        <v>206</v>
      </c>
      <c r="H24" s="150"/>
      <c r="I24" s="112"/>
      <c r="J24" s="151"/>
    </row>
    <row r="25" spans="3:10" ht="20.100000000000001" customHeight="1">
      <c r="C25" s="152" t="s">
        <v>245</v>
      </c>
      <c r="D25" s="153" t="s">
        <v>228</v>
      </c>
      <c r="E25" s="148"/>
      <c r="F25" s="349" t="s">
        <v>245</v>
      </c>
      <c r="G25" s="353" t="s">
        <v>207</v>
      </c>
      <c r="H25" s="120"/>
      <c r="I25" s="119"/>
      <c r="J25" s="120"/>
    </row>
    <row r="26" spans="3:10" ht="20.100000000000001" customHeight="1">
      <c r="C26" s="154"/>
      <c r="D26" s="155"/>
      <c r="E26" s="94"/>
      <c r="F26" s="351" t="s">
        <v>246</v>
      </c>
      <c r="G26" s="352" t="s">
        <v>208</v>
      </c>
      <c r="H26" s="120"/>
      <c r="I26" s="120"/>
      <c r="J26" s="120"/>
    </row>
    <row r="27" spans="3:10" ht="20.100000000000001" customHeight="1">
      <c r="C27" s="156" t="s">
        <v>244</v>
      </c>
      <c r="D27" s="144" t="s">
        <v>202</v>
      </c>
      <c r="E27" s="94"/>
      <c r="F27" s="354" t="s">
        <v>244</v>
      </c>
      <c r="G27" s="355" t="s">
        <v>285</v>
      </c>
      <c r="H27" s="94"/>
      <c r="I27" s="157"/>
      <c r="J27" s="158" t="s">
        <v>312</v>
      </c>
    </row>
    <row r="28" spans="3:10" ht="20.100000000000001" customHeight="1">
      <c r="C28" s="149"/>
      <c r="D28" s="144"/>
      <c r="E28" s="94"/>
      <c r="F28" s="356"/>
      <c r="G28" s="357" t="s">
        <v>282</v>
      </c>
      <c r="H28" s="94"/>
      <c r="I28" s="159" t="s">
        <v>253</v>
      </c>
      <c r="J28" s="160" t="s">
        <v>276</v>
      </c>
    </row>
    <row r="29" spans="3:10" ht="20.100000000000001" customHeight="1">
      <c r="C29" s="161"/>
      <c r="D29" s="162"/>
      <c r="E29" s="94"/>
      <c r="F29" s="358" t="s">
        <v>254</v>
      </c>
      <c r="G29" s="359" t="s">
        <v>209</v>
      </c>
      <c r="H29" s="94"/>
      <c r="I29" s="159" t="s">
        <v>254</v>
      </c>
      <c r="J29" s="163" t="s">
        <v>283</v>
      </c>
    </row>
    <row r="30" spans="3:10" ht="20.100000000000001" customHeight="1">
      <c r="C30" s="161" t="s">
        <v>245</v>
      </c>
      <c r="D30" s="164" t="s">
        <v>115</v>
      </c>
      <c r="E30" s="94"/>
      <c r="F30" s="112"/>
      <c r="G30" s="138"/>
      <c r="H30" s="138"/>
      <c r="I30" s="159"/>
      <c r="J30" s="163" t="s">
        <v>192</v>
      </c>
    </row>
    <row r="31" spans="3:10" ht="20.100000000000001" customHeight="1">
      <c r="C31" s="143" t="s">
        <v>246</v>
      </c>
      <c r="D31" s="164" t="s">
        <v>123</v>
      </c>
      <c r="E31" s="120"/>
      <c r="F31" s="112"/>
      <c r="G31" s="138"/>
      <c r="H31" s="138"/>
      <c r="I31" s="159"/>
      <c r="J31" s="163" t="s">
        <v>193</v>
      </c>
    </row>
    <row r="32" spans="3:10" ht="20.100000000000001" customHeight="1">
      <c r="C32" s="143" t="s">
        <v>247</v>
      </c>
      <c r="D32" s="164" t="s">
        <v>210</v>
      </c>
      <c r="E32" s="94"/>
      <c r="F32" s="112"/>
      <c r="G32" s="138"/>
      <c r="H32" s="138"/>
      <c r="I32" s="159"/>
      <c r="J32" s="165" t="s">
        <v>191</v>
      </c>
    </row>
    <row r="33" spans="3:10" ht="20.100000000000001" customHeight="1">
      <c r="C33" s="166" t="s">
        <v>248</v>
      </c>
      <c r="D33" s="167" t="s">
        <v>211</v>
      </c>
      <c r="E33" s="94"/>
      <c r="F33" s="168"/>
      <c r="G33" s="169"/>
      <c r="H33" s="138"/>
      <c r="I33" s="170"/>
      <c r="J33" s="171" t="s">
        <v>242</v>
      </c>
    </row>
    <row r="34" spans="3:10" ht="20.100000000000001" customHeight="1">
      <c r="C34" s="143" t="s">
        <v>249</v>
      </c>
      <c r="D34" s="164" t="s">
        <v>212</v>
      </c>
      <c r="E34" s="94"/>
      <c r="F34" s="100"/>
      <c r="G34" s="172"/>
      <c r="H34" s="138"/>
      <c r="I34" s="173" t="s">
        <v>254</v>
      </c>
      <c r="J34" s="174" t="s">
        <v>243</v>
      </c>
    </row>
    <row r="35" spans="3:10" ht="20.100000000000001" customHeight="1">
      <c r="C35" s="143" t="s">
        <v>245</v>
      </c>
      <c r="D35" s="164" t="s">
        <v>124</v>
      </c>
      <c r="E35" s="94"/>
      <c r="F35" s="100"/>
      <c r="G35" s="172"/>
      <c r="H35" s="138"/>
      <c r="I35" s="175"/>
      <c r="J35" s="172"/>
    </row>
    <row r="36" spans="3:10" ht="20.100000000000001" customHeight="1">
      <c r="C36" s="143" t="s">
        <v>250</v>
      </c>
      <c r="D36" s="164" t="s">
        <v>125</v>
      </c>
      <c r="E36" s="94"/>
      <c r="F36" s="100"/>
      <c r="G36" s="172"/>
      <c r="H36" s="138"/>
      <c r="I36" s="119"/>
      <c r="J36" s="94"/>
    </row>
    <row r="37" spans="3:10" ht="20.100000000000001" customHeight="1">
      <c r="C37" s="176" t="s">
        <v>251</v>
      </c>
      <c r="D37" s="177" t="s">
        <v>213</v>
      </c>
      <c r="E37" s="94"/>
      <c r="F37" s="108"/>
      <c r="G37" s="109"/>
      <c r="H37" s="94"/>
      <c r="I37" s="152" t="s">
        <v>258</v>
      </c>
      <c r="J37" s="178" t="s">
        <v>129</v>
      </c>
    </row>
    <row r="38" spans="3:10" ht="20.100000000000001" customHeight="1">
      <c r="C38" s="161" t="s">
        <v>252</v>
      </c>
      <c r="D38" s="164" t="s">
        <v>116</v>
      </c>
      <c r="E38" s="94"/>
      <c r="F38" s="123"/>
      <c r="G38" s="129"/>
      <c r="H38" s="94"/>
      <c r="I38" s="179"/>
      <c r="J38" s="180" t="s">
        <v>313</v>
      </c>
    </row>
    <row r="39" spans="3:10" ht="20.100000000000001" customHeight="1">
      <c r="C39" s="181" t="s">
        <v>253</v>
      </c>
      <c r="D39" s="182" t="s">
        <v>227</v>
      </c>
      <c r="E39" s="94"/>
      <c r="F39" s="179"/>
      <c r="G39" s="183" t="s">
        <v>314</v>
      </c>
      <c r="H39" s="99"/>
      <c r="I39" s="184" t="s">
        <v>253</v>
      </c>
      <c r="J39" s="185" t="s">
        <v>117</v>
      </c>
    </row>
    <row r="40" spans="3:10" ht="20.100000000000001" customHeight="1">
      <c r="C40" s="186"/>
      <c r="D40" s="101"/>
      <c r="E40" s="94"/>
      <c r="F40" s="187" t="s">
        <v>247</v>
      </c>
      <c r="G40" s="185" t="s">
        <v>219</v>
      </c>
      <c r="H40" s="138"/>
      <c r="I40" s="188"/>
      <c r="J40" s="189"/>
    </row>
    <row r="41" spans="3:10" ht="20.100000000000001" customHeight="1">
      <c r="C41" s="186"/>
      <c r="D41" s="101"/>
      <c r="E41" s="94"/>
      <c r="F41" s="190" t="s">
        <v>244</v>
      </c>
      <c r="G41" s="191" t="s">
        <v>284</v>
      </c>
      <c r="H41" s="148"/>
      <c r="I41" s="184" t="s">
        <v>257</v>
      </c>
      <c r="J41" s="185" t="s">
        <v>132</v>
      </c>
    </row>
    <row r="42" spans="3:10" ht="20.100000000000001" customHeight="1">
      <c r="C42" s="186"/>
      <c r="D42" s="101"/>
      <c r="E42" s="94"/>
      <c r="F42" s="192"/>
      <c r="G42" s="191" t="s">
        <v>230</v>
      </c>
      <c r="H42" s="138"/>
      <c r="I42" s="193"/>
      <c r="J42" s="194"/>
    </row>
    <row r="43" spans="3:10" ht="20.100000000000001" customHeight="1">
      <c r="C43" s="100"/>
      <c r="D43" s="96"/>
      <c r="E43" s="94"/>
      <c r="F43" s="195"/>
      <c r="G43" s="196" t="s">
        <v>231</v>
      </c>
      <c r="H43" s="148"/>
      <c r="I43" s="185"/>
      <c r="J43" s="189"/>
    </row>
    <row r="44" spans="3:10" ht="20.100000000000001" customHeight="1">
      <c r="C44" s="108"/>
      <c r="D44" s="109"/>
      <c r="E44" s="94"/>
      <c r="F44" s="197" t="s">
        <v>258</v>
      </c>
      <c r="G44" s="198" t="s">
        <v>218</v>
      </c>
      <c r="H44" s="94"/>
      <c r="I44" s="199"/>
      <c r="J44" s="200"/>
    </row>
    <row r="45" spans="3:10" ht="20.100000000000001" customHeight="1">
      <c r="C45" s="123"/>
      <c r="D45" s="129"/>
      <c r="E45" s="94"/>
      <c r="F45" s="201" t="s">
        <v>254</v>
      </c>
      <c r="G45" s="202" t="s">
        <v>226</v>
      </c>
      <c r="H45" s="120"/>
      <c r="I45" s="203"/>
      <c r="J45" s="203"/>
    </row>
    <row r="46" spans="3:10" ht="20.100000000000001" customHeight="1">
      <c r="C46" s="95"/>
      <c r="D46" s="96"/>
      <c r="E46" s="94"/>
      <c r="F46" s="192"/>
      <c r="G46" s="191" t="s">
        <v>220</v>
      </c>
      <c r="H46" s="94"/>
      <c r="I46" s="188"/>
      <c r="J46" s="189"/>
    </row>
    <row r="47" spans="3:10" ht="20.100000000000001" customHeight="1">
      <c r="C47" s="95"/>
      <c r="D47" s="96"/>
      <c r="E47" s="94"/>
      <c r="F47" s="195"/>
      <c r="G47" s="204" t="s">
        <v>224</v>
      </c>
      <c r="H47" s="94"/>
      <c r="I47" s="188"/>
      <c r="J47" s="189"/>
    </row>
    <row r="48" spans="3:10" ht="20.100000000000001" customHeight="1">
      <c r="C48" s="95"/>
      <c r="D48" s="96"/>
      <c r="E48" s="94"/>
      <c r="F48" s="195" t="s">
        <v>260</v>
      </c>
      <c r="G48" s="204" t="s">
        <v>225</v>
      </c>
      <c r="H48" s="120"/>
      <c r="I48" s="205"/>
      <c r="J48" s="205"/>
    </row>
    <row r="49" spans="2:10" ht="20.100000000000001" customHeight="1">
      <c r="C49" s="108"/>
      <c r="D49" s="109"/>
      <c r="E49" s="94"/>
      <c r="F49" s="206"/>
      <c r="G49" s="207"/>
      <c r="H49" s="84"/>
      <c r="I49" s="208"/>
      <c r="J49" s="209"/>
    </row>
    <row r="50" spans="2:10" ht="20.100000000000001" customHeight="1">
      <c r="C50" s="123"/>
      <c r="D50" s="129"/>
      <c r="E50" s="94"/>
      <c r="F50" s="201" t="s">
        <v>252</v>
      </c>
      <c r="G50" s="210" t="s">
        <v>223</v>
      </c>
      <c r="H50" s="120"/>
      <c r="I50" s="203"/>
      <c r="J50" s="203"/>
    </row>
    <row r="51" spans="2:10" ht="20.100000000000001" customHeight="1">
      <c r="C51" s="95"/>
      <c r="D51" s="96"/>
      <c r="E51" s="94"/>
      <c r="F51" s="211" t="s">
        <v>259</v>
      </c>
      <c r="G51" s="212" t="s">
        <v>222</v>
      </c>
      <c r="H51" s="139"/>
      <c r="I51" s="213"/>
      <c r="J51" s="214"/>
    </row>
    <row r="52" spans="2:10" ht="20.100000000000001" customHeight="1">
      <c r="C52" s="95"/>
      <c r="D52" s="96"/>
      <c r="E52" s="94"/>
      <c r="F52" s="215"/>
      <c r="G52" s="216" t="s">
        <v>261</v>
      </c>
      <c r="H52" s="120"/>
      <c r="I52" s="205"/>
      <c r="J52" s="205"/>
    </row>
    <row r="53" spans="2:10" ht="20.100000000000001" customHeight="1">
      <c r="C53" s="95"/>
      <c r="D53" s="96"/>
      <c r="E53" s="94"/>
      <c r="F53" s="190" t="s">
        <v>246</v>
      </c>
      <c r="G53" s="217" t="s">
        <v>221</v>
      </c>
      <c r="H53" s="121"/>
      <c r="I53" s="188"/>
      <c r="J53" s="218"/>
    </row>
    <row r="54" spans="2:10" ht="20.100000000000001" customHeight="1">
      <c r="C54" s="108"/>
      <c r="D54" s="109"/>
      <c r="E54" s="138"/>
      <c r="F54" s="219"/>
      <c r="G54" s="212" t="s">
        <v>229</v>
      </c>
      <c r="H54" s="94"/>
      <c r="I54" s="199"/>
      <c r="J54" s="200"/>
    </row>
    <row r="55" spans="2:10" ht="20.100000000000001" customHeight="1">
      <c r="C55" s="123"/>
      <c r="D55" s="129"/>
      <c r="E55" s="94"/>
      <c r="F55" s="220"/>
      <c r="G55" s="221" t="s">
        <v>280</v>
      </c>
      <c r="H55" s="94"/>
      <c r="I55" s="222" t="s">
        <v>244</v>
      </c>
      <c r="J55" s="223" t="s">
        <v>113</v>
      </c>
    </row>
    <row r="56" spans="2:10" ht="20.100000000000001" customHeight="1">
      <c r="C56" s="108"/>
      <c r="D56" s="109"/>
      <c r="E56" s="94"/>
      <c r="F56" s="224" t="s">
        <v>254</v>
      </c>
      <c r="G56" s="225" t="s">
        <v>122</v>
      </c>
      <c r="H56" s="94"/>
      <c r="I56" s="226"/>
      <c r="J56" s="94"/>
    </row>
    <row r="57" spans="2:10" ht="20.100000000000001" customHeight="1">
      <c r="C57" s="123"/>
      <c r="D57" s="129"/>
      <c r="E57" s="129"/>
      <c r="F57" s="227" t="s">
        <v>244</v>
      </c>
      <c r="G57" s="228" t="s">
        <v>104</v>
      </c>
      <c r="H57" s="94"/>
      <c r="I57" s="123"/>
      <c r="J57" s="129"/>
    </row>
    <row r="58" spans="2:10" ht="20.100000000000001" customHeight="1">
      <c r="C58" s="95"/>
      <c r="D58" s="96"/>
      <c r="E58" s="96"/>
      <c r="F58" s="95"/>
      <c r="G58" s="96"/>
      <c r="H58" s="94"/>
      <c r="I58" s="95"/>
      <c r="J58" s="96"/>
    </row>
    <row r="59" spans="2:10" ht="20.100000000000001" customHeight="1">
      <c r="C59" s="95"/>
      <c r="D59" s="96"/>
      <c r="E59" s="96"/>
      <c r="F59" s="95"/>
      <c r="G59" s="96"/>
      <c r="H59" s="94"/>
      <c r="I59" s="95"/>
      <c r="J59" s="96"/>
    </row>
    <row r="60" spans="2:10" ht="20.100000000000001" customHeight="1">
      <c r="C60" s="95"/>
      <c r="D60" s="96"/>
      <c r="E60" s="96"/>
      <c r="F60" s="95"/>
      <c r="G60" s="96"/>
      <c r="H60" s="94"/>
      <c r="I60" s="95"/>
      <c r="J60" s="96"/>
    </row>
    <row r="61" spans="2:10" ht="20.100000000000001" customHeight="1">
      <c r="C61" s="95"/>
      <c r="D61" s="96"/>
      <c r="E61" s="96"/>
      <c r="F61" s="95"/>
      <c r="G61" s="96"/>
      <c r="H61" s="94"/>
      <c r="I61" s="95"/>
      <c r="J61" s="96"/>
    </row>
    <row r="62" spans="2:10" ht="20.100000000000001" customHeight="1">
      <c r="B62" s="91"/>
      <c r="C62" s="95"/>
      <c r="D62" s="96"/>
      <c r="E62" s="96"/>
      <c r="F62" s="95"/>
      <c r="G62" s="96"/>
      <c r="H62" s="96"/>
      <c r="I62" s="95"/>
      <c r="J62" s="96"/>
    </row>
    <row r="63" spans="2:10" ht="20.100000000000001" customHeight="1"/>
  </sheetData>
  <mergeCells count="6">
    <mergeCell ref="C2:D2"/>
    <mergeCell ref="F2:G2"/>
    <mergeCell ref="I2:J2"/>
    <mergeCell ref="C1:D1"/>
    <mergeCell ref="F1:G1"/>
    <mergeCell ref="I1:J1"/>
  </mergeCells>
  <phoneticPr fontId="1"/>
  <pageMargins left="0.70866141732283472" right="0.31496062992125984" top="1.1417322834645669" bottom="0.55118110236220474" header="0.51181102362204722" footer="0.11811023622047245"/>
  <pageSetup paperSize="9" scale="55" orientation="portrait" cellComments="asDisplayed" r:id="rId1"/>
  <headerFooter>
    <oddHeader>&amp;L&amp;"BIZ UDP明朝 Medium,太字"&amp;22 令和７年　&amp;C&amp;"BIZ UDP明朝 Medium,太字"&amp;22 &amp;U7月１９日（土） （宵宮祭）　＜駒寄＞ 進行表&amp;R&amp;D</oddHeader>
  </headerFooter>
  <ignoredErrors>
    <ignoredError sqref="F22:F27 C8:C21 F3:F8 C23:C39 F29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2BA5F-8697-4632-8570-732002F1CD3C}">
  <sheetPr>
    <pageSetUpPr fitToPage="1"/>
  </sheetPr>
  <dimension ref="B1:N72"/>
  <sheetViews>
    <sheetView tabSelected="1" view="pageBreakPreview" zoomScale="70" zoomScaleNormal="80" zoomScaleSheetLayoutView="70" workbookViewId="0">
      <selection activeCell="Q57" sqref="Q57"/>
    </sheetView>
  </sheetViews>
  <sheetFormatPr defaultColWidth="9" defaultRowHeight="18"/>
  <cols>
    <col min="1" max="1" width="7.19921875" style="11" customWidth="1"/>
    <col min="2" max="2" width="3.59765625" style="11" customWidth="1"/>
    <col min="3" max="3" width="3.8984375" style="92" customWidth="1"/>
    <col min="4" max="4" width="38.8984375" style="11" customWidth="1"/>
    <col min="5" max="5" width="3.296875" style="11" customWidth="1"/>
    <col min="6" max="6" width="3.69921875" style="92" customWidth="1"/>
    <col min="7" max="7" width="36.59765625" style="11" customWidth="1"/>
    <col min="8" max="8" width="3.296875" style="11" customWidth="1"/>
    <col min="9" max="9" width="4.19921875" style="92" customWidth="1"/>
    <col min="10" max="10" width="33.5" style="11" customWidth="1"/>
    <col min="11" max="11" width="3.59765625" style="11" customWidth="1"/>
    <col min="12" max="16384" width="9" style="11"/>
  </cols>
  <sheetData>
    <row r="1" spans="3:14" ht="33.6" customHeight="1">
      <c r="C1" s="85" t="s">
        <v>106</v>
      </c>
      <c r="D1" s="85"/>
      <c r="F1" s="85" t="s">
        <v>130</v>
      </c>
      <c r="G1" s="85"/>
      <c r="I1" s="85" t="s">
        <v>131</v>
      </c>
      <c r="J1" s="85"/>
    </row>
    <row r="2" spans="3:14" ht="20.100000000000001" customHeight="1">
      <c r="C2" s="231"/>
      <c r="D2" s="96"/>
      <c r="E2" s="96"/>
      <c r="F2" s="231"/>
      <c r="G2" s="96"/>
      <c r="H2" s="96"/>
      <c r="I2" s="231"/>
      <c r="J2" s="96"/>
    </row>
    <row r="3" spans="3:14" ht="20.100000000000001" customHeight="1">
      <c r="C3" s="231"/>
      <c r="D3" s="96"/>
      <c r="E3" s="94"/>
      <c r="F3" s="232" t="s">
        <v>245</v>
      </c>
      <c r="G3" s="95" t="s">
        <v>119</v>
      </c>
      <c r="H3" s="94"/>
      <c r="I3" s="231"/>
      <c r="J3" s="96"/>
    </row>
    <row r="4" spans="3:14" ht="20.100000000000001" customHeight="1">
      <c r="C4" s="232"/>
      <c r="D4" s="96"/>
      <c r="E4" s="94"/>
      <c r="F4" s="231"/>
      <c r="G4" s="101" t="s">
        <v>135</v>
      </c>
      <c r="H4" s="99"/>
      <c r="I4" s="231"/>
      <c r="J4" s="96"/>
    </row>
    <row r="5" spans="3:14" ht="20.100000000000001" customHeight="1">
      <c r="C5" s="231"/>
      <c r="D5" s="96"/>
      <c r="E5" s="94"/>
      <c r="F5" s="231"/>
      <c r="G5" s="96"/>
      <c r="H5" s="94"/>
      <c r="I5" s="231"/>
      <c r="J5" s="96"/>
    </row>
    <row r="6" spans="3:14" ht="20.100000000000001" customHeight="1">
      <c r="C6" s="231"/>
      <c r="D6" s="233"/>
      <c r="E6" s="94"/>
      <c r="F6" s="231"/>
      <c r="G6" s="233"/>
      <c r="H6" s="94"/>
      <c r="I6" s="231"/>
      <c r="J6" s="96"/>
    </row>
    <row r="7" spans="3:14" ht="20.100000000000001" customHeight="1">
      <c r="C7" s="234"/>
      <c r="D7" s="235" t="s">
        <v>275</v>
      </c>
      <c r="E7" s="94"/>
      <c r="F7" s="236"/>
      <c r="G7" s="237"/>
      <c r="H7" s="94"/>
      <c r="I7" s="236"/>
      <c r="J7" s="109"/>
    </row>
    <row r="8" spans="3:14" ht="20.100000000000001" customHeight="1">
      <c r="C8" s="238" t="s">
        <v>244</v>
      </c>
      <c r="D8" s="239" t="s">
        <v>134</v>
      </c>
      <c r="E8" s="94"/>
      <c r="F8" s="240" t="s">
        <v>244</v>
      </c>
      <c r="G8" s="241" t="s">
        <v>183</v>
      </c>
      <c r="H8" s="114"/>
      <c r="I8" s="242"/>
      <c r="J8" s="114"/>
      <c r="N8" s="82"/>
    </row>
    <row r="9" spans="3:14" ht="20.100000000000001" customHeight="1">
      <c r="C9" s="243"/>
      <c r="D9" s="144"/>
      <c r="E9" s="94"/>
      <c r="F9" s="231"/>
      <c r="G9" s="244" t="s">
        <v>198</v>
      </c>
      <c r="H9" s="94"/>
      <c r="I9" s="245"/>
      <c r="J9" s="94"/>
    </row>
    <row r="10" spans="3:14" ht="20.100000000000001" customHeight="1">
      <c r="C10" s="246" t="s">
        <v>245</v>
      </c>
      <c r="D10" s="247" t="s">
        <v>133</v>
      </c>
      <c r="E10" s="94"/>
      <c r="F10" s="248"/>
      <c r="G10" s="249"/>
      <c r="H10" s="242"/>
      <c r="I10" s="245"/>
      <c r="J10" s="94"/>
    </row>
    <row r="11" spans="3:14" ht="20.100000000000001" customHeight="1">
      <c r="C11" s="250" t="s">
        <v>262</v>
      </c>
      <c r="D11" s="251" t="s">
        <v>288</v>
      </c>
      <c r="E11" s="94"/>
      <c r="F11" s="248"/>
      <c r="G11" s="249"/>
      <c r="H11" s="242"/>
      <c r="I11" s="252"/>
      <c r="J11" s="158" t="s">
        <v>318</v>
      </c>
    </row>
    <row r="12" spans="3:14" ht="20.100000000000001" customHeight="1">
      <c r="C12" s="253" t="s">
        <v>263</v>
      </c>
      <c r="D12" s="254" t="s">
        <v>289</v>
      </c>
      <c r="E12" s="94"/>
      <c r="F12" s="255"/>
      <c r="G12" s="255"/>
      <c r="H12" s="242"/>
      <c r="I12" s="256" t="s">
        <v>247</v>
      </c>
      <c r="J12" s="257" t="s">
        <v>276</v>
      </c>
    </row>
    <row r="13" spans="3:14" ht="20.100000000000001" customHeight="1">
      <c r="C13" s="238" t="s">
        <v>248</v>
      </c>
      <c r="D13" s="239" t="s">
        <v>290</v>
      </c>
      <c r="E13" s="94"/>
      <c r="F13" s="240"/>
      <c r="G13" s="240"/>
      <c r="H13" s="242"/>
      <c r="I13" s="258" t="s">
        <v>244</v>
      </c>
      <c r="J13" s="259" t="s">
        <v>319</v>
      </c>
    </row>
    <row r="14" spans="3:14" ht="20.100000000000001" customHeight="1">
      <c r="C14" s="246" t="s">
        <v>264</v>
      </c>
      <c r="D14" s="247" t="s">
        <v>291</v>
      </c>
      <c r="E14" s="94"/>
      <c r="F14" s="248"/>
      <c r="G14" s="248"/>
      <c r="H14" s="242"/>
      <c r="I14" s="260"/>
      <c r="J14" s="261" t="s">
        <v>196</v>
      </c>
    </row>
    <row r="15" spans="3:14" ht="20.100000000000001" customHeight="1">
      <c r="C15" s="250" t="s">
        <v>265</v>
      </c>
      <c r="D15" s="251" t="s">
        <v>292</v>
      </c>
      <c r="E15" s="94"/>
      <c r="F15" s="248"/>
      <c r="G15" s="248"/>
      <c r="H15" s="242"/>
      <c r="I15" s="260"/>
      <c r="J15" s="261" t="s">
        <v>128</v>
      </c>
    </row>
    <row r="16" spans="3:14" ht="20.100000000000001" customHeight="1">
      <c r="C16" s="253" t="s">
        <v>266</v>
      </c>
      <c r="D16" s="254" t="s">
        <v>293</v>
      </c>
      <c r="E16" s="94"/>
      <c r="F16" s="255"/>
      <c r="G16" s="255"/>
      <c r="H16" s="242"/>
      <c r="I16" s="262"/>
      <c r="J16" s="263" t="s">
        <v>232</v>
      </c>
    </row>
    <row r="17" spans="3:10" ht="20.100000000000001" customHeight="1">
      <c r="C17" s="264"/>
      <c r="D17" s="147"/>
      <c r="E17" s="94"/>
      <c r="F17" s="230"/>
      <c r="G17" s="129"/>
      <c r="H17" s="242"/>
      <c r="I17" s="265" t="s">
        <v>244</v>
      </c>
      <c r="J17" s="266" t="s">
        <v>127</v>
      </c>
    </row>
    <row r="18" spans="3:10" ht="20.100000000000001" customHeight="1">
      <c r="C18" s="267" t="s">
        <v>267</v>
      </c>
      <c r="D18" s="268" t="s">
        <v>294</v>
      </c>
      <c r="E18" s="94"/>
      <c r="F18" s="248"/>
      <c r="G18" s="248"/>
      <c r="H18" s="242"/>
      <c r="I18" s="245"/>
      <c r="J18" s="242"/>
    </row>
    <row r="19" spans="3:10" ht="20.100000000000001" customHeight="1" thickBot="1">
      <c r="C19" s="246" t="s">
        <v>307</v>
      </c>
      <c r="D19" s="247" t="s">
        <v>184</v>
      </c>
      <c r="E19" s="94"/>
      <c r="F19" s="248"/>
      <c r="G19" s="248"/>
      <c r="H19" s="242"/>
      <c r="I19" s="242"/>
      <c r="J19" s="242"/>
    </row>
    <row r="20" spans="3:10" ht="20.100000000000001" customHeight="1">
      <c r="C20" s="246" t="s">
        <v>245</v>
      </c>
      <c r="D20" s="269" t="s">
        <v>118</v>
      </c>
      <c r="E20" s="94"/>
      <c r="F20" s="248"/>
      <c r="G20" s="248"/>
      <c r="H20" s="242"/>
      <c r="I20" s="242"/>
      <c r="J20" s="242"/>
    </row>
    <row r="21" spans="3:10" ht="20.100000000000001" customHeight="1">
      <c r="C21" s="246" t="s">
        <v>247</v>
      </c>
      <c r="D21" s="270" t="s">
        <v>295</v>
      </c>
      <c r="E21" s="94"/>
      <c r="F21" s="248"/>
      <c r="G21" s="248"/>
      <c r="H21" s="242"/>
      <c r="I21" s="242"/>
      <c r="J21" s="242"/>
    </row>
    <row r="22" spans="3:10" ht="20.100000000000001" customHeight="1">
      <c r="C22" s="253" t="s">
        <v>308</v>
      </c>
      <c r="D22" s="271" t="s">
        <v>185</v>
      </c>
      <c r="E22" s="94"/>
      <c r="F22" s="255"/>
      <c r="G22" s="255"/>
      <c r="H22" s="94"/>
      <c r="I22" s="245"/>
      <c r="J22" s="94"/>
    </row>
    <row r="23" spans="3:10" ht="20.100000000000001" customHeight="1">
      <c r="C23" s="238"/>
      <c r="D23" s="272" t="s">
        <v>121</v>
      </c>
      <c r="E23" s="94"/>
      <c r="F23" s="230"/>
      <c r="G23" s="129"/>
      <c r="H23" s="94"/>
      <c r="I23" s="230"/>
      <c r="J23" s="129"/>
    </row>
    <row r="24" spans="3:10" ht="20.100000000000001" customHeight="1">
      <c r="C24" s="246" t="s">
        <v>273</v>
      </c>
      <c r="D24" s="270" t="s">
        <v>186</v>
      </c>
      <c r="E24" s="94"/>
      <c r="F24" s="248"/>
      <c r="G24" s="248"/>
      <c r="H24" s="94"/>
      <c r="I24" s="231"/>
      <c r="J24" s="96"/>
    </row>
    <row r="25" spans="3:10" ht="20.100000000000001" customHeight="1" thickBot="1">
      <c r="C25" s="246" t="s">
        <v>309</v>
      </c>
      <c r="D25" s="273" t="s">
        <v>296</v>
      </c>
      <c r="E25" s="274"/>
      <c r="F25" s="275" t="s">
        <v>120</v>
      </c>
      <c r="G25" s="249" t="s">
        <v>195</v>
      </c>
      <c r="H25" s="94"/>
      <c r="I25" s="231"/>
      <c r="J25" s="96"/>
    </row>
    <row r="26" spans="3:10" ht="20.100000000000001" customHeight="1">
      <c r="C26" s="246" t="s">
        <v>268</v>
      </c>
      <c r="D26" s="247" t="s">
        <v>297</v>
      </c>
      <c r="E26" s="94"/>
      <c r="F26" s="248"/>
      <c r="G26" s="276"/>
      <c r="H26" s="94"/>
      <c r="I26" s="231"/>
      <c r="J26" s="96"/>
    </row>
    <row r="27" spans="3:10" ht="20.100000000000001" customHeight="1">
      <c r="C27" s="253" t="s">
        <v>251</v>
      </c>
      <c r="D27" s="254" t="s">
        <v>187</v>
      </c>
      <c r="E27" s="94"/>
      <c r="F27" s="255"/>
      <c r="G27" s="255"/>
      <c r="H27" s="94"/>
      <c r="I27" s="236"/>
      <c r="J27" s="109"/>
    </row>
    <row r="28" spans="3:10" ht="20.100000000000001" customHeight="1">
      <c r="C28" s="264"/>
      <c r="D28" s="277" t="s">
        <v>105</v>
      </c>
      <c r="E28" s="274"/>
      <c r="F28" s="278" t="s">
        <v>120</v>
      </c>
      <c r="G28" s="279" t="s">
        <v>194</v>
      </c>
      <c r="H28" s="94"/>
      <c r="I28" s="245"/>
      <c r="J28" s="94"/>
    </row>
    <row r="29" spans="3:10" ht="20.100000000000001" customHeight="1">
      <c r="C29" s="246" t="s">
        <v>268</v>
      </c>
      <c r="D29" s="247" t="s">
        <v>188</v>
      </c>
      <c r="E29" s="94"/>
      <c r="F29" s="242"/>
      <c r="G29" s="242"/>
      <c r="H29" s="242"/>
      <c r="I29" s="242"/>
      <c r="J29" s="242"/>
    </row>
    <row r="30" spans="3:10" ht="20.100000000000001" customHeight="1">
      <c r="C30" s="246" t="s">
        <v>269</v>
      </c>
      <c r="D30" s="247" t="s">
        <v>298</v>
      </c>
      <c r="E30" s="94"/>
      <c r="F30" s="242"/>
      <c r="G30" s="242"/>
      <c r="H30" s="242"/>
      <c r="I30" s="245"/>
      <c r="J30" s="94"/>
    </row>
    <row r="31" spans="3:10" ht="20.100000000000001" customHeight="1">
      <c r="C31" s="246"/>
      <c r="D31" s="247"/>
      <c r="E31" s="94"/>
      <c r="F31" s="242"/>
      <c r="G31" s="242"/>
      <c r="H31" s="242"/>
      <c r="I31" s="280"/>
      <c r="J31" s="158" t="s">
        <v>318</v>
      </c>
    </row>
    <row r="32" spans="3:10" ht="20.100000000000001" customHeight="1">
      <c r="C32" s="281"/>
      <c r="D32" s="282"/>
      <c r="E32" s="94"/>
      <c r="F32" s="245"/>
      <c r="G32" s="94"/>
      <c r="H32" s="242"/>
      <c r="I32" s="260" t="s">
        <v>247</v>
      </c>
      <c r="J32" s="257" t="s">
        <v>276</v>
      </c>
    </row>
    <row r="33" spans="3:12" ht="20.100000000000001" customHeight="1">
      <c r="C33" s="238" t="s">
        <v>252</v>
      </c>
      <c r="D33" s="239" t="s">
        <v>299</v>
      </c>
      <c r="E33" s="94"/>
      <c r="F33" s="283"/>
      <c r="G33" s="284" t="s">
        <v>320</v>
      </c>
      <c r="H33" s="242"/>
      <c r="I33" s="285" t="s">
        <v>244</v>
      </c>
      <c r="J33" s="259" t="s">
        <v>321</v>
      </c>
    </row>
    <row r="34" spans="3:12" ht="20.100000000000001" customHeight="1">
      <c r="C34" s="243"/>
      <c r="D34" s="247"/>
      <c r="E34" s="94"/>
      <c r="F34" s="286" t="s">
        <v>254</v>
      </c>
      <c r="G34" s="287" t="s">
        <v>276</v>
      </c>
      <c r="H34" s="242"/>
      <c r="I34" s="260"/>
      <c r="J34" s="288"/>
    </row>
    <row r="35" spans="3:12" ht="20.100000000000001" customHeight="1">
      <c r="C35" s="246" t="s">
        <v>270</v>
      </c>
      <c r="D35" s="247" t="s">
        <v>300</v>
      </c>
      <c r="E35" s="94"/>
      <c r="F35" s="286" t="s">
        <v>245</v>
      </c>
      <c r="G35" s="289" t="s">
        <v>322</v>
      </c>
      <c r="H35" s="242"/>
      <c r="I35" s="260"/>
      <c r="J35" s="261" t="s">
        <v>192</v>
      </c>
    </row>
    <row r="36" spans="3:12" ht="20.100000000000001" customHeight="1">
      <c r="C36" s="243"/>
      <c r="D36" s="247"/>
      <c r="E36" s="94"/>
      <c r="F36" s="286"/>
      <c r="G36" s="289" t="s">
        <v>196</v>
      </c>
      <c r="H36" s="94"/>
      <c r="I36" s="260"/>
      <c r="J36" s="288"/>
    </row>
    <row r="37" spans="3:12" ht="20.100000000000001" customHeight="1">
      <c r="C37" s="246" t="s">
        <v>258</v>
      </c>
      <c r="D37" s="247" t="s">
        <v>301</v>
      </c>
      <c r="E37" s="94"/>
      <c r="F37" s="286"/>
      <c r="G37" s="289" t="s">
        <v>323</v>
      </c>
      <c r="H37" s="94"/>
      <c r="I37" s="290"/>
      <c r="J37" s="261" t="s">
        <v>233</v>
      </c>
    </row>
    <row r="38" spans="3:12" ht="20.100000000000001" customHeight="1">
      <c r="C38" s="253" t="s">
        <v>271</v>
      </c>
      <c r="D38" s="254" t="s">
        <v>302</v>
      </c>
      <c r="E38" s="94"/>
      <c r="F38" s="291"/>
      <c r="G38" s="292" t="s">
        <v>200</v>
      </c>
      <c r="H38" s="94"/>
      <c r="I38" s="293"/>
      <c r="J38" s="294"/>
    </row>
    <row r="39" spans="3:12" ht="20.100000000000001" customHeight="1">
      <c r="C39" s="264"/>
      <c r="D39" s="147"/>
      <c r="E39" s="94"/>
      <c r="F39" s="295"/>
      <c r="G39" s="296" t="s">
        <v>236</v>
      </c>
      <c r="H39" s="94"/>
      <c r="I39" s="290"/>
      <c r="J39" s="261" t="s">
        <v>232</v>
      </c>
    </row>
    <row r="40" spans="3:12" ht="20.100000000000001" customHeight="1">
      <c r="C40" s="246" t="s">
        <v>264</v>
      </c>
      <c r="D40" s="247" t="s">
        <v>303</v>
      </c>
      <c r="E40" s="94"/>
      <c r="F40" s="286"/>
      <c r="G40" s="297" t="s">
        <v>235</v>
      </c>
      <c r="H40" s="242"/>
      <c r="I40" s="290"/>
      <c r="J40" s="288"/>
    </row>
    <row r="41" spans="3:12" ht="20.100000000000001" customHeight="1">
      <c r="C41" s="246" t="s">
        <v>272</v>
      </c>
      <c r="D41" s="247" t="s">
        <v>304</v>
      </c>
      <c r="E41" s="94"/>
      <c r="F41" s="286" t="s">
        <v>245</v>
      </c>
      <c r="G41" s="298" t="s">
        <v>324</v>
      </c>
      <c r="H41" s="233"/>
      <c r="I41" s="299" t="s">
        <v>245</v>
      </c>
      <c r="J41" s="266" t="s">
        <v>234</v>
      </c>
      <c r="L41" s="83"/>
    </row>
    <row r="42" spans="3:12" ht="20.100000000000001" customHeight="1">
      <c r="C42" s="246" t="s">
        <v>263</v>
      </c>
      <c r="D42" s="247" t="s">
        <v>305</v>
      </c>
      <c r="E42" s="94"/>
      <c r="F42" s="286"/>
      <c r="G42" s="300" t="s">
        <v>237</v>
      </c>
      <c r="H42" s="301"/>
      <c r="I42" s="302"/>
      <c r="J42" s="94"/>
      <c r="L42" s="83"/>
    </row>
    <row r="43" spans="3:12" ht="20.100000000000001" customHeight="1">
      <c r="C43" s="281"/>
      <c r="D43" s="282"/>
      <c r="E43" s="94"/>
      <c r="F43" s="291"/>
      <c r="G43" s="303" t="s">
        <v>238</v>
      </c>
      <c r="H43" s="301"/>
      <c r="I43" s="245"/>
      <c r="J43" s="94"/>
      <c r="L43" s="83"/>
    </row>
    <row r="44" spans="3:12" ht="20.100000000000001" customHeight="1">
      <c r="C44" s="267" t="s">
        <v>273</v>
      </c>
      <c r="D44" s="239" t="s">
        <v>306</v>
      </c>
      <c r="E44" s="94"/>
      <c r="F44" s="286"/>
      <c r="G44" s="300" t="s">
        <v>189</v>
      </c>
      <c r="H44" s="301"/>
      <c r="I44" s="304"/>
      <c r="J44" s="180" t="s">
        <v>313</v>
      </c>
      <c r="L44" s="83"/>
    </row>
    <row r="45" spans="3:12" ht="20.100000000000001" customHeight="1">
      <c r="C45" s="246" t="s">
        <v>274</v>
      </c>
      <c r="D45" s="247" t="s">
        <v>126</v>
      </c>
      <c r="E45" s="94"/>
      <c r="F45" s="305"/>
      <c r="G45" s="298" t="s">
        <v>325</v>
      </c>
      <c r="H45" s="301"/>
      <c r="I45" s="305"/>
      <c r="J45" s="306"/>
      <c r="L45" s="83"/>
    </row>
    <row r="46" spans="3:12" ht="20.100000000000001" customHeight="1">
      <c r="C46" s="246" t="s">
        <v>257</v>
      </c>
      <c r="D46" s="247" t="s">
        <v>214</v>
      </c>
      <c r="E46" s="94"/>
      <c r="F46" s="307"/>
      <c r="G46" s="300" t="s">
        <v>239</v>
      </c>
      <c r="H46" s="301"/>
      <c r="I46" s="308"/>
      <c r="J46" s="309"/>
    </row>
    <row r="47" spans="3:12" ht="20.100000000000001" customHeight="1">
      <c r="C47" s="246" t="s">
        <v>259</v>
      </c>
      <c r="D47" s="247" t="s">
        <v>215</v>
      </c>
      <c r="E47" s="94"/>
      <c r="F47" s="305"/>
      <c r="G47" s="189"/>
      <c r="H47" s="310"/>
      <c r="I47" s="311"/>
      <c r="J47" s="312"/>
    </row>
    <row r="48" spans="3:12" ht="20.100000000000001" customHeight="1">
      <c r="C48" s="246" t="s">
        <v>260</v>
      </c>
      <c r="D48" s="247" t="s">
        <v>216</v>
      </c>
      <c r="E48" s="94"/>
      <c r="F48" s="313" t="s">
        <v>260</v>
      </c>
      <c r="G48" s="314" t="s">
        <v>240</v>
      </c>
      <c r="H48" s="310"/>
      <c r="I48" s="311"/>
      <c r="J48" s="312"/>
    </row>
    <row r="49" spans="2:10" ht="20.100000000000001" customHeight="1">
      <c r="C49" s="281"/>
      <c r="D49" s="254" t="s">
        <v>203</v>
      </c>
      <c r="E49" s="274" t="s">
        <v>120</v>
      </c>
      <c r="F49" s="315" t="s">
        <v>120</v>
      </c>
      <c r="G49" s="316" t="s">
        <v>197</v>
      </c>
      <c r="H49" s="94"/>
      <c r="I49" s="305"/>
      <c r="J49" s="189"/>
    </row>
    <row r="50" spans="2:10" ht="20.100000000000001" customHeight="1">
      <c r="C50" s="245"/>
      <c r="D50" s="94"/>
      <c r="E50" s="94"/>
      <c r="F50" s="248" t="s">
        <v>247</v>
      </c>
      <c r="G50" s="317" t="s">
        <v>279</v>
      </c>
      <c r="H50" s="94"/>
      <c r="I50" s="318"/>
      <c r="J50" s="292"/>
    </row>
    <row r="51" spans="2:10" ht="20.100000000000001" customHeight="1">
      <c r="C51" s="230"/>
      <c r="D51" s="129"/>
      <c r="E51" s="319"/>
      <c r="F51" s="320" t="s">
        <v>244</v>
      </c>
      <c r="G51" s="321" t="s">
        <v>112</v>
      </c>
      <c r="H51" s="322"/>
      <c r="I51" s="323"/>
      <c r="J51" s="319"/>
    </row>
    <row r="52" spans="2:10" ht="20.100000000000001" customHeight="1">
      <c r="C52" s="231"/>
      <c r="D52" s="96"/>
      <c r="E52" s="319"/>
      <c r="F52" s="305"/>
      <c r="G52" s="324" t="s">
        <v>310</v>
      </c>
      <c r="H52" s="274" t="s">
        <v>120</v>
      </c>
      <c r="I52" s="325" t="s">
        <v>120</v>
      </c>
      <c r="J52" s="326" t="s">
        <v>113</v>
      </c>
    </row>
    <row r="53" spans="2:10" ht="20.100000000000001" customHeight="1">
      <c r="C53" s="231"/>
      <c r="D53" s="96"/>
      <c r="E53" s="319"/>
      <c r="F53" s="305"/>
      <c r="G53" s="327" t="s">
        <v>241</v>
      </c>
      <c r="H53" s="94"/>
      <c r="I53" s="245"/>
      <c r="J53" s="94"/>
    </row>
    <row r="54" spans="2:10" ht="20.100000000000001" customHeight="1">
      <c r="C54" s="236"/>
      <c r="D54" s="109"/>
      <c r="E54" s="319"/>
      <c r="F54" s="328"/>
      <c r="G54" s="329"/>
      <c r="H54" s="94"/>
      <c r="I54" s="330"/>
      <c r="J54" s="331" t="s">
        <v>278</v>
      </c>
    </row>
    <row r="55" spans="2:10" ht="20.100000000000001" customHeight="1">
      <c r="C55" s="230"/>
      <c r="D55" s="129"/>
      <c r="E55" s="94"/>
      <c r="F55" s="332" t="s">
        <v>244</v>
      </c>
      <c r="G55" s="333" t="s">
        <v>277</v>
      </c>
      <c r="H55" s="94"/>
      <c r="I55" s="334" t="s">
        <v>244</v>
      </c>
      <c r="J55" s="335" t="s">
        <v>287</v>
      </c>
    </row>
    <row r="56" spans="2:10" ht="20.100000000000001" customHeight="1">
      <c r="C56" s="231"/>
      <c r="D56" s="96"/>
      <c r="E56" s="94"/>
      <c r="F56" s="336" t="s">
        <v>253</v>
      </c>
      <c r="G56" s="331" t="s">
        <v>280</v>
      </c>
      <c r="H56" s="121"/>
      <c r="I56" s="231"/>
      <c r="J56" s="231"/>
    </row>
    <row r="57" spans="2:10" ht="20.100000000000001" customHeight="1">
      <c r="C57" s="236"/>
      <c r="D57" s="109"/>
      <c r="E57" s="94"/>
      <c r="F57" s="337"/>
      <c r="G57" s="338" t="s">
        <v>199</v>
      </c>
      <c r="H57" s="121"/>
      <c r="I57" s="236"/>
      <c r="J57" s="236"/>
    </row>
    <row r="58" spans="2:10" ht="20.100000000000001" customHeight="1">
      <c r="C58" s="230"/>
      <c r="D58" s="129"/>
      <c r="E58" s="94"/>
      <c r="F58" s="339"/>
      <c r="G58" s="340"/>
      <c r="H58" s="94"/>
      <c r="I58" s="230"/>
      <c r="J58" s="129"/>
    </row>
    <row r="59" spans="2:10" ht="20.100000000000001" customHeight="1">
      <c r="C59" s="236"/>
      <c r="D59" s="109"/>
      <c r="E59" s="94"/>
      <c r="F59" s="341"/>
      <c r="G59" s="342"/>
      <c r="H59" s="120"/>
      <c r="I59" s="236"/>
      <c r="J59" s="109"/>
    </row>
    <row r="60" spans="2:10" ht="20.100000000000001" customHeight="1">
      <c r="C60" s="230"/>
      <c r="D60" s="129"/>
      <c r="E60" s="94"/>
      <c r="F60" s="334" t="s">
        <v>244</v>
      </c>
      <c r="G60" s="343" t="s">
        <v>104</v>
      </c>
      <c r="H60" s="94"/>
      <c r="I60" s="230"/>
      <c r="J60" s="129"/>
    </row>
    <row r="61" spans="2:10" ht="20.100000000000001" customHeight="1">
      <c r="B61" s="93"/>
      <c r="C61" s="231"/>
      <c r="D61" s="96"/>
      <c r="E61" s="96"/>
      <c r="F61" s="231"/>
      <c r="G61" s="96"/>
      <c r="H61" s="96"/>
      <c r="I61" s="231"/>
      <c r="J61" s="96"/>
    </row>
    <row r="62" spans="2:10" ht="20.100000000000001" customHeight="1"/>
    <row r="63" spans="2:10" ht="20.100000000000001" customHeight="1"/>
    <row r="64" spans="2:10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</sheetData>
  <mergeCells count="3">
    <mergeCell ref="C1:D1"/>
    <mergeCell ref="F1:G1"/>
    <mergeCell ref="I1:J1"/>
  </mergeCells>
  <phoneticPr fontId="1"/>
  <pageMargins left="0.70866141732283472" right="0.31496062992125984" top="1.1417322834645669" bottom="0.55118110236220474" header="0.51181102362204722" footer="0.11811023622047245"/>
  <pageSetup paperSize="9" scale="56" orientation="portrait" cellComments="asDisplayed" r:id="rId1"/>
  <headerFooter>
    <oddHeader>&amp;L&amp;"BIZ UDP明朝 Medium,太字"&amp;22 令和７年　&amp;C&amp;"BIZ UDP明朝 Medium,太字"&amp;22 &amp;U7月2０日（日） （本祭）　＜駒寄＞ 進行表&amp;R&amp;D</oddHeader>
  </headerFooter>
  <ignoredErrors>
    <ignoredError sqref="C8:C18 F3:F48 I12:I55 C28:C48 C23 C19:C22 C24:C27 F50:F6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A6A7-6B92-4384-8987-F80208E4DDC0}">
  <sheetPr>
    <pageSetUpPr fitToPage="1"/>
  </sheetPr>
  <dimension ref="B2:G34"/>
  <sheetViews>
    <sheetView workbookViewId="0">
      <selection activeCell="M12" sqref="M12"/>
    </sheetView>
  </sheetViews>
  <sheetFormatPr defaultRowHeight="18"/>
  <cols>
    <col min="1" max="1" width="5.09765625" customWidth="1"/>
    <col min="2" max="2" width="5.09765625" style="76" customWidth="1"/>
    <col min="3" max="3" width="15.09765625" bestFit="1" customWidth="1"/>
    <col min="4" max="4" width="10.59765625" style="66" bestFit="1" customWidth="1"/>
    <col min="5" max="5" width="31.59765625" bestFit="1" customWidth="1"/>
    <col min="6" max="6" width="10.59765625" bestFit="1" customWidth="1"/>
    <col min="7" max="7" width="20.19921875" bestFit="1" customWidth="1"/>
  </cols>
  <sheetData>
    <row r="2" spans="2:7">
      <c r="B2" s="73" t="s">
        <v>154</v>
      </c>
      <c r="C2" s="86" t="s">
        <v>0</v>
      </c>
      <c r="D2" s="87"/>
      <c r="E2" s="86" t="s">
        <v>1</v>
      </c>
      <c r="F2" s="87"/>
      <c r="G2" s="73" t="s">
        <v>141</v>
      </c>
    </row>
    <row r="3" spans="2:7">
      <c r="B3" s="74">
        <f>ROW()-2</f>
        <v>1</v>
      </c>
      <c r="C3" s="77" t="s">
        <v>2</v>
      </c>
      <c r="D3" s="67">
        <v>840585</v>
      </c>
      <c r="E3" s="77" t="s">
        <v>140</v>
      </c>
      <c r="F3" s="67">
        <f>D3</f>
        <v>840585</v>
      </c>
      <c r="G3" s="70" t="s">
        <v>152</v>
      </c>
    </row>
    <row r="4" spans="2:7">
      <c r="B4" s="74">
        <f t="shared" ref="B4:B32" si="0">ROW()-2</f>
        <v>2</v>
      </c>
      <c r="C4" s="78" t="s">
        <v>138</v>
      </c>
      <c r="D4" s="68">
        <v>504000</v>
      </c>
      <c r="E4" s="78" t="s">
        <v>155</v>
      </c>
      <c r="F4" s="81">
        <v>25000</v>
      </c>
      <c r="G4" s="71"/>
    </row>
    <row r="5" spans="2:7">
      <c r="B5" s="74">
        <f t="shared" si="0"/>
        <v>3</v>
      </c>
      <c r="C5" s="78" t="s">
        <v>139</v>
      </c>
      <c r="D5" s="68">
        <v>150000</v>
      </c>
      <c r="E5" s="78" t="s">
        <v>63</v>
      </c>
      <c r="F5" s="81">
        <v>25000</v>
      </c>
      <c r="G5" s="71"/>
    </row>
    <row r="6" spans="2:7">
      <c r="B6" s="74">
        <f t="shared" si="0"/>
        <v>4</v>
      </c>
      <c r="C6" s="78" t="s">
        <v>5</v>
      </c>
      <c r="D6" s="68">
        <v>200000</v>
      </c>
      <c r="E6" s="78" t="s">
        <v>142</v>
      </c>
      <c r="F6" s="68">
        <f>D6/2</f>
        <v>100000</v>
      </c>
      <c r="G6" s="71" t="s">
        <v>182</v>
      </c>
    </row>
    <row r="7" spans="2:7">
      <c r="B7" s="74">
        <f t="shared" si="0"/>
        <v>5</v>
      </c>
      <c r="C7" s="78" t="s">
        <v>143</v>
      </c>
      <c r="D7" s="68">
        <v>10000</v>
      </c>
      <c r="E7" s="78" t="s">
        <v>145</v>
      </c>
      <c r="F7" s="81">
        <v>2140</v>
      </c>
      <c r="G7" s="71"/>
    </row>
    <row r="8" spans="2:7">
      <c r="B8" s="74">
        <f t="shared" si="0"/>
        <v>6</v>
      </c>
      <c r="C8" s="78"/>
      <c r="D8" s="68"/>
      <c r="E8" s="78" t="s">
        <v>158</v>
      </c>
      <c r="F8" s="68">
        <v>10000</v>
      </c>
      <c r="G8" s="71"/>
    </row>
    <row r="9" spans="2:7">
      <c r="B9" s="74">
        <f t="shared" si="0"/>
        <v>7</v>
      </c>
      <c r="C9" s="78"/>
      <c r="D9" s="68"/>
      <c r="E9" s="78" t="s">
        <v>162</v>
      </c>
      <c r="F9" s="81">
        <v>2000</v>
      </c>
      <c r="G9" s="71" t="s">
        <v>165</v>
      </c>
    </row>
    <row r="10" spans="2:7">
      <c r="B10" s="74">
        <f t="shared" si="0"/>
        <v>8</v>
      </c>
      <c r="C10" s="78"/>
      <c r="D10" s="68"/>
      <c r="E10" s="78" t="s">
        <v>164</v>
      </c>
      <c r="F10" s="68">
        <v>0</v>
      </c>
      <c r="G10" s="71" t="s">
        <v>161</v>
      </c>
    </row>
    <row r="11" spans="2:7">
      <c r="B11" s="74">
        <f t="shared" si="0"/>
        <v>9</v>
      </c>
      <c r="C11" s="78"/>
      <c r="D11" s="68"/>
      <c r="E11" s="78" t="s">
        <v>163</v>
      </c>
      <c r="F11" s="81">
        <v>49513</v>
      </c>
      <c r="G11" s="71" t="s">
        <v>153</v>
      </c>
    </row>
    <row r="12" spans="2:7">
      <c r="B12" s="74">
        <f t="shared" si="0"/>
        <v>10</v>
      </c>
      <c r="C12" s="78"/>
      <c r="D12" s="68"/>
      <c r="E12" s="78" t="s">
        <v>156</v>
      </c>
      <c r="F12" s="68">
        <v>14000</v>
      </c>
      <c r="G12" s="71"/>
    </row>
    <row r="13" spans="2:7">
      <c r="B13" s="74">
        <f t="shared" si="0"/>
        <v>11</v>
      </c>
      <c r="C13" s="78"/>
      <c r="D13" s="68"/>
      <c r="E13" s="78" t="s">
        <v>157</v>
      </c>
      <c r="F13" s="68">
        <v>4000</v>
      </c>
      <c r="G13" s="71"/>
    </row>
    <row r="14" spans="2:7">
      <c r="B14" s="74">
        <f t="shared" si="0"/>
        <v>12</v>
      </c>
      <c r="C14" s="78"/>
      <c r="D14" s="68"/>
      <c r="E14" s="78" t="s">
        <v>172</v>
      </c>
      <c r="F14" s="68">
        <v>58000</v>
      </c>
      <c r="G14" s="71"/>
    </row>
    <row r="15" spans="2:7">
      <c r="B15" s="74">
        <f t="shared" si="0"/>
        <v>13</v>
      </c>
      <c r="C15" s="78"/>
      <c r="D15" s="68"/>
      <c r="E15" s="78" t="s">
        <v>144</v>
      </c>
      <c r="F15" s="68">
        <v>80000</v>
      </c>
      <c r="G15" s="71"/>
    </row>
    <row r="16" spans="2:7">
      <c r="B16" s="74">
        <f t="shared" si="0"/>
        <v>14</v>
      </c>
      <c r="C16" s="78"/>
      <c r="D16" s="68"/>
      <c r="E16" s="78" t="s">
        <v>173</v>
      </c>
      <c r="F16" s="68">
        <v>350000</v>
      </c>
      <c r="G16" s="71"/>
    </row>
    <row r="17" spans="2:7">
      <c r="B17" s="74">
        <f t="shared" si="0"/>
        <v>15</v>
      </c>
      <c r="C17" s="78"/>
      <c r="D17" s="68"/>
      <c r="E17" s="78" t="s">
        <v>174</v>
      </c>
      <c r="F17" s="68">
        <v>0</v>
      </c>
      <c r="G17" s="71"/>
    </row>
    <row r="18" spans="2:7">
      <c r="B18" s="74">
        <f t="shared" si="0"/>
        <v>16</v>
      </c>
      <c r="C18" s="78"/>
      <c r="D18" s="68"/>
      <c r="E18" s="78" t="s">
        <v>175</v>
      </c>
      <c r="F18" s="68">
        <v>0</v>
      </c>
      <c r="G18" s="71" t="s">
        <v>171</v>
      </c>
    </row>
    <row r="19" spans="2:7">
      <c r="B19" s="74">
        <f t="shared" si="0"/>
        <v>17</v>
      </c>
      <c r="C19" s="78"/>
      <c r="D19" s="68"/>
      <c r="E19" s="78" t="s">
        <v>160</v>
      </c>
      <c r="F19" s="68">
        <v>15000</v>
      </c>
      <c r="G19" s="71" t="s">
        <v>180</v>
      </c>
    </row>
    <row r="20" spans="2:7">
      <c r="B20" s="74">
        <f t="shared" si="0"/>
        <v>18</v>
      </c>
      <c r="C20" s="78"/>
      <c r="D20" s="68"/>
      <c r="E20" s="78" t="s">
        <v>176</v>
      </c>
      <c r="F20" s="68">
        <v>0</v>
      </c>
      <c r="G20" s="71" t="s">
        <v>177</v>
      </c>
    </row>
    <row r="21" spans="2:7">
      <c r="B21" s="74">
        <f t="shared" si="0"/>
        <v>19</v>
      </c>
      <c r="C21" s="78"/>
      <c r="D21" s="68"/>
      <c r="E21" s="78" t="s">
        <v>179</v>
      </c>
      <c r="F21" s="68">
        <v>0</v>
      </c>
      <c r="G21" s="71" t="s">
        <v>178</v>
      </c>
    </row>
    <row r="22" spans="2:7">
      <c r="B22" s="74">
        <f t="shared" si="0"/>
        <v>20</v>
      </c>
      <c r="C22" s="78"/>
      <c r="D22" s="68"/>
      <c r="E22" s="78" t="s">
        <v>146</v>
      </c>
      <c r="F22" s="68">
        <v>5500</v>
      </c>
      <c r="G22" s="71" t="s">
        <v>159</v>
      </c>
    </row>
    <row r="23" spans="2:7">
      <c r="B23" s="74">
        <f t="shared" si="0"/>
        <v>21</v>
      </c>
      <c r="C23" s="78"/>
      <c r="D23" s="68"/>
      <c r="E23" s="78" t="s">
        <v>147</v>
      </c>
      <c r="F23" s="68">
        <v>0</v>
      </c>
      <c r="G23" s="71"/>
    </row>
    <row r="24" spans="2:7">
      <c r="B24" s="74">
        <f t="shared" si="0"/>
        <v>22</v>
      </c>
      <c r="C24" s="78"/>
      <c r="D24" s="68"/>
      <c r="E24" s="78" t="s">
        <v>7</v>
      </c>
      <c r="F24" s="68">
        <v>35000</v>
      </c>
      <c r="G24" s="71" t="s">
        <v>181</v>
      </c>
    </row>
    <row r="25" spans="2:7">
      <c r="B25" s="74">
        <f t="shared" si="0"/>
        <v>23</v>
      </c>
      <c r="C25" s="78"/>
      <c r="D25" s="68"/>
      <c r="E25" s="78" t="s">
        <v>148</v>
      </c>
      <c r="F25" s="68">
        <v>6000</v>
      </c>
      <c r="G25" s="71" t="s">
        <v>167</v>
      </c>
    </row>
    <row r="26" spans="2:7">
      <c r="B26" s="74">
        <f t="shared" si="0"/>
        <v>24</v>
      </c>
      <c r="C26" s="78"/>
      <c r="D26" s="68"/>
      <c r="E26" s="78" t="s">
        <v>149</v>
      </c>
      <c r="F26" s="68">
        <v>10000</v>
      </c>
      <c r="G26" s="71"/>
    </row>
    <row r="27" spans="2:7">
      <c r="B27" s="74">
        <f t="shared" si="0"/>
        <v>25</v>
      </c>
      <c r="C27" s="78"/>
      <c r="D27" s="68"/>
      <c r="E27" s="78" t="s">
        <v>166</v>
      </c>
      <c r="F27" s="68">
        <v>8000</v>
      </c>
      <c r="G27" s="71"/>
    </row>
    <row r="28" spans="2:7">
      <c r="B28" s="74">
        <f t="shared" si="0"/>
        <v>26</v>
      </c>
      <c r="C28" s="78"/>
      <c r="D28" s="68"/>
      <c r="E28" s="78" t="s">
        <v>150</v>
      </c>
      <c r="F28" s="68">
        <v>30000</v>
      </c>
      <c r="G28" s="71"/>
    </row>
    <row r="29" spans="2:7">
      <c r="B29" s="74">
        <f t="shared" si="0"/>
        <v>27</v>
      </c>
      <c r="C29" s="78"/>
      <c r="D29" s="68"/>
      <c r="E29" s="78"/>
      <c r="F29" s="68"/>
      <c r="G29" s="71"/>
    </row>
    <row r="30" spans="2:7">
      <c r="B30" s="74">
        <f t="shared" si="0"/>
        <v>28</v>
      </c>
      <c r="C30" s="78" t="s">
        <v>151</v>
      </c>
      <c r="D30" s="68">
        <f>SUM(D3:D29)</f>
        <v>1704585</v>
      </c>
      <c r="E30" s="78"/>
      <c r="F30" s="68">
        <f>SUM(F3:F29)</f>
        <v>1669738</v>
      </c>
      <c r="G30" s="71"/>
    </row>
    <row r="31" spans="2:7">
      <c r="B31" s="75">
        <f t="shared" si="0"/>
        <v>29</v>
      </c>
      <c r="C31" s="79" t="s">
        <v>168</v>
      </c>
      <c r="D31" s="69">
        <f>D30-D3</f>
        <v>864000</v>
      </c>
      <c r="E31" s="79" t="s">
        <v>169</v>
      </c>
      <c r="F31" s="69">
        <f>F30-F3</f>
        <v>829153</v>
      </c>
      <c r="G31" s="72"/>
    </row>
    <row r="32" spans="2:7">
      <c r="B32" s="75">
        <f t="shared" si="0"/>
        <v>30</v>
      </c>
      <c r="C32" s="79"/>
      <c r="D32" s="69"/>
      <c r="E32" s="79" t="s">
        <v>170</v>
      </c>
      <c r="F32" s="80">
        <f>D31-F31</f>
        <v>34847</v>
      </c>
      <c r="G32" s="72"/>
    </row>
    <row r="33" spans="6:6">
      <c r="F33" s="66"/>
    </row>
    <row r="34" spans="6:6">
      <c r="F34" s="66"/>
    </row>
  </sheetData>
  <mergeCells count="2">
    <mergeCell ref="C2:D2"/>
    <mergeCell ref="E2:F2"/>
  </mergeCells>
  <phoneticPr fontI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Header>&amp;C&amp;A&amp;R&amp;D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96"/>
  <sheetViews>
    <sheetView zoomScale="70" zoomScaleNormal="70" workbookViewId="0">
      <selection activeCell="S29" sqref="S29"/>
    </sheetView>
  </sheetViews>
  <sheetFormatPr defaultColWidth="9" defaultRowHeight="35.1" customHeight="1"/>
  <cols>
    <col min="1" max="1" width="8" style="13" customWidth="1"/>
    <col min="2" max="2" width="10.59765625" style="14" customWidth="1"/>
    <col min="3" max="3" width="20.59765625" style="13" customWidth="1"/>
    <col min="4" max="5" width="5.59765625" style="13" customWidth="1"/>
    <col min="6" max="6" width="30.59765625" style="14" customWidth="1"/>
    <col min="7" max="8" width="5.59765625" style="13" customWidth="1"/>
    <col min="9" max="9" width="30.59765625" style="14" customWidth="1"/>
    <col min="10" max="11" width="5.59765625" style="13" customWidth="1"/>
    <col min="12" max="12" width="30.59765625" style="14" customWidth="1"/>
    <col min="13" max="14" width="5.59765625" style="13" customWidth="1"/>
    <col min="15" max="15" width="30.59765625" style="14" customWidth="1"/>
    <col min="16" max="17" width="5.59765625" style="13" customWidth="1"/>
    <col min="18" max="18" width="30.59765625" style="14" customWidth="1"/>
    <col min="19" max="19" width="5.59765625" style="13" customWidth="1"/>
    <col min="20" max="16384" width="9" style="13"/>
  </cols>
  <sheetData>
    <row r="2" spans="1:19" ht="35.1" customHeight="1">
      <c r="F2" s="15" t="s">
        <v>99</v>
      </c>
      <c r="I2" s="15" t="s">
        <v>91</v>
      </c>
      <c r="L2" s="15" t="s">
        <v>97</v>
      </c>
      <c r="O2" s="15" t="s">
        <v>98</v>
      </c>
    </row>
    <row r="3" spans="1:19" ht="35.1" customHeight="1">
      <c r="B3" s="88" t="s">
        <v>0</v>
      </c>
      <c r="C3" s="89">
        <f>SUM(F4:R4)</f>
        <v>1648821</v>
      </c>
      <c r="E3" s="18"/>
      <c r="F3" s="16" t="s">
        <v>2</v>
      </c>
      <c r="I3" s="16" t="s">
        <v>3</v>
      </c>
      <c r="L3" s="16" t="s">
        <v>4</v>
      </c>
      <c r="O3" s="16" t="s">
        <v>5</v>
      </c>
      <c r="R3" s="16" t="s">
        <v>55</v>
      </c>
    </row>
    <row r="4" spans="1:19" s="19" customFormat="1" ht="35.1" customHeight="1">
      <c r="B4" s="88"/>
      <c r="C4" s="89"/>
      <c r="F4" s="20">
        <v>856821</v>
      </c>
      <c r="I4" s="17">
        <v>475000</v>
      </c>
      <c r="L4" s="17">
        <v>176000</v>
      </c>
      <c r="O4" s="20">
        <v>141000</v>
      </c>
      <c r="R4" s="20">
        <v>0</v>
      </c>
    </row>
    <row r="5" spans="1:19" ht="35.1" customHeight="1">
      <c r="B5" s="61" t="s">
        <v>111</v>
      </c>
      <c r="C5" s="62">
        <f>C3-F4</f>
        <v>792000</v>
      </c>
      <c r="I5" s="21"/>
      <c r="L5" s="21"/>
      <c r="O5" s="21"/>
    </row>
    <row r="6" spans="1:19" ht="35.1" customHeight="1">
      <c r="B6" s="90" t="s">
        <v>1</v>
      </c>
      <c r="C6" s="89">
        <f>SUM(F7:R7)</f>
        <v>1841452</v>
      </c>
      <c r="F6" s="23" t="s">
        <v>9</v>
      </c>
      <c r="H6" s="24"/>
      <c r="I6" s="22" t="s">
        <v>95</v>
      </c>
      <c r="K6" s="25"/>
      <c r="L6" s="22" t="s">
        <v>64</v>
      </c>
      <c r="M6" s="25"/>
      <c r="O6" s="48" t="s">
        <v>10</v>
      </c>
      <c r="R6" s="23" t="s">
        <v>69</v>
      </c>
    </row>
    <row r="7" spans="1:19" ht="35.1" customHeight="1">
      <c r="A7" s="19"/>
      <c r="B7" s="90"/>
      <c r="C7" s="89"/>
      <c r="D7" s="19"/>
      <c r="F7" s="20">
        <f>F4</f>
        <v>856821</v>
      </c>
      <c r="H7" s="24"/>
      <c r="I7" s="17">
        <f>SUM(I10:I17)</f>
        <v>30000</v>
      </c>
      <c r="K7" s="25"/>
      <c r="L7" s="17">
        <f>SUM(L10:L85)+SUM(R13:R29)</f>
        <v>813631</v>
      </c>
      <c r="M7" s="25"/>
      <c r="O7" s="49">
        <f>O4</f>
        <v>141000</v>
      </c>
      <c r="R7" s="20">
        <v>0</v>
      </c>
    </row>
    <row r="8" spans="1:19" ht="40.5" customHeight="1">
      <c r="B8" s="61" t="s">
        <v>111</v>
      </c>
      <c r="C8" s="62">
        <f>C6-F7</f>
        <v>984631</v>
      </c>
      <c r="F8" s="13"/>
    </row>
    <row r="9" spans="1:19" ht="9.9" customHeight="1">
      <c r="F9" s="13"/>
      <c r="H9" s="24"/>
      <c r="I9" s="26"/>
      <c r="K9" s="25"/>
      <c r="L9" s="27"/>
      <c r="M9" s="25"/>
      <c r="N9" s="25"/>
      <c r="O9" s="27"/>
      <c r="P9" s="25"/>
    </row>
    <row r="10" spans="1:19" ht="35.1" customHeight="1">
      <c r="F10" s="13"/>
      <c r="H10" s="24"/>
      <c r="I10" s="23" t="s">
        <v>65</v>
      </c>
      <c r="K10" s="25"/>
      <c r="L10" s="22" t="s">
        <v>63</v>
      </c>
      <c r="M10" s="28"/>
      <c r="N10" s="29"/>
      <c r="O10" s="22" t="s">
        <v>68</v>
      </c>
      <c r="P10" s="25"/>
    </row>
    <row r="11" spans="1:19" ht="35.1" customHeight="1">
      <c r="B11" s="12" t="s">
        <v>56</v>
      </c>
      <c r="C11" s="64">
        <f>C3-C6</f>
        <v>-192631</v>
      </c>
      <c r="F11" s="13"/>
      <c r="H11" s="24"/>
      <c r="I11" s="17">
        <v>2000</v>
      </c>
      <c r="K11" s="25"/>
      <c r="L11" s="46">
        <f>SUM(O10:O14)</f>
        <v>19500</v>
      </c>
      <c r="M11" s="30"/>
      <c r="N11" s="30"/>
      <c r="O11" s="31">
        <v>11000</v>
      </c>
      <c r="P11" s="25"/>
    </row>
    <row r="12" spans="1:19" ht="9.9" customHeight="1">
      <c r="F12" s="13"/>
      <c r="H12" s="24"/>
      <c r="I12" s="26"/>
      <c r="K12" s="25"/>
      <c r="L12" s="27"/>
      <c r="M12" s="25"/>
      <c r="N12" s="32"/>
      <c r="O12" s="27"/>
      <c r="P12" s="25"/>
      <c r="Q12" s="25"/>
      <c r="R12" s="27"/>
      <c r="S12" s="25"/>
    </row>
    <row r="13" spans="1:19" ht="35.1" customHeight="1">
      <c r="F13" s="13"/>
      <c r="H13" s="24"/>
      <c r="I13" s="23" t="s">
        <v>84</v>
      </c>
      <c r="K13" s="25"/>
      <c r="L13" s="27"/>
      <c r="M13" s="25"/>
      <c r="N13" s="33"/>
      <c r="O13" s="22" t="s">
        <v>12</v>
      </c>
      <c r="P13" s="25"/>
      <c r="Q13" s="25"/>
      <c r="R13" s="63" t="s">
        <v>8</v>
      </c>
      <c r="S13" s="25"/>
    </row>
    <row r="14" spans="1:19" ht="35.1" customHeight="1">
      <c r="F14" s="13"/>
      <c r="H14" s="24"/>
      <c r="I14" s="17">
        <v>25000</v>
      </c>
      <c r="K14" s="25"/>
      <c r="L14" s="27"/>
      <c r="M14" s="25"/>
      <c r="N14" s="25"/>
      <c r="O14" s="31">
        <v>8500</v>
      </c>
      <c r="P14" s="25"/>
      <c r="Q14" s="25"/>
      <c r="R14" s="46">
        <v>60000</v>
      </c>
      <c r="S14" s="25"/>
    </row>
    <row r="15" spans="1:19" ht="9.9" customHeight="1">
      <c r="F15" s="13"/>
      <c r="H15" s="24"/>
      <c r="I15" s="26"/>
      <c r="K15" s="25"/>
      <c r="L15" s="27"/>
      <c r="M15" s="25"/>
      <c r="N15" s="25"/>
      <c r="O15" s="27"/>
      <c r="P15" s="25"/>
      <c r="Q15" s="25"/>
      <c r="R15" s="27"/>
      <c r="S15" s="25"/>
    </row>
    <row r="16" spans="1:19" ht="35.1" customHeight="1">
      <c r="F16" s="13"/>
      <c r="H16" s="24"/>
      <c r="I16" s="22" t="s">
        <v>6</v>
      </c>
      <c r="K16" s="25"/>
      <c r="L16" s="22" t="s">
        <v>17</v>
      </c>
      <c r="M16" s="34"/>
      <c r="N16" s="29"/>
      <c r="O16" s="23" t="s">
        <v>83</v>
      </c>
      <c r="P16" s="25"/>
      <c r="Q16" s="25"/>
      <c r="R16" s="22" t="s">
        <v>96</v>
      </c>
      <c r="S16" s="25"/>
    </row>
    <row r="17" spans="8:19" ht="35.1" customHeight="1">
      <c r="H17" s="24"/>
      <c r="I17" s="17">
        <v>3000</v>
      </c>
      <c r="K17" s="25"/>
      <c r="L17" s="17">
        <f>SUM(O16:O34)</f>
        <v>62113</v>
      </c>
      <c r="M17" s="25"/>
      <c r="N17" s="35"/>
      <c r="O17" s="31">
        <v>8000</v>
      </c>
      <c r="P17" s="36"/>
      <c r="Q17" s="25"/>
      <c r="R17" s="37">
        <v>10340</v>
      </c>
      <c r="S17" s="25"/>
    </row>
    <row r="18" spans="8:19" ht="9.9" customHeight="1">
      <c r="H18" s="24"/>
      <c r="I18" s="38"/>
      <c r="K18" s="25"/>
      <c r="L18" s="39"/>
      <c r="M18" s="25"/>
      <c r="N18" s="32"/>
      <c r="O18" s="27"/>
      <c r="P18" s="25"/>
      <c r="Q18" s="25"/>
      <c r="R18" s="40"/>
      <c r="S18" s="25"/>
    </row>
    <row r="19" spans="8:19" ht="35.1" customHeight="1">
      <c r="K19" s="36"/>
      <c r="L19" s="27"/>
      <c r="M19" s="25"/>
      <c r="N19" s="33"/>
      <c r="O19" s="23" t="s">
        <v>86</v>
      </c>
      <c r="P19" s="25"/>
      <c r="Q19" s="25"/>
      <c r="R19" s="23" t="s">
        <v>110</v>
      </c>
      <c r="S19" s="25"/>
    </row>
    <row r="20" spans="8:19" ht="35.1" customHeight="1">
      <c r="K20" s="25"/>
      <c r="L20" s="27"/>
      <c r="M20" s="25"/>
      <c r="N20" s="32"/>
      <c r="O20" s="31">
        <v>9256</v>
      </c>
      <c r="P20" s="25"/>
      <c r="Q20" s="25"/>
      <c r="R20" s="17">
        <v>5000</v>
      </c>
      <c r="S20" s="41"/>
    </row>
    <row r="21" spans="8:19" ht="9.9" customHeight="1">
      <c r="K21" s="25"/>
      <c r="L21" s="27"/>
      <c r="M21" s="25"/>
      <c r="N21" s="32"/>
      <c r="O21" s="27"/>
      <c r="P21" s="25"/>
      <c r="Q21" s="25"/>
      <c r="R21" s="40"/>
      <c r="S21" s="25"/>
    </row>
    <row r="22" spans="8:19" ht="35.1" customHeight="1">
      <c r="K22" s="25"/>
      <c r="L22" s="27"/>
      <c r="M22" s="25"/>
      <c r="N22" s="33"/>
      <c r="O22" s="23" t="s">
        <v>92</v>
      </c>
      <c r="P22" s="25"/>
      <c r="Q22" s="25"/>
      <c r="R22" s="23" t="s">
        <v>70</v>
      </c>
      <c r="S22" s="25"/>
    </row>
    <row r="23" spans="8:19" ht="35.1" customHeight="1">
      <c r="K23" s="25"/>
      <c r="L23" s="27"/>
      <c r="M23" s="25"/>
      <c r="N23" s="32"/>
      <c r="O23" s="31">
        <f>5978+419+2016+12257</f>
        <v>20670</v>
      </c>
      <c r="P23" s="25"/>
      <c r="Q23" s="25"/>
      <c r="R23" s="17">
        <v>10000</v>
      </c>
      <c r="S23" s="41"/>
    </row>
    <row r="24" spans="8:19" ht="9.9" customHeight="1">
      <c r="K24" s="25"/>
      <c r="L24" s="27"/>
      <c r="M24" s="25"/>
      <c r="N24" s="32"/>
      <c r="O24" s="27"/>
      <c r="P24" s="25"/>
      <c r="Q24" s="25"/>
      <c r="R24" s="40"/>
      <c r="S24" s="25"/>
    </row>
    <row r="25" spans="8:19" ht="35.1" customHeight="1">
      <c r="K25" s="25"/>
      <c r="L25" s="27"/>
      <c r="M25" s="25"/>
      <c r="N25" s="33"/>
      <c r="O25" s="23" t="s">
        <v>93</v>
      </c>
      <c r="P25" s="25"/>
      <c r="Q25" s="25"/>
      <c r="R25" s="23" t="s">
        <v>90</v>
      </c>
      <c r="S25" s="25"/>
    </row>
    <row r="26" spans="8:19" ht="35.1" customHeight="1">
      <c r="K26" s="25"/>
      <c r="L26" s="27"/>
      <c r="M26" s="25"/>
      <c r="N26" s="32"/>
      <c r="O26" s="31">
        <v>12912</v>
      </c>
      <c r="P26" s="25"/>
      <c r="Q26" s="25"/>
      <c r="R26" s="17">
        <f>1451+740</f>
        <v>2191</v>
      </c>
      <c r="S26" s="41"/>
    </row>
    <row r="27" spans="8:19" ht="9.9" customHeight="1">
      <c r="K27" s="25"/>
      <c r="L27" s="27"/>
      <c r="M27" s="25"/>
      <c r="N27" s="32"/>
      <c r="O27" s="27"/>
      <c r="P27" s="25"/>
      <c r="Q27" s="25"/>
      <c r="R27" s="27"/>
      <c r="S27" s="25"/>
    </row>
    <row r="28" spans="8:19" ht="35.1" customHeight="1">
      <c r="K28" s="25"/>
      <c r="L28" s="27"/>
      <c r="M28" s="25"/>
      <c r="N28" s="33"/>
      <c r="O28" s="23" t="s">
        <v>85</v>
      </c>
      <c r="P28" s="25"/>
      <c r="Q28" s="25"/>
      <c r="R28" s="23" t="s">
        <v>79</v>
      </c>
      <c r="S28" s="25"/>
    </row>
    <row r="29" spans="8:19" ht="35.1" customHeight="1">
      <c r="K29" s="25"/>
      <c r="L29" s="27"/>
      <c r="M29" s="25"/>
      <c r="N29" s="32"/>
      <c r="O29" s="31"/>
      <c r="P29" s="25"/>
      <c r="Q29" s="25"/>
      <c r="R29" s="17">
        <v>11520</v>
      </c>
      <c r="S29" s="41" t="s">
        <v>94</v>
      </c>
    </row>
    <row r="30" spans="8:19" ht="9.9" customHeight="1">
      <c r="K30" s="25"/>
      <c r="L30" s="27"/>
      <c r="M30" s="25"/>
      <c r="N30" s="32"/>
      <c r="O30" s="27"/>
      <c r="P30" s="25"/>
      <c r="Q30" s="25"/>
      <c r="R30" s="27"/>
      <c r="S30" s="25"/>
    </row>
    <row r="31" spans="8:19" ht="35.1" customHeight="1">
      <c r="K31" s="25"/>
      <c r="L31" s="27"/>
      <c r="M31" s="25"/>
      <c r="N31" s="33"/>
      <c r="O31" s="23" t="s">
        <v>19</v>
      </c>
      <c r="P31" s="25"/>
    </row>
    <row r="32" spans="8:19" ht="35.1" customHeight="1">
      <c r="K32" s="25"/>
      <c r="L32" s="27"/>
      <c r="M32" s="25"/>
      <c r="N32" s="42"/>
      <c r="O32" s="31">
        <v>8100</v>
      </c>
      <c r="P32" s="41" t="s">
        <v>74</v>
      </c>
    </row>
    <row r="33" spans="11:16" ht="35.1" customHeight="1">
      <c r="K33" s="25"/>
      <c r="L33" s="27"/>
      <c r="M33" s="25"/>
      <c r="N33" s="43"/>
      <c r="O33" s="31">
        <v>2095</v>
      </c>
      <c r="P33" s="41" t="s">
        <v>75</v>
      </c>
    </row>
    <row r="34" spans="11:16" ht="35.1" customHeight="1">
      <c r="K34" s="25"/>
      <c r="L34" s="27"/>
      <c r="M34" s="25"/>
      <c r="N34" s="43"/>
      <c r="O34" s="31">
        <v>1080</v>
      </c>
      <c r="P34" s="41" t="s">
        <v>76</v>
      </c>
    </row>
    <row r="35" spans="11:16" ht="9.9" customHeight="1">
      <c r="K35" s="25"/>
      <c r="L35" s="27"/>
      <c r="M35" s="25"/>
      <c r="N35" s="25"/>
      <c r="O35" s="27"/>
      <c r="P35" s="25"/>
    </row>
    <row r="36" spans="11:16" ht="35.1" customHeight="1">
      <c r="K36" s="25"/>
      <c r="L36" s="22" t="s">
        <v>11</v>
      </c>
      <c r="M36" s="28"/>
      <c r="N36" s="29"/>
      <c r="O36" s="23" t="s">
        <v>71</v>
      </c>
      <c r="P36" s="25"/>
    </row>
    <row r="37" spans="11:16" ht="35.1" customHeight="1">
      <c r="K37" s="25"/>
      <c r="L37" s="17">
        <f>SUM(O36:O40)</f>
        <v>19000</v>
      </c>
      <c r="M37" s="30"/>
      <c r="N37" s="30"/>
      <c r="O37" s="47">
        <v>9500</v>
      </c>
      <c r="P37" s="25"/>
    </row>
    <row r="38" spans="11:16" ht="9.9" customHeight="1">
      <c r="K38" s="25"/>
      <c r="L38" s="27"/>
      <c r="M38" s="25"/>
      <c r="N38" s="32"/>
      <c r="O38" s="27"/>
      <c r="P38" s="25"/>
    </row>
    <row r="39" spans="11:16" ht="35.1" customHeight="1">
      <c r="K39" s="25"/>
      <c r="L39" s="27"/>
      <c r="M39" s="25"/>
      <c r="N39" s="33"/>
      <c r="O39" s="23" t="s">
        <v>77</v>
      </c>
      <c r="P39" s="41"/>
    </row>
    <row r="40" spans="11:16" ht="35.1" customHeight="1">
      <c r="K40" s="25"/>
      <c r="L40" s="27"/>
      <c r="M40" s="25"/>
      <c r="N40" s="25"/>
      <c r="O40" s="47">
        <v>9500</v>
      </c>
      <c r="P40" s="41" t="s">
        <v>78</v>
      </c>
    </row>
    <row r="41" spans="11:16" ht="9.9" customHeight="1">
      <c r="K41" s="25"/>
      <c r="L41" s="27"/>
      <c r="M41" s="25"/>
      <c r="N41" s="25"/>
      <c r="O41" s="27"/>
      <c r="P41" s="25"/>
    </row>
    <row r="42" spans="11:16" ht="35.1" customHeight="1">
      <c r="K42" s="25"/>
      <c r="L42" s="22" t="s">
        <v>7</v>
      </c>
      <c r="M42" s="25"/>
      <c r="N42" s="25"/>
      <c r="O42" s="22" t="s">
        <v>16</v>
      </c>
      <c r="P42" s="25"/>
    </row>
    <row r="43" spans="11:16" ht="35.1" customHeight="1">
      <c r="K43" s="25"/>
      <c r="L43" s="17">
        <f>SUM(O43)</f>
        <v>3500</v>
      </c>
      <c r="M43" s="30"/>
      <c r="N43" s="42"/>
      <c r="O43" s="31">
        <v>3500</v>
      </c>
      <c r="P43" s="25"/>
    </row>
    <row r="44" spans="11:16" ht="9.9" customHeight="1">
      <c r="K44" s="25"/>
      <c r="L44" s="27"/>
      <c r="M44" s="25"/>
      <c r="N44" s="25"/>
      <c r="O44" s="27"/>
      <c r="P44" s="25"/>
    </row>
    <row r="45" spans="11:16" ht="35.1" customHeight="1">
      <c r="K45" s="25"/>
      <c r="L45" s="48" t="s">
        <v>67</v>
      </c>
      <c r="M45" s="28"/>
      <c r="N45" s="29"/>
      <c r="O45" s="48" t="s">
        <v>107</v>
      </c>
      <c r="P45" s="25"/>
    </row>
    <row r="46" spans="11:16" ht="35.1" customHeight="1">
      <c r="K46" s="25"/>
      <c r="L46" s="56">
        <f>SUM(O45:O49)</f>
        <v>45363</v>
      </c>
      <c r="M46" s="30"/>
      <c r="N46" s="30"/>
      <c r="O46" s="55">
        <f>(84348+45540)/900*300</f>
        <v>43296</v>
      </c>
      <c r="P46" s="25"/>
    </row>
    <row r="47" spans="11:16" ht="9.9" customHeight="1">
      <c r="K47" s="25"/>
      <c r="L47" s="27"/>
      <c r="M47" s="25"/>
      <c r="N47" s="32"/>
      <c r="O47" s="27"/>
      <c r="P47" s="25"/>
    </row>
    <row r="48" spans="11:16" ht="35.1" customHeight="1">
      <c r="K48" s="25"/>
      <c r="L48" s="27"/>
      <c r="M48" s="25"/>
      <c r="N48" s="33"/>
      <c r="O48" s="54" t="s">
        <v>109</v>
      </c>
      <c r="P48" s="25"/>
    </row>
    <row r="49" spans="11:16" ht="35.1" customHeight="1">
      <c r="K49" s="25"/>
      <c r="L49" s="27"/>
      <c r="M49" s="25"/>
      <c r="N49" s="25"/>
      <c r="O49" s="55">
        <v>2067</v>
      </c>
      <c r="P49" s="25"/>
    </row>
    <row r="50" spans="11:16" ht="9.9" customHeight="1">
      <c r="K50" s="25"/>
      <c r="L50" s="27"/>
      <c r="M50" s="25"/>
      <c r="N50" s="25"/>
      <c r="O50" s="27"/>
      <c r="P50" s="25"/>
    </row>
    <row r="51" spans="11:16" ht="35.1" customHeight="1">
      <c r="K51" s="25"/>
      <c r="L51" s="52" t="s">
        <v>66</v>
      </c>
      <c r="M51" s="34"/>
      <c r="N51" s="57" t="s">
        <v>58</v>
      </c>
      <c r="O51" s="23" t="s">
        <v>18</v>
      </c>
      <c r="P51" s="25"/>
    </row>
    <row r="52" spans="11:16" ht="35.1" customHeight="1">
      <c r="K52" s="25"/>
      <c r="L52" s="53">
        <v>353900</v>
      </c>
      <c r="M52" s="25"/>
      <c r="N52" s="58"/>
      <c r="O52" s="31"/>
      <c r="P52" s="25"/>
    </row>
    <row r="53" spans="11:16" ht="9.9" customHeight="1">
      <c r="K53" s="25"/>
      <c r="L53" s="27"/>
      <c r="M53" s="25"/>
      <c r="N53" s="59"/>
      <c r="O53" s="27"/>
      <c r="P53" s="25"/>
    </row>
    <row r="54" spans="11:16" ht="35.1" customHeight="1">
      <c r="K54" s="25"/>
      <c r="L54" s="27"/>
      <c r="M54" s="25"/>
      <c r="N54" s="60" t="s">
        <v>58</v>
      </c>
      <c r="O54" s="23" t="s">
        <v>100</v>
      </c>
      <c r="P54" s="25"/>
    </row>
    <row r="55" spans="11:16" ht="35.1" customHeight="1">
      <c r="K55" s="25"/>
      <c r="L55" s="27"/>
      <c r="M55" s="25"/>
      <c r="N55" s="59"/>
      <c r="O55" s="31"/>
      <c r="P55" s="25"/>
    </row>
    <row r="56" spans="11:16" ht="9.9" customHeight="1">
      <c r="K56" s="25"/>
      <c r="L56" s="27"/>
      <c r="M56" s="25"/>
      <c r="N56" s="59"/>
      <c r="O56" s="27"/>
      <c r="P56" s="25"/>
    </row>
    <row r="57" spans="11:16" ht="35.1" customHeight="1">
      <c r="K57" s="25"/>
      <c r="L57" s="27"/>
      <c r="M57" s="25"/>
      <c r="N57" s="60" t="s">
        <v>58</v>
      </c>
      <c r="O57" s="23" t="s">
        <v>60</v>
      </c>
      <c r="P57" s="25"/>
    </row>
    <row r="58" spans="11:16" ht="35.1" customHeight="1">
      <c r="K58" s="25"/>
      <c r="L58" s="27"/>
      <c r="M58" s="25"/>
      <c r="N58" s="59"/>
      <c r="O58" s="31"/>
      <c r="P58" s="25"/>
    </row>
    <row r="59" spans="11:16" ht="9.9" customHeight="1">
      <c r="K59" s="25"/>
      <c r="L59" s="27"/>
      <c r="M59" s="25"/>
      <c r="N59" s="59"/>
      <c r="O59" s="27"/>
      <c r="P59" s="25"/>
    </row>
    <row r="60" spans="11:16" ht="35.1" customHeight="1">
      <c r="K60" s="25"/>
      <c r="L60" s="27"/>
      <c r="M60" s="25"/>
      <c r="N60" s="60" t="s">
        <v>59</v>
      </c>
      <c r="O60" s="23" t="s">
        <v>61</v>
      </c>
      <c r="P60" s="25"/>
    </row>
    <row r="61" spans="11:16" ht="35.1" customHeight="1">
      <c r="K61" s="25"/>
      <c r="L61" s="27"/>
      <c r="M61" s="25"/>
      <c r="N61" s="59"/>
      <c r="O61" s="31"/>
      <c r="P61" s="25"/>
    </row>
    <row r="62" spans="11:16" ht="9.9" customHeight="1">
      <c r="K62" s="25"/>
      <c r="L62" s="27"/>
      <c r="M62" s="25"/>
      <c r="N62" s="59"/>
      <c r="O62" s="27"/>
      <c r="P62" s="25"/>
    </row>
    <row r="63" spans="11:16" ht="35.1" customHeight="1">
      <c r="K63" s="25"/>
      <c r="L63" s="27"/>
      <c r="M63" s="25"/>
      <c r="N63" s="60" t="s">
        <v>59</v>
      </c>
      <c r="O63" s="23" t="s">
        <v>62</v>
      </c>
      <c r="P63" s="25"/>
    </row>
    <row r="64" spans="11:16" ht="35.1" customHeight="1">
      <c r="K64" s="25"/>
      <c r="L64" s="27"/>
      <c r="M64" s="25"/>
      <c r="N64" s="59"/>
      <c r="O64" s="31"/>
      <c r="P64" s="25"/>
    </row>
    <row r="65" spans="11:16" ht="9.9" customHeight="1">
      <c r="K65" s="25"/>
      <c r="L65" s="27"/>
      <c r="M65" s="25"/>
      <c r="N65" s="59"/>
      <c r="O65" s="27"/>
      <c r="P65" s="25"/>
    </row>
    <row r="66" spans="11:16" ht="35.1" customHeight="1">
      <c r="K66" s="25"/>
      <c r="L66" s="27"/>
      <c r="M66" s="25"/>
      <c r="N66" s="60" t="s">
        <v>59</v>
      </c>
      <c r="O66" s="23" t="s">
        <v>57</v>
      </c>
      <c r="P66" s="25"/>
    </row>
    <row r="67" spans="11:16" ht="35.1" customHeight="1">
      <c r="K67" s="25"/>
      <c r="L67" s="27"/>
      <c r="M67" s="25"/>
      <c r="N67" s="59"/>
      <c r="O67" s="31"/>
      <c r="P67" s="25"/>
    </row>
    <row r="68" spans="11:16" ht="9.9" customHeight="1">
      <c r="K68" s="25"/>
      <c r="L68" s="27"/>
      <c r="M68" s="25"/>
      <c r="N68" s="59"/>
      <c r="O68" s="27"/>
      <c r="P68" s="25"/>
    </row>
    <row r="69" spans="11:16" ht="35.1" customHeight="1">
      <c r="K69" s="25"/>
      <c r="L69" s="27"/>
      <c r="M69" s="25"/>
      <c r="N69" s="60" t="s">
        <v>59</v>
      </c>
      <c r="O69" s="23" t="s">
        <v>101</v>
      </c>
      <c r="P69" s="25"/>
    </row>
    <row r="70" spans="11:16" ht="35.1" customHeight="1">
      <c r="K70" s="25"/>
      <c r="L70" s="27"/>
      <c r="M70" s="25"/>
      <c r="N70" s="59"/>
      <c r="O70" s="31"/>
      <c r="P70" s="41" t="s">
        <v>103</v>
      </c>
    </row>
    <row r="71" spans="11:16" ht="9.9" customHeight="1">
      <c r="K71" s="25"/>
      <c r="L71" s="27"/>
      <c r="M71" s="25"/>
      <c r="N71" s="59"/>
      <c r="O71" s="27"/>
      <c r="P71" s="25"/>
    </row>
    <row r="72" spans="11:16" ht="35.1" customHeight="1">
      <c r="K72" s="25"/>
      <c r="L72" s="27"/>
      <c r="M72" s="25"/>
      <c r="N72" s="60" t="s">
        <v>59</v>
      </c>
      <c r="O72" s="23" t="s">
        <v>60</v>
      </c>
      <c r="P72" s="32"/>
    </row>
    <row r="73" spans="11:16" ht="35.1" customHeight="1">
      <c r="K73" s="25"/>
      <c r="L73" s="27"/>
      <c r="M73" s="25"/>
      <c r="N73" s="25"/>
      <c r="O73" s="31"/>
      <c r="P73" s="32"/>
    </row>
    <row r="74" spans="11:16" ht="9.9" customHeight="1">
      <c r="K74" s="25"/>
      <c r="L74" s="27"/>
      <c r="M74" s="25"/>
      <c r="N74" s="25"/>
      <c r="O74" s="27"/>
      <c r="P74" s="25"/>
    </row>
    <row r="75" spans="11:16" ht="35.1" customHeight="1">
      <c r="K75" s="25"/>
      <c r="L75" s="23" t="s">
        <v>73</v>
      </c>
      <c r="M75" s="34"/>
      <c r="N75" s="29"/>
      <c r="O75" s="23" t="s">
        <v>72</v>
      </c>
      <c r="P75" s="25"/>
    </row>
    <row r="76" spans="11:16" ht="35.1" customHeight="1">
      <c r="K76" s="25"/>
      <c r="L76" s="17">
        <f>SUM(O75:O82)</f>
        <v>100715</v>
      </c>
      <c r="M76" s="32"/>
      <c r="N76" s="44"/>
      <c r="O76" s="31">
        <f>47895+4200</f>
        <v>52095</v>
      </c>
      <c r="P76" s="25"/>
    </row>
    <row r="77" spans="11:16" ht="9.9" customHeight="1">
      <c r="K77" s="25"/>
      <c r="L77" s="27"/>
      <c r="M77" s="25"/>
      <c r="N77" s="32"/>
      <c r="O77" s="27"/>
      <c r="P77" s="25"/>
    </row>
    <row r="78" spans="11:16" ht="35.1" customHeight="1">
      <c r="K78" s="25"/>
      <c r="L78" s="27"/>
      <c r="M78" s="25"/>
      <c r="N78" s="33"/>
      <c r="O78" s="23" t="s">
        <v>88</v>
      </c>
      <c r="P78" s="25"/>
    </row>
    <row r="79" spans="11:16" ht="35.1" customHeight="1">
      <c r="K79" s="25"/>
      <c r="L79" s="27"/>
      <c r="M79" s="25"/>
      <c r="N79" s="32"/>
      <c r="O79" s="31">
        <f>45056</f>
        <v>45056</v>
      </c>
      <c r="P79" s="25"/>
    </row>
    <row r="80" spans="11:16" ht="9.9" customHeight="1">
      <c r="K80" s="25"/>
      <c r="L80" s="27"/>
      <c r="M80" s="25"/>
      <c r="N80" s="32"/>
      <c r="O80" s="27"/>
      <c r="P80" s="25"/>
    </row>
    <row r="81" spans="11:16" ht="35.1" customHeight="1">
      <c r="K81" s="25"/>
      <c r="L81" s="27"/>
      <c r="M81" s="25"/>
      <c r="N81" s="33"/>
      <c r="O81" s="23" t="s">
        <v>89</v>
      </c>
      <c r="P81" s="25"/>
    </row>
    <row r="82" spans="11:16" ht="35.1" customHeight="1">
      <c r="K82" s="25"/>
      <c r="L82" s="27"/>
      <c r="M82" s="25"/>
      <c r="N82" s="25"/>
      <c r="O82" s="31">
        <f>1404+2160</f>
        <v>3564</v>
      </c>
      <c r="P82" s="25"/>
    </row>
    <row r="83" spans="11:16" ht="9.9" customHeight="1">
      <c r="K83" s="25"/>
      <c r="L83" s="27"/>
      <c r="M83" s="25"/>
      <c r="N83" s="25"/>
      <c r="O83" s="27"/>
      <c r="P83" s="25"/>
    </row>
    <row r="84" spans="11:16" ht="35.1" customHeight="1">
      <c r="K84" s="25"/>
      <c r="L84" s="23" t="s">
        <v>14</v>
      </c>
      <c r="M84" s="28"/>
      <c r="N84" s="29"/>
      <c r="O84" s="48" t="s">
        <v>108</v>
      </c>
      <c r="P84" s="25"/>
    </row>
    <row r="85" spans="11:16" ht="34.5" customHeight="1">
      <c r="K85" s="25"/>
      <c r="L85" s="17">
        <f>SUM(O84:O96)</f>
        <v>110489</v>
      </c>
      <c r="M85" s="30"/>
      <c r="N85" s="30"/>
      <c r="O85" s="55">
        <f>(84348+45540)/900*600</f>
        <v>86592</v>
      </c>
      <c r="P85" s="25"/>
    </row>
    <row r="86" spans="11:16" ht="9.9" customHeight="1">
      <c r="K86" s="25"/>
      <c r="L86" s="27"/>
      <c r="M86" s="25"/>
      <c r="N86" s="32"/>
      <c r="O86" s="27"/>
      <c r="P86" s="25"/>
    </row>
    <row r="87" spans="11:16" ht="35.1" customHeight="1">
      <c r="K87" s="25"/>
      <c r="L87" s="27"/>
      <c r="M87" s="25"/>
      <c r="N87" s="33"/>
      <c r="O87" s="23" t="s">
        <v>15</v>
      </c>
      <c r="P87" s="25"/>
    </row>
    <row r="88" spans="11:16" ht="35.1" customHeight="1">
      <c r="K88" s="25"/>
      <c r="L88" s="27"/>
      <c r="M88" s="25"/>
      <c r="N88" s="44"/>
      <c r="O88" s="31">
        <f>214+6264+1698+4956+358</f>
        <v>13490</v>
      </c>
      <c r="P88" s="25"/>
    </row>
    <row r="89" spans="11:16" ht="9.9" customHeight="1">
      <c r="K89" s="25"/>
      <c r="L89" s="27"/>
      <c r="M89" s="25"/>
      <c r="N89" s="32"/>
      <c r="O89" s="27"/>
      <c r="P89" s="25"/>
    </row>
    <row r="90" spans="11:16" ht="35.1" customHeight="1">
      <c r="K90" s="25"/>
      <c r="L90" s="27"/>
      <c r="M90" s="25"/>
      <c r="N90" s="33"/>
      <c r="O90" s="23" t="s">
        <v>87</v>
      </c>
      <c r="P90" s="25"/>
    </row>
    <row r="91" spans="11:16" ht="35.1" customHeight="1">
      <c r="K91" s="25"/>
      <c r="L91" s="27"/>
      <c r="M91" s="25"/>
      <c r="N91" s="30"/>
      <c r="O91" s="31">
        <f>2306+1557</f>
        <v>3863</v>
      </c>
      <c r="P91" s="25"/>
    </row>
    <row r="92" spans="11:16" ht="9.9" customHeight="1">
      <c r="K92" s="25"/>
      <c r="L92" s="27"/>
      <c r="M92" s="25"/>
      <c r="N92" s="32"/>
      <c r="O92" s="27"/>
      <c r="P92" s="25"/>
    </row>
    <row r="93" spans="11:16" ht="35.1" customHeight="1">
      <c r="K93" s="25"/>
      <c r="L93" s="27"/>
      <c r="M93" s="25"/>
      <c r="N93" s="33"/>
      <c r="O93" s="23" t="s">
        <v>13</v>
      </c>
      <c r="P93" s="25"/>
    </row>
    <row r="94" spans="11:16" ht="35.1" customHeight="1">
      <c r="K94" s="25"/>
      <c r="L94" s="27"/>
      <c r="M94" s="25"/>
      <c r="N94" s="42"/>
      <c r="O94" s="31">
        <v>2000</v>
      </c>
      <c r="P94" s="45" t="s">
        <v>80</v>
      </c>
    </row>
    <row r="95" spans="11:16" ht="35.1" customHeight="1">
      <c r="K95" s="25"/>
      <c r="L95" s="27"/>
      <c r="M95" s="25"/>
      <c r="N95" s="43"/>
      <c r="O95" s="31">
        <v>2700</v>
      </c>
      <c r="P95" s="41" t="s">
        <v>81</v>
      </c>
    </row>
    <row r="96" spans="11:16" ht="35.1" customHeight="1">
      <c r="K96" s="25"/>
      <c r="L96" s="27"/>
      <c r="M96" s="25"/>
      <c r="N96" s="43"/>
      <c r="O96" s="31">
        <v>1844</v>
      </c>
      <c r="P96" s="41" t="s">
        <v>82</v>
      </c>
    </row>
  </sheetData>
  <mergeCells count="4">
    <mergeCell ref="B3:B4"/>
    <mergeCell ref="C3:C4"/>
    <mergeCell ref="B6:B7"/>
    <mergeCell ref="C6:C7"/>
  </mergeCells>
  <phoneticPr fontId="1"/>
  <printOptions horizontalCentered="1" verticalCentered="1" headings="1"/>
  <pageMargins left="0.70866141732283472" right="0.70866141732283472" top="0.74803149606299213" bottom="0.35433070866141736" header="0.31496062992125984" footer="0.11811023622047245"/>
  <pageSetup paperSize="8" scale="41" orientation="portrait" r:id="rId1"/>
  <headerFooter>
    <oddHeader>&amp;C&amp;20Ｒ５年度　祭礼　予算シミュレーション&amp;R&amp;20&amp;D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3416-9D5D-445F-846B-8D58477D07DE}">
  <dimension ref="A2:D27"/>
  <sheetViews>
    <sheetView workbookViewId="0">
      <selection activeCell="B30" sqref="B30"/>
    </sheetView>
  </sheetViews>
  <sheetFormatPr defaultRowHeight="18"/>
  <cols>
    <col min="1" max="1" width="3.5" customWidth="1"/>
    <col min="2" max="2" width="29.3984375" bestFit="1" customWidth="1"/>
    <col min="3" max="3" width="17.19921875" bestFit="1" customWidth="1"/>
  </cols>
  <sheetData>
    <row r="2" spans="1:4">
      <c r="A2" s="8" t="s">
        <v>35</v>
      </c>
      <c r="D2" s="9" t="s">
        <v>51</v>
      </c>
    </row>
    <row r="3" spans="1:4">
      <c r="B3" s="1" t="s">
        <v>36</v>
      </c>
      <c r="C3" s="1" t="s">
        <v>37</v>
      </c>
      <c r="D3" s="3">
        <v>1565</v>
      </c>
    </row>
    <row r="4" spans="1:4">
      <c r="B4" s="5" t="s">
        <v>38</v>
      </c>
      <c r="C4" s="4" t="s">
        <v>28</v>
      </c>
      <c r="D4" s="3">
        <v>26000</v>
      </c>
    </row>
    <row r="5" spans="1:4">
      <c r="B5" s="1" t="s">
        <v>39</v>
      </c>
      <c r="C5" s="1" t="s">
        <v>37</v>
      </c>
      <c r="D5" s="3">
        <v>4020</v>
      </c>
    </row>
    <row r="6" spans="1:4">
      <c r="B6" s="5" t="s">
        <v>40</v>
      </c>
      <c r="C6" s="4" t="s">
        <v>23</v>
      </c>
      <c r="D6" s="3">
        <v>6238</v>
      </c>
    </row>
    <row r="7" spans="1:4">
      <c r="B7" s="5" t="s">
        <v>41</v>
      </c>
      <c r="C7" s="4" t="s">
        <v>42</v>
      </c>
      <c r="D7" s="3">
        <v>20200</v>
      </c>
    </row>
    <row r="8" spans="1:4">
      <c r="B8" s="5" t="s">
        <v>43</v>
      </c>
      <c r="C8" s="4" t="s">
        <v>42</v>
      </c>
      <c r="D8" s="3">
        <v>400</v>
      </c>
    </row>
    <row r="9" spans="1:4">
      <c r="B9" s="5" t="s">
        <v>44</v>
      </c>
      <c r="C9" s="4" t="s">
        <v>31</v>
      </c>
      <c r="D9" s="3">
        <v>3675</v>
      </c>
    </row>
    <row r="10" spans="1:4">
      <c r="B10" s="5" t="s">
        <v>45</v>
      </c>
      <c r="C10" s="4" t="s">
        <v>46</v>
      </c>
      <c r="D10" s="3">
        <v>103122</v>
      </c>
    </row>
    <row r="11" spans="1:4">
      <c r="B11" s="5" t="s">
        <v>47</v>
      </c>
      <c r="C11" s="4" t="s">
        <v>48</v>
      </c>
      <c r="D11" s="3">
        <v>33760</v>
      </c>
    </row>
    <row r="12" spans="1:4">
      <c r="C12" s="10" t="s">
        <v>52</v>
      </c>
      <c r="D12" s="3">
        <f>SUM(D3:D11)</f>
        <v>198980</v>
      </c>
    </row>
    <row r="13" spans="1:4">
      <c r="A13" s="8"/>
    </row>
    <row r="14" spans="1:4">
      <c r="A14" s="8" t="s">
        <v>34</v>
      </c>
      <c r="D14" s="9" t="s">
        <v>51</v>
      </c>
    </row>
    <row r="15" spans="1:4">
      <c r="B15" s="1" t="s">
        <v>20</v>
      </c>
      <c r="C15" s="2" t="s">
        <v>21</v>
      </c>
      <c r="D15" s="3">
        <v>13696</v>
      </c>
    </row>
    <row r="16" spans="1:4">
      <c r="B16" s="1" t="s">
        <v>22</v>
      </c>
      <c r="C16" s="2" t="s">
        <v>23</v>
      </c>
      <c r="D16" s="3">
        <v>13405</v>
      </c>
    </row>
    <row r="17" spans="2:4">
      <c r="B17" s="1" t="s">
        <v>24</v>
      </c>
      <c r="C17" s="2" t="s">
        <v>25</v>
      </c>
      <c r="D17" s="3">
        <v>10300</v>
      </c>
    </row>
    <row r="18" spans="2:4">
      <c r="B18" s="1" t="s">
        <v>26</v>
      </c>
      <c r="C18" s="4" t="s">
        <v>23</v>
      </c>
      <c r="D18" s="3">
        <v>952</v>
      </c>
    </row>
    <row r="19" spans="2:4">
      <c r="B19" s="1" t="s">
        <v>27</v>
      </c>
      <c r="C19" s="2" t="s">
        <v>28</v>
      </c>
      <c r="D19" s="3">
        <v>24000</v>
      </c>
    </row>
    <row r="20" spans="2:4">
      <c r="B20" s="1" t="s">
        <v>30</v>
      </c>
      <c r="C20" s="2" t="s">
        <v>29</v>
      </c>
      <c r="D20" s="3">
        <v>57240</v>
      </c>
    </row>
    <row r="21" spans="2:4" ht="32.4">
      <c r="B21" s="7" t="s">
        <v>50</v>
      </c>
      <c r="C21" s="2" t="s">
        <v>31</v>
      </c>
      <c r="D21" s="3">
        <v>13150</v>
      </c>
    </row>
    <row r="22" spans="2:4">
      <c r="B22" s="1" t="s">
        <v>32</v>
      </c>
      <c r="C22" s="2" t="s">
        <v>33</v>
      </c>
      <c r="D22" s="3">
        <v>4320</v>
      </c>
    </row>
    <row r="23" spans="2:4">
      <c r="B23" s="1" t="s">
        <v>49</v>
      </c>
      <c r="C23" s="2" t="s">
        <v>29</v>
      </c>
      <c r="D23" s="3">
        <v>4500</v>
      </c>
    </row>
    <row r="24" spans="2:4">
      <c r="C24" s="10" t="s">
        <v>52</v>
      </c>
      <c r="D24" s="3">
        <f>SUM(D15:D23)</f>
        <v>141563</v>
      </c>
    </row>
    <row r="26" spans="2:4">
      <c r="B26" s="6" t="s">
        <v>53</v>
      </c>
    </row>
    <row r="27" spans="2:4">
      <c r="B27" s="6" t="s">
        <v>54</v>
      </c>
    </row>
  </sheetData>
  <phoneticPr fontId="1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①宵宮祭rev.b</vt:lpstr>
      <vt:lpstr>②本祭rev.b</vt:lpstr>
      <vt:lpstr>R6 収支計画</vt:lpstr>
      <vt:lpstr>R5年度祭礼予算計画シミュレーション</vt:lpstr>
      <vt:lpstr>実績メモ</vt:lpstr>
      <vt:lpstr>①宵宮祭rev.b!Print_Area</vt:lpstr>
      <vt:lpstr>②本祭rev.b!Print_Area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橋本岳</dc:creator>
  <cp:lastModifiedBy>橋本　岳</cp:lastModifiedBy>
  <cp:lastPrinted>2025-07-02T08:04:18Z</cp:lastPrinted>
  <dcterms:created xsi:type="dcterms:W3CDTF">2015-06-05T18:19:34Z</dcterms:created>
  <dcterms:modified xsi:type="dcterms:W3CDTF">2025-07-02T08:08:06Z</dcterms:modified>
</cp:coreProperties>
</file>