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s-fpp\public\2600\03-Credit_Models\2021 Model Documentation\04 Model Write-up\HELOC SSMS + R Code\"/>
    </mc:Choice>
  </mc:AlternateContent>
  <bookViews>
    <workbookView xWindow="360" yWindow="135" windowWidth="14355" windowHeight="5445" tabRatio="929" activeTab="8"/>
  </bookViews>
  <sheets>
    <sheet name="3. FICO Alignment" sheetId="15" r:id="rId1"/>
    <sheet name="3A. CHT - 2019" sheetId="20" r:id="rId2"/>
    <sheet name="3B. CHT - 2020" sheetId="35" r:id="rId3"/>
    <sheet name="4. BKRPT Alignment" sheetId="36" r:id="rId4"/>
    <sheet name="4A. CHT - 2019 BK" sheetId="37" r:id="rId5"/>
    <sheet name="4B. CHT - 2020 BK" sheetId="38" r:id="rId6"/>
    <sheet name="5. AGE Alignment" sheetId="41" r:id="rId7"/>
    <sheet name="4A. CHT - 2019 Age" sheetId="40" r:id="rId8"/>
    <sheet name="4B. CHT - 2020 Age" sheetId="39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Query_from_RCPDatamart" localSheetId="0" hidden="1">'3. FICO Alignment'!#REF!</definedName>
    <definedName name="Query_from_RCPDatamart" localSheetId="3" hidden="1">'4. BKRPT Alignment'!#REF!</definedName>
    <definedName name="Query_from_RCPDatamart" localSheetId="6" hidden="1">'5. AGE Alignment'!#REF!</definedName>
    <definedName name="Query_from_RCPDatamart_1" localSheetId="0" hidden="1">'3. FICO Alignment'!$M$2:$T$32</definedName>
    <definedName name="Query_from_RCPDatamart_1" localSheetId="3" hidden="1">'4. BKRPT Alignment'!$M$4:$T$40</definedName>
    <definedName name="Query_from_RCPDatamart_1" localSheetId="6" hidden="1">'5. AGE Alignment'!$M$4:$T$10</definedName>
    <definedName name="Query_from_RCPDatamart_2" localSheetId="0" hidden="1">'3. FICO Alignment'!#REF!</definedName>
    <definedName name="Query_from_RCPDatamart_2" localSheetId="3" hidden="1">'4. BKRPT Alignment'!#REF!</definedName>
    <definedName name="Query_from_RCPDatamart_2" localSheetId="6" hidden="1">'5. AGE Alignment'!#REF!</definedName>
  </definedNames>
  <calcPr calcId="152511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N11" i="41" l="1"/>
  <c r="A9" i="41"/>
  <c r="A8" i="41"/>
  <c r="A7" i="41"/>
  <c r="A21" i="36"/>
  <c r="A22" i="36"/>
  <c r="A23" i="36"/>
  <c r="N41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N33" i="15"/>
  <c r="A61" i="15" l="1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</calcChain>
</file>

<file path=xl/connections.xml><?xml version="1.0" encoding="utf-8"?>
<connections xmlns="http://schemas.openxmlformats.org/spreadsheetml/2006/main">
  <connection id="1" name="Query from RCPDatamart17" type="1" refreshedVersion="5" background="1" saveData="1">
    <dbPr connection="DSN=RCPDatamart;UID=ptom;Trusted_Connection=Yes;APP=Microsoft Office 2010;WSID=LT052398;DATABASE=RCPDatamart;" command="SELECT distinct_x000d__x000a__x0009_[year]_x000d__x000a__x0009_,[caFICO_Binned]_x000d__x000a__x0009_,[# Obs]_x0009__x0009_= sum([RecordCount]) over (partition by [year], [caFICO_Binned])_x000d__x000a__x0009_,[# Defaults]_x0009_= sum([DefaultCount]) over (partition by [year], [caFICO_Binned])_x000d__x000a__x0009_,[Default Rate] = sum([DefaultCount]) over (partition by [year], [caFICO_Binned])*1.0_x000d__x000a__x0009__x0009__x0009__x0009__x0009__x0009__x0009_/sum([RecordCount]) over (partition by [year], [caFICO_Binned])_x000d__x000a__x0009_,[LN Odds]_x0009__x0009_= IIF(sum([DefaultCount]) over (partition by [year], [caFICO_Binned])&gt;0, log((sum([RecordCount]) over (partition by [year], [caFICO_Binned])_x000d__x000a__x0009__x0009__x0009__x0009__x0009__x0009_-sum([DefaultCount]) over (partition by [year], [caFICO_Binned]))*1.0_x000d__x000a__x0009__x0009__x0009__x0009__x0009__x0009_/sum([DefaultCount]) over (partition by [year], [caFICO_Binned])), NULL ) _x000d__x000a__x0009_,[caLOGIT]_x0009__x0009_= avg([caLogit]) over (partition by [year],[caFICO_Binned])_x000d__x000a__x0009_,[caLogit_PROD]_x0009_= avg([caLogit_PROD]) over (partition by [year],[caFICO_Binned])_x000d__x000a_FROM(_x000d__x000a__x0009_SELECT _x000d__x000a__x0009__x0009__x0009_[year]_x000d__x000a__x0009__x0009__x0009_,[accountNumberJoin]_x000d__x000a__x0009__x0009__x0009_,[DefaultCount]_x000d__x000a__x0009__x0009__x0009_,[RecordCount]_x000d__x000a__x0009__x0009__x0009_,[caLOGIT] = [caLOGIT]*-1_x000d__x000a__x0009__x0009__x0009_,[caLogit_PROD]=[caLogit_PROD]*-1_x000d__x000a__x0009__x0009__x0009_,[caFICO_Binned]_x000d__x000a_    FROM [RCPTemporary].[ann2021].[vHELOCBanding_WithModel]_x000d__x000a_    WHERE_x000d__x000a_        [year] in (2019, 2020)_x000d__x000a_) MAIN_x000d__x000a__x000d__x000a_ORDER BY [year],[caFICO_Binned]"/>
  </connection>
  <connection id="2" name="Query from RCPDatamart171" type="1" refreshedVersion="5" background="1" saveData="1">
    <dbPr connection="DSN=RCPDatamart;UID=ptom;Trusted_Connection=Yes;APP=Microsoft Office 2010;WSID=LT052398;DATABASE=RCPDatamart;" command="SELECT distinct_x000d__x000a__x0009_[year]_x000d__x000a__x0009_,[caBKRPT_Binned]_x000d__x000a__x0009_,[# Obs]_x0009__x0009_= sum([RecordCount]) over (partition by [year], [caBKRPT_Binned])_x000d__x000a__x0009_,[# Defaults]_x0009_= sum([DefaultCount]) over (partition by [year], [caBKRPT_Binned])_x000d__x000a__x0009_,[Default Rate] = sum([DefaultCount]) over (partition by [year], [caBKRPT_Binned])*1.0_x000d__x000a__x0009__x0009__x0009__x0009__x0009__x0009__x0009_/sum([RecordCount]) over (partition by [year], [caBKRPT_Binned])_x000d__x000a__x0009_,[LN Odds]_x0009__x0009_= IIF(sum([DefaultCount]) over (partition by [year], [caBKRPT_Binned])&gt;0, log((sum([RecordCount]) over (partition by [year], [caBKRPT_Binned])_x000d__x000a__x0009__x0009__x0009__x0009__x0009__x0009_-sum([DefaultCount]) over (partition by [year], [caBKRPT_Binned]))*1.0_x000d__x000a__x0009__x0009__x0009__x0009__x0009__x0009_/sum([DefaultCount]) over (partition by [year], [caBKRPT_Binned])), NULL ) _x000d__x000a__x0009_,[caLOGIT]_x0009__x0009_= avg([caLogit]) over (partition by [year],[caBKRPT_Binned])_x000d__x000a__x0009_,[caLogit_PROD]_x0009_= avg([caLogit_PROD]) over (partition by [year],[caBKRPT_Binned])_x000d__x000a_FROM(_x000d__x000a__x0009_SELECT _x000d__x000a__x0009__x0009__x0009_[year]_x000d__x000a__x0009__x0009__x0009_,[accountNumberJoin]_x000d__x000a__x0009__x0009__x0009_,[DefaultCount]_x000d__x000a__x0009__x0009__x0009_,[RecordCount]_x000d__x000a__x0009__x0009__x0009_,[caLOGIT] = [caLOGIT]*-1_x000d__x000a__x0009__x0009__x0009_,[caLogit_PROD]=[caLogit_PROD]*-1_x000d__x000a__x0009__x0009__x0009_,[caBKRPT_Binned]_x000d__x000a_    FROM [RCPTemporary].[ann2021].[vHELOCBanding_WithModel]_x000d__x000a_    WHERE_x000d__x000a_        [year] in (2019, 2020)_x000d__x000a_) MAIN_x000d__x000a__x000d__x000a_ORDER BY [year],[caBKRPT_Binned]"/>
  </connection>
  <connection id="3" name="Query from RCPDatamart1711" type="1" refreshedVersion="5" background="1" saveData="1">
    <dbPr connection="DSN=RCPDatamart;UID=ptom;Trusted_Connection=Yes;APP=Microsoft Office 2010;WSID=LT052398;DATABASE=RCPDatamart;" command="SELECT distinct_x000d__x000a__x0009_[year]_x000d__x000a__x0009_,[binnedAge]_x000d__x000a__x0009_,[# Obs]_x0009__x0009_= sum([RecordCount]) over (partition by [year], [binnedAge])_x000d__x000a__x0009_,[# Defaults]_x0009_= sum([DefaultCount]) over (partition by [year], [binnedAge])_x000d__x000a__x0009_,[Default Rate] = sum([DefaultCount]) over (partition by [year], [binnedAge])*1.0_x000d__x000a__x0009__x0009__x0009__x0009__x0009__x0009__x0009_/sum([RecordCount]) over (partition by [year], [binnedAge])_x000d__x000a__x0009_,[LN Odds]_x0009__x0009_= IIF(sum([DefaultCount]) over (partition by [year], [binnedAge])&gt;0, log((sum([RecordCount]) over (partition by [year], [binnedAge])_x000d__x000a__x0009__x0009__x0009__x0009__x0009__x0009_-sum([DefaultCount]) over (partition by [year], [binnedAge]))*1.0_x000d__x000a__x0009__x0009__x0009__x0009__x0009__x0009_/sum([DefaultCount]) over (partition by [year], [binnedAge])), NULL ) _x000d__x000a__x0009_,[caLOGIT]_x0009__x0009_= avg([caLogit]) over (partition by [year],[binnedAge])_x000d__x000a__x0009_,[caLogit_PROD]_x0009_= avg([caLogit_PROD]) over (partition by [year],[binnedAge])_x000d__x000a_FROM(_x000d__x000a__x0009_SELECT _x000d__x000a__x0009__x0009__x0009_[year]_x000d__x000a__x0009__x0009__x0009_,[accountNumberJoin]_x000d__x000a__x0009__x0009__x0009_,[DefaultCount]_x000d__x000a__x0009__x0009__x0009_,[RecordCount]_x000d__x000a__x0009__x0009__x0009_,[caLOGIT] = [caLOGIT]*-1_x000d__x000a__x0009__x0009__x0009_,[caLogit_PROD]=[caLogit_PROD]*-1_x000d__x000a__x0009__x0009__x0009_,[binnedAge]_x000d__x000a_    FROM [RCPTemporary].[ann2021].[vHELOCBanding_WithModel]_x000d__x000a_    WHERE_x000d__x000a_        [year] in (2019, 2020)_x000d__x000a_) MAIN_x000d__x000a__x000d__x000a_ORDER BY [year],[binnedAge]"/>
  </connection>
</connections>
</file>

<file path=xl/sharedStrings.xml><?xml version="1.0" encoding="utf-8"?>
<sst xmlns="http://schemas.openxmlformats.org/spreadsheetml/2006/main" count="195" uniqueCount="64">
  <si>
    <t># Defaults</t>
  </si>
  <si>
    <t>Default Rate</t>
  </si>
  <si>
    <t># Obs</t>
  </si>
  <si>
    <t>year</t>
  </si>
  <si>
    <t>LN Odds</t>
  </si>
  <si>
    <t>Row Labels</t>
  </si>
  <si>
    <t>Grand Total</t>
  </si>
  <si>
    <t>Column Labels</t>
  </si>
  <si>
    <t>Average of LN Odds</t>
  </si>
  <si>
    <t>Average of Default Rate</t>
  </si>
  <si>
    <t>Missing</t>
  </si>
  <si>
    <t>Sum of # Defaults</t>
  </si>
  <si>
    <t>00. Missing or BK</t>
  </si>
  <si>
    <t>01. LE 100</t>
  </si>
  <si>
    <t>02. LE 150</t>
  </si>
  <si>
    <t>03. LE 200</t>
  </si>
  <si>
    <t>04. LE 250</t>
  </si>
  <si>
    <t>05. LE 300</t>
  </si>
  <si>
    <t>06. LE 350</t>
  </si>
  <si>
    <t>07. LE 400</t>
  </si>
  <si>
    <t>08. LE 450</t>
  </si>
  <si>
    <t>09. LE 500</t>
  </si>
  <si>
    <t>10. LE 550</t>
  </si>
  <si>
    <t>11. LE 600</t>
  </si>
  <si>
    <t>12. LE 650</t>
  </si>
  <si>
    <t>13. LE 700</t>
  </si>
  <si>
    <t>14. LE 750</t>
  </si>
  <si>
    <t>15. LE 800</t>
  </si>
  <si>
    <t>16. LE 850</t>
  </si>
  <si>
    <t>17. 850+</t>
  </si>
  <si>
    <t>Updated 2019.11.05</t>
  </si>
  <si>
    <t>00. Missing</t>
  </si>
  <si>
    <t>01. 500-</t>
  </si>
  <si>
    <t>02. LE 560</t>
  </si>
  <si>
    <t>03. LE 580</t>
  </si>
  <si>
    <t>04. LE 600</t>
  </si>
  <si>
    <t>05. LE 620</t>
  </si>
  <si>
    <t>06. LE 640</t>
  </si>
  <si>
    <t>07. LE 660</t>
  </si>
  <si>
    <t>08. LE 680</t>
  </si>
  <si>
    <t>09. LE 700</t>
  </si>
  <si>
    <t>10. LE 720</t>
  </si>
  <si>
    <t>11. LE 740</t>
  </si>
  <si>
    <t>12. LE 760</t>
  </si>
  <si>
    <t>13. LE 780</t>
  </si>
  <si>
    <t>14. 780+</t>
  </si>
  <si>
    <t>caFICO_Binned</t>
  </si>
  <si>
    <t>caLOGIT</t>
  </si>
  <si>
    <t>caLogit_PROD</t>
  </si>
  <si>
    <t>Average of caLOGIT</t>
  </si>
  <si>
    <t>Average of caLogit_PROD</t>
  </si>
  <si>
    <t>2019 HELOC_OLD</t>
  </si>
  <si>
    <t>2019 HELOC_NEW</t>
  </si>
  <si>
    <t>2019 Empirical LN Odds</t>
  </si>
  <si>
    <t>780+</t>
  </si>
  <si>
    <t>2020 HELOC_OLD</t>
  </si>
  <si>
    <t>2020 HELOC_NEW</t>
  </si>
  <si>
    <t>2020 Empirical LN Odds</t>
  </si>
  <si>
    <t>caBKRPT_Binned</t>
  </si>
  <si>
    <t>850+</t>
  </si>
  <si>
    <t>binnedAge</t>
  </si>
  <si>
    <t>01: age &lt;= 2.55</t>
  </si>
  <si>
    <t>02: age &lt;= 8.91</t>
  </si>
  <si>
    <t>03: age &gt; 8.91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</si>
</sst>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/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left"/>
    </xf>
    <xf numFmtId="0" fontId="0" fillId="5" borderId="0" xfId="0" applyFill="1"/>
    <xf numFmtId="0" fontId="1" fillId="4" borderId="0" xfId="0" applyFont="1" applyFill="1" applyAlignment="1"/>
    <xf numFmtId="0" fontId="1" fillId="2" borderId="0" xfId="0" applyFont="1" applyFill="1" applyAlignment="1"/>
    <xf numFmtId="43" fontId="0" fillId="2" borderId="0" xfId="0" applyNumberFormat="1" applyFill="1" applyAlignment="1">
      <alignment horizontal="right"/>
    </xf>
    <xf numFmtId="10" fontId="0" fillId="2" borderId="0" xfId="0" applyNumberForma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81"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3" tint="-0.499984740745262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3" tint="-0.499984740745262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  <dxf>
      <numFmt numFmtId="164" formatCode="_(* #,##0_);_(* \(#,##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0.0%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499984740745262"/>
        </patternFill>
      </fill>
    </dxf>
    <dxf>
      <numFmt numFmtId="164" formatCode="_(* #,##0_);_(* \(#,##0\);_(* &quot;-&quot;??_);_(@_)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0.0%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0.0%"/>
    </dxf>
    <dxf>
      <alignment horizontal="right" readingOrder="0"/>
    </dxf>
    <dxf>
      <alignment horizontal="right" readingOrder="0"/>
    </dxf>
    <dxf>
      <alignment horizontal="right" readingOrder="0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008000"/>
      <color rgb="FF009900"/>
      <color rgb="FF3333FF"/>
      <color rgb="FFCCECFF"/>
      <color rgb="FFFFFFCC"/>
      <color rgb="FF0000FF"/>
      <color rgb="FFE2AC00"/>
      <color rgb="FFEEB500"/>
      <color rgb="FFE1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2019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4888252603"/>
        </c:manualLayout>
      </c:layout>
      <c:lineChart>
        <c:grouping val="standard"/>
        <c:varyColors val="0"/>
        <c:ser>
          <c:idx val="0"/>
          <c:order val="0"/>
          <c:tx>
            <c:strRef>
              <c:f>'3. FICO Alignment'!$C$20</c:f>
              <c:strCache>
                <c:ptCount val="1"/>
                <c:pt idx="0">
                  <c:v>2019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Alignment'!$C$5:$C$19</c:f>
              <c:numCache>
                <c:formatCode>_(* #,##0.00_);_(* \(#,##0.00\);_(* "-"??_);_(@_)</c:formatCode>
                <c:ptCount val="15"/>
                <c:pt idx="0">
                  <c:v>4.9334672385279994</c:v>
                </c:pt>
                <c:pt idx="1">
                  <c:v>0.83795562499999998</c:v>
                </c:pt>
                <c:pt idx="2">
                  <c:v>1.6238547483870966</c:v>
                </c:pt>
                <c:pt idx="3">
                  <c:v>2.4648604291666669</c:v>
                </c:pt>
                <c:pt idx="4">
                  <c:v>2.8741958633333331</c:v>
                </c:pt>
                <c:pt idx="5">
                  <c:v>3.2783398806451611</c:v>
                </c:pt>
                <c:pt idx="6">
                  <c:v>3.8439499330684175</c:v>
                </c:pt>
                <c:pt idx="7">
                  <c:v>4.1606593106404501</c:v>
                </c:pt>
                <c:pt idx="8">
                  <c:v>4.6418652217123526</c:v>
                </c:pt>
                <c:pt idx="9">
                  <c:v>5.0713186820330565</c:v>
                </c:pt>
                <c:pt idx="10">
                  <c:v>5.4689960504378048</c:v>
                </c:pt>
                <c:pt idx="11">
                  <c:v>5.8717883964456892</c:v>
                </c:pt>
                <c:pt idx="12">
                  <c:v>6.2841246038374123</c:v>
                </c:pt>
                <c:pt idx="13">
                  <c:v>6.6835089254410587</c:v>
                </c:pt>
                <c:pt idx="14">
                  <c:v>7.4777567911962759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 FICO Alignment'!$D$20</c:f>
              <c:strCache>
                <c:ptCount val="1"/>
                <c:pt idx="0">
                  <c:v>2019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rgbClr val="008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Alignment'!$D$5:$D$19</c:f>
              <c:numCache>
                <c:formatCode>_(* #,##0.00_);_(* \(#,##0.00\);_(* "-"??_);_(@_)</c:formatCode>
                <c:ptCount val="15"/>
                <c:pt idx="0">
                  <c:v>2.83322393234134</c:v>
                </c:pt>
                <c:pt idx="1">
                  <c:v>2.0189445643499999</c:v>
                </c:pt>
                <c:pt idx="2">
                  <c:v>2.0012640008690319</c:v>
                </c:pt>
                <c:pt idx="3">
                  <c:v>2.7731023100775007</c:v>
                </c:pt>
                <c:pt idx="4">
                  <c:v>3.0206537211986668</c:v>
                </c:pt>
                <c:pt idx="5">
                  <c:v>3.5150874889580646</c:v>
                </c:pt>
                <c:pt idx="6">
                  <c:v>3.9076659411845371</c:v>
                </c:pt>
                <c:pt idx="7">
                  <c:v>4.1820754023923481</c:v>
                </c:pt>
                <c:pt idx="8">
                  <c:v>4.6322834588998356</c:v>
                </c:pt>
                <c:pt idx="9">
                  <c:v>5.0668115356277452</c:v>
                </c:pt>
                <c:pt idx="10">
                  <c:v>5.3385824854277928</c:v>
                </c:pt>
                <c:pt idx="11">
                  <c:v>5.635534933264073</c:v>
                </c:pt>
                <c:pt idx="12">
                  <c:v>5.9458630201878746</c:v>
                </c:pt>
                <c:pt idx="13">
                  <c:v>6.2615139267160549</c:v>
                </c:pt>
                <c:pt idx="14">
                  <c:v>6.8317478509098688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 FICO Alignment'!$E$20</c:f>
              <c:strCache>
                <c:ptCount val="1"/>
                <c:pt idx="0">
                  <c:v>2019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14"/>
              <c:layout>
                <c:manualLayout>
                  <c:x val="-1.0744686621274016E-16"/>
                  <c:y val="2.42057488653555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Alignment'!$E$5:$E$19</c:f>
              <c:numCache>
                <c:formatCode>_(* #,##0.00_);_(* \(#,##0.00\);_(* "-"??_);_(@_)</c:formatCode>
                <c:ptCount val="15"/>
                <c:pt idx="0">
                  <c:v>2.6310891599660176</c:v>
                </c:pt>
                <c:pt idx="2">
                  <c:v>2.6741486494265287</c:v>
                </c:pt>
                <c:pt idx="3">
                  <c:v>3.1354942159291497</c:v>
                </c:pt>
                <c:pt idx="4">
                  <c:v>1.8718021769015913</c:v>
                </c:pt>
                <c:pt idx="5">
                  <c:v>3.4011973816621555</c:v>
                </c:pt>
                <c:pt idx="6">
                  <c:v>2.7568403652716422</c:v>
                </c:pt>
                <c:pt idx="7">
                  <c:v>3.9608131695975781</c:v>
                </c:pt>
                <c:pt idx="8">
                  <c:v>3.5553480614894135</c:v>
                </c:pt>
                <c:pt idx="9">
                  <c:v>5.6094717951849598</c:v>
                </c:pt>
                <c:pt idx="10">
                  <c:v>3.7637807622870514</c:v>
                </c:pt>
                <c:pt idx="11">
                  <c:v>4.5217885770490405</c:v>
                </c:pt>
                <c:pt idx="12">
                  <c:v>5.3471075307174685</c:v>
                </c:pt>
                <c:pt idx="13">
                  <c:v>5.3465121153977053</c:v>
                </c:pt>
                <c:pt idx="14">
                  <c:v>6.0264696563066726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75552"/>
        <c:axId val="1865479360"/>
      </c:lineChart>
      <c:catAx>
        <c:axId val="18654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FICO Score Range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479360"/>
        <c:crosses val="autoZero"/>
        <c:auto val="1"/>
        <c:lblAlgn val="ctr"/>
        <c:lblOffset val="100"/>
        <c:noMultiLvlLbl val="0"/>
      </c:catAx>
      <c:valAx>
        <c:axId val="1865479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5475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2020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0027080577"/>
        </c:manualLayout>
      </c:layout>
      <c:lineChart>
        <c:grouping val="standard"/>
        <c:varyColors val="0"/>
        <c:ser>
          <c:idx val="0"/>
          <c:order val="0"/>
          <c:tx>
            <c:strRef>
              <c:f>'3. FICO Alignment'!$F$20</c:f>
              <c:strCache>
                <c:ptCount val="1"/>
                <c:pt idx="0">
                  <c:v>2020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Alignment'!$F$5:$F$19</c:f>
              <c:numCache>
                <c:formatCode>_(* #,##0.00_);_(* \(#,##0.00\);_(* "-"??_);_(@_)</c:formatCode>
                <c:ptCount val="15"/>
                <c:pt idx="0">
                  <c:v>4.9334672385279985</c:v>
                </c:pt>
                <c:pt idx="1">
                  <c:v>0.69375920000000002</c:v>
                </c:pt>
                <c:pt idx="2">
                  <c:v>1.7887892651162787</c:v>
                </c:pt>
                <c:pt idx="3">
                  <c:v>2.3869546714285712</c:v>
                </c:pt>
                <c:pt idx="4">
                  <c:v>2.8439755692307691</c:v>
                </c:pt>
                <c:pt idx="5">
                  <c:v>3.3102776613636364</c:v>
                </c:pt>
                <c:pt idx="6">
                  <c:v>3.7570788996575524</c:v>
                </c:pt>
                <c:pt idx="7">
                  <c:v>4.169414043877552</c:v>
                </c:pt>
                <c:pt idx="8">
                  <c:v>4.6177225644903048</c:v>
                </c:pt>
                <c:pt idx="9">
                  <c:v>5.0585144671511344</c:v>
                </c:pt>
                <c:pt idx="10">
                  <c:v>5.4632136335769665</c:v>
                </c:pt>
                <c:pt idx="11">
                  <c:v>5.8628726003182408</c:v>
                </c:pt>
                <c:pt idx="12">
                  <c:v>6.2748282429214077</c:v>
                </c:pt>
                <c:pt idx="13">
                  <c:v>6.7143514131691733</c:v>
                </c:pt>
                <c:pt idx="14">
                  <c:v>7.4655835822633856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 FICO Alignment'!$G$20</c:f>
              <c:strCache>
                <c:ptCount val="1"/>
                <c:pt idx="0">
                  <c:v>2020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1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rgbClr val="008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Alignment'!$G$5:$G$19</c:f>
              <c:numCache>
                <c:formatCode>_(* #,##0.00_);_(* \(#,##0.00\);_(* "-"??_);_(@_)</c:formatCode>
                <c:ptCount val="15"/>
                <c:pt idx="0">
                  <c:v>2.8332239323413395</c:v>
                </c:pt>
                <c:pt idx="1">
                  <c:v>1.6767594828933332</c:v>
                </c:pt>
                <c:pt idx="2">
                  <c:v>2.2777580101362789</c:v>
                </c:pt>
                <c:pt idx="3">
                  <c:v>2.5494332676095235</c:v>
                </c:pt>
                <c:pt idx="4">
                  <c:v>2.9286578783330763</c:v>
                </c:pt>
                <c:pt idx="5">
                  <c:v>3.5711486475072736</c:v>
                </c:pt>
                <c:pt idx="6">
                  <c:v>3.8101401223916822</c:v>
                </c:pt>
                <c:pt idx="7">
                  <c:v>4.2706696086848996</c:v>
                </c:pt>
                <c:pt idx="8">
                  <c:v>4.599180611584412</c:v>
                </c:pt>
                <c:pt idx="9">
                  <c:v>4.9486540260371781</c:v>
                </c:pt>
                <c:pt idx="10">
                  <c:v>5.3231955120833749</c:v>
                </c:pt>
                <c:pt idx="11">
                  <c:v>5.6214742273453382</c:v>
                </c:pt>
                <c:pt idx="12">
                  <c:v>5.9134283287414879</c:v>
                </c:pt>
                <c:pt idx="13">
                  <c:v>6.3088920691227663</c:v>
                </c:pt>
                <c:pt idx="14">
                  <c:v>6.8019069074564253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 FICO Alignment'!$H$20</c:f>
              <c:strCache>
                <c:ptCount val="1"/>
                <c:pt idx="0">
                  <c:v>2020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14"/>
              <c:layout>
                <c:manualLayout>
                  <c:x val="1.0744686621274016E-16"/>
                  <c:y val="2.0171457387796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 FICO Alignment'!$A$5:$A$19</c:f>
              <c:strCache>
                <c:ptCount val="15"/>
                <c:pt idx="0">
                  <c:v>Missing</c:v>
                </c:pt>
                <c:pt idx="1">
                  <c:v>500-</c:v>
                </c:pt>
                <c:pt idx="2">
                  <c:v>LE 560</c:v>
                </c:pt>
                <c:pt idx="3">
                  <c:v>LE 580</c:v>
                </c:pt>
                <c:pt idx="4">
                  <c:v>LE 600</c:v>
                </c:pt>
                <c:pt idx="5">
                  <c:v>LE 620</c:v>
                </c:pt>
                <c:pt idx="6">
                  <c:v>LE 640</c:v>
                </c:pt>
                <c:pt idx="7">
                  <c:v>LE 660</c:v>
                </c:pt>
                <c:pt idx="8">
                  <c:v>LE 680</c:v>
                </c:pt>
                <c:pt idx="9">
                  <c:v>LE 700</c:v>
                </c:pt>
                <c:pt idx="10">
                  <c:v>LE 720</c:v>
                </c:pt>
                <c:pt idx="11">
                  <c:v>LE 740</c:v>
                </c:pt>
                <c:pt idx="12">
                  <c:v>LE 760</c:v>
                </c:pt>
                <c:pt idx="13">
                  <c:v>LE 780</c:v>
                </c:pt>
                <c:pt idx="14">
                  <c:v>780+</c:v>
                </c:pt>
              </c:strCache>
            </c:strRef>
          </c:cat>
          <c:val>
            <c:numRef>
              <c:f>'3. FICO Alignment'!$H$5:$H$19</c:f>
              <c:numCache>
                <c:formatCode>_(* #,##0.00_);_(* \(#,##0.00\);_(* "-"??_);_(@_)</c:formatCode>
                <c:ptCount val="15"/>
                <c:pt idx="0">
                  <c:v>3.7612001156935624</c:v>
                </c:pt>
                <c:pt idx="1">
                  <c:v>-0.69314718055994529</c:v>
                </c:pt>
                <c:pt idx="2">
                  <c:v>2.2772672850097559</c:v>
                </c:pt>
                <c:pt idx="3">
                  <c:v>2.2512917986064953</c:v>
                </c:pt>
                <c:pt idx="4">
                  <c:v>2.0368819272609531</c:v>
                </c:pt>
                <c:pt idx="6">
                  <c:v>3.0602707946915468</c:v>
                </c:pt>
                <c:pt idx="7">
                  <c:v>3.8712010109078911</c:v>
                </c:pt>
                <c:pt idx="9">
                  <c:v>4.5145158177199569</c:v>
                </c:pt>
                <c:pt idx="10">
                  <c:v>5.3278761687895813</c:v>
                </c:pt>
                <c:pt idx="11">
                  <c:v>4.8706066494925526</c:v>
                </c:pt>
                <c:pt idx="12">
                  <c:v>5.8493247799468593</c:v>
                </c:pt>
                <c:pt idx="13">
                  <c:v>5.2820750604466102</c:v>
                </c:pt>
                <c:pt idx="14">
                  <c:v>6.1091306168597921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76096"/>
        <c:axId val="1865477728"/>
      </c:lineChart>
      <c:catAx>
        <c:axId val="18654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FICO Score Range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477728"/>
        <c:crosses val="autoZero"/>
        <c:auto val="1"/>
        <c:lblAlgn val="ctr"/>
        <c:lblOffset val="100"/>
        <c:noMultiLvlLbl val="0"/>
      </c:catAx>
      <c:valAx>
        <c:axId val="18654777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5476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2019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4888252603"/>
        </c:manualLayout>
      </c:layout>
      <c:lineChart>
        <c:grouping val="standard"/>
        <c:varyColors val="0"/>
        <c:ser>
          <c:idx val="0"/>
          <c:order val="0"/>
          <c:tx>
            <c:strRef>
              <c:f>'4. BKRPT Alignment'!$C$1</c:f>
              <c:strCache>
                <c:ptCount val="1"/>
                <c:pt idx="0">
                  <c:v>2019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4"/>
              <c:layout>
                <c:manualLayout>
                  <c:x val="-2.9304029304029304E-3"/>
                  <c:y val="-5.64800806858295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Alignment'!$C$7:$C$24</c:f>
              <c:numCache>
                <c:formatCode>_(* #,##0.00_);_(* \(#,##0.00\);_(* "-"??_);_(@_)</c:formatCode>
                <c:ptCount val="18"/>
                <c:pt idx="0">
                  <c:v>4.9334672385280056</c:v>
                </c:pt>
                <c:pt idx="1">
                  <c:v>1.978232473076923</c:v>
                </c:pt>
                <c:pt idx="2">
                  <c:v>2.9329123838709674</c:v>
                </c:pt>
                <c:pt idx="3">
                  <c:v>3.3561292294117653</c:v>
                </c:pt>
                <c:pt idx="4">
                  <c:v>3.7844552735294106</c:v>
                </c:pt>
                <c:pt idx="5">
                  <c:v>4.0483394739999987</c:v>
                </c:pt>
                <c:pt idx="6">
                  <c:v>4.2699707785714294</c:v>
                </c:pt>
                <c:pt idx="7">
                  <c:v>4.6097147819277104</c:v>
                </c:pt>
                <c:pt idx="8">
                  <c:v>5.1092414944881872</c:v>
                </c:pt>
                <c:pt idx="9">
                  <c:v>5.2092938044692758</c:v>
                </c:pt>
                <c:pt idx="10">
                  <c:v>5.6483512125900619</c:v>
                </c:pt>
                <c:pt idx="11">
                  <c:v>5.8476159833478425</c:v>
                </c:pt>
                <c:pt idx="12">
                  <c:v>6.157418302504821</c:v>
                </c:pt>
                <c:pt idx="13">
                  <c:v>6.3976843746522407</c:v>
                </c:pt>
                <c:pt idx="14">
                  <c:v>6.6221591966318174</c:v>
                </c:pt>
                <c:pt idx="15">
                  <c:v>6.8824894559211236</c:v>
                </c:pt>
                <c:pt idx="16">
                  <c:v>7.1309140870087386</c:v>
                </c:pt>
                <c:pt idx="17">
                  <c:v>7.550345073745091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 BKRPT Alignment'!$D$1</c:f>
              <c:strCache>
                <c:ptCount val="1"/>
                <c:pt idx="0">
                  <c:v>2019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14"/>
              <c:layout>
                <c:manualLayout>
                  <c:x val="0"/>
                  <c:y val="1.41200201714573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rgbClr val="008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Alignment'!$D$7:$D$24</c:f>
              <c:numCache>
                <c:formatCode>_(* #,##0.00_);_(* \(#,##0.00\);_(* "-"??_);_(@_)</c:formatCode>
                <c:ptCount val="18"/>
                <c:pt idx="0">
                  <c:v>2.8332239323413195</c:v>
                </c:pt>
                <c:pt idx="1">
                  <c:v>2.3149221153192312</c:v>
                </c:pt>
                <c:pt idx="2">
                  <c:v>2.8630634281974197</c:v>
                </c:pt>
                <c:pt idx="3">
                  <c:v>3.2777250056047058</c:v>
                </c:pt>
                <c:pt idx="4">
                  <c:v>3.772500313421177</c:v>
                </c:pt>
                <c:pt idx="5">
                  <c:v>3.9639555781159994</c:v>
                </c:pt>
                <c:pt idx="6">
                  <c:v>4.1856127381051422</c:v>
                </c:pt>
                <c:pt idx="7">
                  <c:v>4.4613412997951798</c:v>
                </c:pt>
                <c:pt idx="8">
                  <c:v>4.8794170346259849</c:v>
                </c:pt>
                <c:pt idx="9">
                  <c:v>4.9996961039859196</c:v>
                </c:pt>
                <c:pt idx="10">
                  <c:v>5.3309037788703177</c:v>
                </c:pt>
                <c:pt idx="11">
                  <c:v>5.5104753344643029</c:v>
                </c:pt>
                <c:pt idx="12">
                  <c:v>5.8206229959053637</c:v>
                </c:pt>
                <c:pt idx="13">
                  <c:v>6.0042898240357276</c:v>
                </c:pt>
                <c:pt idx="14">
                  <c:v>6.2554252129348837</c:v>
                </c:pt>
                <c:pt idx="15">
                  <c:v>6.4750579400916504</c:v>
                </c:pt>
                <c:pt idx="16">
                  <c:v>6.6526603210413606</c:v>
                </c:pt>
                <c:pt idx="17">
                  <c:v>6.9590781566508264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 BKRPT Alignment'!$E$1</c:f>
              <c:strCache>
                <c:ptCount val="1"/>
                <c:pt idx="0">
                  <c:v>2019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14"/>
              <c:layout>
                <c:manualLayout>
                  <c:x val="-1.9047619047619049E-2"/>
                  <c:y val="2.62228946041351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Alignment'!$E$7:$E$24</c:f>
              <c:numCache>
                <c:formatCode>_(* #,##0.00_);_(* \(#,##0.00\);_(* "-"??_);_(@_)</c:formatCode>
                <c:ptCount val="18"/>
                <c:pt idx="0">
                  <c:v>3.7376696182833684</c:v>
                </c:pt>
                <c:pt idx="1">
                  <c:v>2.2407096892759584</c:v>
                </c:pt>
                <c:pt idx="2">
                  <c:v>1.9095425048844386</c:v>
                </c:pt>
                <c:pt idx="4">
                  <c:v>3.4965075614664802</c:v>
                </c:pt>
                <c:pt idx="5">
                  <c:v>3.8918202981106265</c:v>
                </c:pt>
                <c:pt idx="6">
                  <c:v>3.5263605246161616</c:v>
                </c:pt>
                <c:pt idx="7">
                  <c:v>3.7013019741124933</c:v>
                </c:pt>
                <c:pt idx="8">
                  <c:v>3.7216692769369191</c:v>
                </c:pt>
                <c:pt idx="9">
                  <c:v>4.0718717063700307</c:v>
                </c:pt>
                <c:pt idx="10">
                  <c:v>3.8536874284151685</c:v>
                </c:pt>
                <c:pt idx="11">
                  <c:v>3.5496173867804286</c:v>
                </c:pt>
                <c:pt idx="12">
                  <c:v>4.2924144759841925</c:v>
                </c:pt>
                <c:pt idx="13">
                  <c:v>5.3690864374362413</c:v>
                </c:pt>
                <c:pt idx="14">
                  <c:v>5.1428324637076415</c:v>
                </c:pt>
                <c:pt idx="15">
                  <c:v>6.4792773965648998</c:v>
                </c:pt>
                <c:pt idx="16">
                  <c:v>6.4129123597227551</c:v>
                </c:pt>
                <c:pt idx="17">
                  <c:v>6.2350641069895731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78816"/>
        <c:axId val="1865479904"/>
      </c:lineChart>
      <c:catAx>
        <c:axId val="18654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BKRPT Score Range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5479904"/>
        <c:crosses val="autoZero"/>
        <c:auto val="1"/>
        <c:lblAlgn val="ctr"/>
        <c:lblOffset val="100"/>
        <c:noMultiLvlLbl val="0"/>
      </c:catAx>
      <c:valAx>
        <c:axId val="18654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5478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2020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0027080577"/>
        </c:manualLayout>
      </c:layout>
      <c:lineChart>
        <c:grouping val="standard"/>
        <c:varyColors val="0"/>
        <c:ser>
          <c:idx val="0"/>
          <c:order val="0"/>
          <c:tx>
            <c:strRef>
              <c:f>'4. BKRPT Alignment'!$F$1</c:f>
              <c:strCache>
                <c:ptCount val="1"/>
                <c:pt idx="0">
                  <c:v>2020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4"/>
              <c:layout>
                <c:manualLayout>
                  <c:x val="0"/>
                  <c:y val="-6.05143721633888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Alignment'!$F$7:$F$24</c:f>
              <c:numCache>
                <c:formatCode>_(* #,##0.00_);_(* \(#,##0.00\);_(* "-"??_);_(@_)</c:formatCode>
                <c:ptCount val="18"/>
                <c:pt idx="0">
                  <c:v>4.9334672385280056</c:v>
                </c:pt>
                <c:pt idx="1">
                  <c:v>2.1490912187499998</c:v>
                </c:pt>
                <c:pt idx="2">
                  <c:v>2.9329703</c:v>
                </c:pt>
                <c:pt idx="3">
                  <c:v>3.3720377766053322</c:v>
                </c:pt>
                <c:pt idx="4">
                  <c:v>3.7976153810810822</c:v>
                </c:pt>
                <c:pt idx="5">
                  <c:v>3.9456192061224495</c:v>
                </c:pt>
                <c:pt idx="6">
                  <c:v>4.3551475716216217</c:v>
                </c:pt>
                <c:pt idx="7">
                  <c:v>4.6702833490196083</c:v>
                </c:pt>
                <c:pt idx="8">
                  <c:v>5.0027645496124027</c:v>
                </c:pt>
                <c:pt idx="9">
                  <c:v>5.3384273836824079</c:v>
                </c:pt>
                <c:pt idx="10">
                  <c:v>5.6643597745644572</c:v>
                </c:pt>
                <c:pt idx="11">
                  <c:v>5.8843658345054468</c:v>
                </c:pt>
                <c:pt idx="12">
                  <c:v>6.1836364871794824</c:v>
                </c:pt>
                <c:pt idx="13">
                  <c:v>6.4307492588673645</c:v>
                </c:pt>
                <c:pt idx="14">
                  <c:v>6.652224086927375</c:v>
                </c:pt>
                <c:pt idx="15">
                  <c:v>6.8780824751434668</c:v>
                </c:pt>
                <c:pt idx="16">
                  <c:v>7.12558585631181</c:v>
                </c:pt>
                <c:pt idx="17">
                  <c:v>7.5330409782094403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 BKRPT Alignment'!$G$1</c:f>
              <c:strCache>
                <c:ptCount val="1"/>
                <c:pt idx="0">
                  <c:v>2020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14"/>
              <c:layout>
                <c:manualLayout>
                  <c:x val="0"/>
                  <c:y val="2.42057488653555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rgbClr val="008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Alignment'!$G$7:$G$24</c:f>
              <c:numCache>
                <c:formatCode>_(* #,##0.00_);_(* \(#,##0.00\);_(* "-"??_);_(@_)</c:formatCode>
                <c:ptCount val="18"/>
                <c:pt idx="0">
                  <c:v>2.8332239323413191</c:v>
                </c:pt>
                <c:pt idx="1">
                  <c:v>2.4167385015590632</c:v>
                </c:pt>
                <c:pt idx="2">
                  <c:v>2.9534684233518513</c:v>
                </c:pt>
                <c:pt idx="3">
                  <c:v>3.2886915985842222</c:v>
                </c:pt>
                <c:pt idx="4">
                  <c:v>3.6829574722854046</c:v>
                </c:pt>
                <c:pt idx="5">
                  <c:v>3.8804487429979582</c:v>
                </c:pt>
                <c:pt idx="6">
                  <c:v>4.2816566833194605</c:v>
                </c:pt>
                <c:pt idx="7">
                  <c:v>4.5111343457782356</c:v>
                </c:pt>
                <c:pt idx="8">
                  <c:v>4.7677847719262019</c:v>
                </c:pt>
                <c:pt idx="9">
                  <c:v>5.0912598289041773</c:v>
                </c:pt>
                <c:pt idx="10">
                  <c:v>5.3225388059881533</c:v>
                </c:pt>
                <c:pt idx="11">
                  <c:v>5.5368722199389113</c:v>
                </c:pt>
                <c:pt idx="12">
                  <c:v>5.7892792769571786</c:v>
                </c:pt>
                <c:pt idx="13">
                  <c:v>6.0493595792754737</c:v>
                </c:pt>
                <c:pt idx="14">
                  <c:v>6.2628954156299477</c:v>
                </c:pt>
                <c:pt idx="15">
                  <c:v>6.4512056158071012</c:v>
                </c:pt>
                <c:pt idx="16">
                  <c:v>6.6433506269332359</c:v>
                </c:pt>
                <c:pt idx="17">
                  <c:v>6.9283099662412031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'4. BKRPT Alignment'!$H$1</c:f>
              <c:strCache>
                <c:ptCount val="1"/>
                <c:pt idx="0">
                  <c:v>2020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14"/>
              <c:layout>
                <c:manualLayout>
                  <c:x val="-3.8095238095237988E-2"/>
                  <c:y val="0.106908724155320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 BKRPT Alignment'!$A$7:$A$24</c:f>
              <c:strCache>
                <c:ptCount val="18"/>
                <c:pt idx="0">
                  <c:v>Missing or BK</c:v>
                </c:pt>
                <c:pt idx="1">
                  <c:v>LE 100</c:v>
                </c:pt>
                <c:pt idx="2">
                  <c:v>LE 150</c:v>
                </c:pt>
                <c:pt idx="3">
                  <c:v>LE 200</c:v>
                </c:pt>
                <c:pt idx="4">
                  <c:v>LE 250</c:v>
                </c:pt>
                <c:pt idx="5">
                  <c:v>LE 300</c:v>
                </c:pt>
                <c:pt idx="6">
                  <c:v>LE 350</c:v>
                </c:pt>
                <c:pt idx="7">
                  <c:v>LE 400</c:v>
                </c:pt>
                <c:pt idx="8">
                  <c:v>LE 450</c:v>
                </c:pt>
                <c:pt idx="9">
                  <c:v>LE 500</c:v>
                </c:pt>
                <c:pt idx="10">
                  <c:v>LE 550</c:v>
                </c:pt>
                <c:pt idx="11">
                  <c:v>LE 600</c:v>
                </c:pt>
                <c:pt idx="12">
                  <c:v>LE 650</c:v>
                </c:pt>
                <c:pt idx="13">
                  <c:v>LE 700</c:v>
                </c:pt>
                <c:pt idx="14">
                  <c:v>LE 750</c:v>
                </c:pt>
                <c:pt idx="15">
                  <c:v>LE 800</c:v>
                </c:pt>
                <c:pt idx="16">
                  <c:v>LE 850</c:v>
                </c:pt>
                <c:pt idx="17">
                  <c:v>850+</c:v>
                </c:pt>
              </c:strCache>
            </c:strRef>
          </c:cat>
          <c:val>
            <c:numRef>
              <c:f>'4. BKRPT Alignment'!$H$7:$H$24</c:f>
              <c:numCache>
                <c:formatCode>_(* #,##0.00_);_(* \(#,##0.00\);_(* "-"??_);_(@_)</c:formatCode>
                <c:ptCount val="18"/>
                <c:pt idx="0">
                  <c:v>4.5747109785033828</c:v>
                </c:pt>
                <c:pt idx="1">
                  <c:v>2.0971411187792195</c:v>
                </c:pt>
                <c:pt idx="2">
                  <c:v>2.5257286443082556</c:v>
                </c:pt>
                <c:pt idx="3">
                  <c:v>3.1354942159291497</c:v>
                </c:pt>
                <c:pt idx="4">
                  <c:v>2.8622008809294686</c:v>
                </c:pt>
                <c:pt idx="5">
                  <c:v>3.1570004211501135</c:v>
                </c:pt>
                <c:pt idx="6">
                  <c:v>4.290459441148391</c:v>
                </c:pt>
                <c:pt idx="8">
                  <c:v>4.1510399058986458</c:v>
                </c:pt>
                <c:pt idx="9">
                  <c:v>4.0371861483821405</c:v>
                </c:pt>
                <c:pt idx="10">
                  <c:v>4.5503619494930891</c:v>
                </c:pt>
                <c:pt idx="11">
                  <c:v>4.5512418439625355</c:v>
                </c:pt>
                <c:pt idx="12">
                  <c:v>4.1874878939413218</c:v>
                </c:pt>
                <c:pt idx="13">
                  <c:v>4.8918517581062888</c:v>
                </c:pt>
                <c:pt idx="14">
                  <c:v>6.7957057751735137</c:v>
                </c:pt>
                <c:pt idx="15">
                  <c:v>6.0799331950955899</c:v>
                </c:pt>
                <c:pt idx="16">
                  <c:v>6.0608739984801501</c:v>
                </c:pt>
                <c:pt idx="17">
                  <c:v>6.5827943105329316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80992"/>
        <c:axId val="1853961296"/>
      </c:lineChart>
      <c:catAx>
        <c:axId val="18654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BKRPT Score Range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961296"/>
        <c:crosses val="autoZero"/>
        <c:auto val="1"/>
        <c:lblAlgn val="ctr"/>
        <c:lblOffset val="100"/>
        <c:noMultiLvlLbl val="0"/>
      </c:catAx>
      <c:valAx>
        <c:axId val="18539612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65480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2019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4888252603"/>
        </c:manualLayout>
      </c:layout>
      <c:lineChart>
        <c:grouping val="standard"/>
        <c:varyColors val="0"/>
        <c:ser>
          <c:idx val="0"/>
          <c:order val="0"/>
          <c:tx>
            <c:strRef>
              <c:f>'5. AGE Alignment'!$C$1</c:f>
              <c:strCache>
                <c:ptCount val="1"/>
                <c:pt idx="0">
                  <c:v>2019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9304029304029304E-3"/>
                  <c:y val="-5.64800806858295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Alignment'!$C$7:$C$9</c:f>
              <c:numCache>
                <c:formatCode>_(* #,##0.00_);_(* \(#,##0.00\);_(* "-"??_);_(@_)</c:formatCode>
                <c:ptCount val="3"/>
                <c:pt idx="0">
                  <c:v>6.7681515171453253</c:v>
                </c:pt>
                <c:pt idx="1">
                  <c:v>7.0793910756534046</c:v>
                </c:pt>
                <c:pt idx="2">
                  <c:v>6.3431940303432395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 AGE Alignment'!$D$1</c:f>
              <c:strCache>
                <c:ptCount val="1"/>
                <c:pt idx="0">
                  <c:v>2019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"/>
                  <c:y val="1.41200201714573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rgbClr val="008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008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Alignment'!$D$7:$D$9</c:f>
              <c:numCache>
                <c:formatCode>_(* #,##0.00_);_(* \(#,##0.00\);_(* "-"??_);_(@_)</c:formatCode>
                <c:ptCount val="3"/>
                <c:pt idx="0">
                  <c:v>6.4382642824792988</c:v>
                </c:pt>
                <c:pt idx="1">
                  <c:v>6.4718730325172418</c:v>
                </c:pt>
                <c:pt idx="2">
                  <c:v>5.1040796387494165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 AGE Alignment'!$E$1</c:f>
              <c:strCache>
                <c:ptCount val="1"/>
                <c:pt idx="0">
                  <c:v>2019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9047619047619049E-2"/>
                  <c:y val="2.62228946041351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Alignment'!$E$7:$E$9</c:f>
              <c:numCache>
                <c:formatCode>_(* #,##0.00_);_(* \(#,##0.00\);_(* "-"??_);_(@_)</c:formatCode>
                <c:ptCount val="3"/>
                <c:pt idx="0">
                  <c:v>5.6143439120089589</c:v>
                </c:pt>
                <c:pt idx="1">
                  <c:v>5.4121870310405349</c:v>
                </c:pt>
                <c:pt idx="2">
                  <c:v>3.0409888651420678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65104"/>
        <c:axId val="1853965648"/>
      </c:lineChart>
      <c:catAx>
        <c:axId val="185396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Loan Age Range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965648"/>
        <c:crosses val="autoZero"/>
        <c:auto val="1"/>
        <c:lblAlgn val="ctr"/>
        <c:lblOffset val="100"/>
        <c:noMultiLvlLbl val="0"/>
      </c:catAx>
      <c:valAx>
        <c:axId val="1853965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53965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/>
              <a:t>Good:Bad Odds-to-Score</a:t>
            </a:r>
            <a:r>
              <a:rPr lang="en-US" sz="1600" b="1" baseline="0"/>
              <a:t> </a:t>
            </a:r>
            <a:r>
              <a:rPr lang="en-US" sz="1600" b="1"/>
              <a:t>Alignment</a:t>
            </a:r>
            <a:r>
              <a:rPr lang="en-US" sz="1600" b="1" baseline="0"/>
              <a:t> Plot Comparison</a:t>
            </a:r>
          </a:p>
          <a:p>
            <a:pPr>
              <a:defRPr/>
            </a:pPr>
            <a:r>
              <a:rPr lang="en-US" sz="1400" b="1" i="1" baseline="0">
                <a:solidFill>
                  <a:srgbClr val="3333FF"/>
                </a:solidFill>
              </a:rPr>
              <a:t>2020</a:t>
            </a:r>
            <a:r>
              <a:rPr lang="en-US" sz="1400" b="0" i="1" baseline="0"/>
              <a:t> Test Sample</a:t>
            </a:r>
            <a:endParaRPr lang="en-US" sz="1400" b="0" i="1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26451568573471"/>
          <c:y val="6.2771006489058992E-2"/>
          <c:w val="0.79922771465423781"/>
          <c:h val="0.41829980027080577"/>
        </c:manualLayout>
      </c:layout>
      <c:lineChart>
        <c:grouping val="standard"/>
        <c:varyColors val="0"/>
        <c:ser>
          <c:idx val="0"/>
          <c:order val="0"/>
          <c:tx>
            <c:strRef>
              <c:f>'5. AGE Alignment'!$F$1</c:f>
              <c:strCache>
                <c:ptCount val="1"/>
                <c:pt idx="0">
                  <c:v>2020 HELOC_OLD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-6.05143721633888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Alignment'!$F$7:$F$9</c:f>
              <c:numCache>
                <c:formatCode>_(* #,##0.00_);_(* \(#,##0.00\);_(* "-"??_);_(@_)</c:formatCode>
                <c:ptCount val="3"/>
                <c:pt idx="0">
                  <c:v>6.7645338111264346</c:v>
                </c:pt>
                <c:pt idx="1">
                  <c:v>7.0816863007849067</c:v>
                </c:pt>
                <c:pt idx="2">
                  <c:v>6.5123069032142595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 AGE Alignment'!$G$1</c:f>
              <c:strCache>
                <c:ptCount val="1"/>
                <c:pt idx="0">
                  <c:v>2020 HELOC_NEW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2.42057488653555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rgbClr val="008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Alignment'!$G$7:$G$9</c:f>
              <c:numCache>
                <c:formatCode>_(* #,##0.00_);_(* \(#,##0.00\);_(* "-"??_);_(@_)</c:formatCode>
                <c:ptCount val="3"/>
                <c:pt idx="0">
                  <c:v>6.4263575695562638</c:v>
                </c:pt>
                <c:pt idx="1">
                  <c:v>6.4564837306254912</c:v>
                </c:pt>
                <c:pt idx="2">
                  <c:v>5.287697644134818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 AGE Alignment'!$H$1</c:f>
              <c:strCache>
                <c:ptCount val="1"/>
                <c:pt idx="0">
                  <c:v>2020 Empirical LN Odds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8095238095237988E-2"/>
                  <c:y val="0.106908724155320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 AGE Alignment'!$A$7:$A$9</c:f>
              <c:strCache>
                <c:ptCount val="3"/>
                <c:pt idx="0">
                  <c:v>age &lt;= 2.55</c:v>
                </c:pt>
                <c:pt idx="1">
                  <c:v>age &lt;= 8.91</c:v>
                </c:pt>
                <c:pt idx="2">
                  <c:v>age &gt; 8.91</c:v>
                </c:pt>
              </c:strCache>
            </c:strRef>
          </c:cat>
          <c:val>
            <c:numRef>
              <c:f>'5. AGE Alignment'!$H$7:$H$9</c:f>
              <c:numCache>
                <c:formatCode>_(* #,##0.00_);_(* \(#,##0.00\);_(* "-"??_);_(@_)</c:formatCode>
                <c:ptCount val="3"/>
                <c:pt idx="0">
                  <c:v>5.7069148186425167</c:v>
                </c:pt>
                <c:pt idx="1">
                  <c:v>5.4545195121083649</c:v>
                </c:pt>
                <c:pt idx="2">
                  <c:v>4.0973702831386349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66736"/>
        <c:axId val="1853961840"/>
      </c:lineChart>
      <c:catAx>
        <c:axId val="185396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Loan Age Range</a:t>
                </a:r>
                <a:endParaRPr lang="en-US" sz="1600" b="1" baseline="0"/>
              </a:p>
            </c:rich>
          </c:tx>
          <c:layout>
            <c:manualLayout>
              <c:xMode val="edge"/>
              <c:yMode val="edge"/>
              <c:x val="0.37783069424014304"/>
              <c:y val="0.582100293439114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53961840"/>
        <c:crosses val="autoZero"/>
        <c:auto val="1"/>
        <c:lblAlgn val="ctr"/>
        <c:lblOffset val="100"/>
        <c:noMultiLvlLbl val="0"/>
      </c:catAx>
      <c:valAx>
        <c:axId val="18539618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/>
                  <a:t>LN(Good:Bad Odds)</a:t>
                </a:r>
              </a:p>
            </c:rich>
          </c:tx>
          <c:layout>
            <c:manualLayout>
              <c:xMode val="edge"/>
              <c:yMode val="edge"/>
              <c:x val="0"/>
              <c:y val="8.1516901296428856E-2"/>
            </c:manualLayout>
          </c:layout>
          <c:overlay val="0"/>
        </c:title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53966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rican Savings Bank" refreshedDate="44435.411554976854" createdVersion="4" refreshedVersion="5" minRefreshableVersion="3" recordCount="30">
  <cacheSource type="worksheet">
    <worksheetSource name="Table_Query_from_RCPDatamart_116"/>
  </cacheSource>
  <cacheFields count="8">
    <cacheField name="year" numFmtId="0">
      <sharedItems containsSemiMixedTypes="0" containsString="0" containsNumber="1" containsInteger="1" minValue="2012" maxValue="2020" count="9">
        <n v="2019"/>
        <n v="2020"/>
        <n v="2015" u="1"/>
        <n v="2013" u="1"/>
        <n v="2018" u="1"/>
        <n v="2016" u="1"/>
        <n v="2014" u="1"/>
        <n v="2012" u="1"/>
        <n v="2017" u="1"/>
      </sharedItems>
    </cacheField>
    <cacheField name="# Obs" numFmtId="0">
      <sharedItems containsSemiMixedTypes="0" containsString="0" containsNumber="1" containsInteger="1" minValue="3" maxValue="8568"/>
    </cacheField>
    <cacheField name="# Defaults" numFmtId="0">
      <sharedItems containsSemiMixedTypes="0" containsString="0" containsNumber="1" containsInteger="1" minValue="0" maxValue="20"/>
    </cacheField>
    <cacheField name="Default Rate" numFmtId="0">
      <sharedItems containsSemiMixedTypes="0" containsString="0" containsNumber="1" minValue="0" maxValue="0.66666666666600005"/>
    </cacheField>
    <cacheField name="caFICO_Binned" numFmtId="0">
      <sharedItems count="15">
        <s v="00. Missing"/>
        <s v="01. 500-"/>
        <s v="02. LE 560"/>
        <s v="03. LE 580"/>
        <s v="04. LE 600"/>
        <s v="05. LE 620"/>
        <s v="06. LE 640"/>
        <s v="07. LE 660"/>
        <s v="08. LE 680"/>
        <s v="09. LE 700"/>
        <s v="10. LE 720"/>
        <s v="11. LE 740"/>
        <s v="12. LE 760"/>
        <s v="13. LE 780"/>
        <s v="14. 780+"/>
      </sharedItems>
    </cacheField>
    <cacheField name="caLOGIT" numFmtId="0">
      <sharedItems containsSemiMixedTypes="0" containsString="0" containsNumber="1" minValue="1.6767594828933332" maxValue="6.8317478509098688"/>
    </cacheField>
    <cacheField name="caLogit_PROD" numFmtId="0">
      <sharedItems containsSemiMixedTypes="0" containsString="0" containsNumber="1" minValue="0.69375920000000002" maxValue="7.4777567911962759"/>
    </cacheField>
    <cacheField name="LN Odds" numFmtId="0">
      <sharedItems containsString="0" containsBlank="1" containsNumber="1" minValue="-0.69314718055994529" maxValue="6.1091306168597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erican Savings Bank" refreshedDate="44435.411768171296" createdVersion="5" refreshedVersion="5" minRefreshableVersion="3" recordCount="36">
  <cacheSource type="worksheet">
    <worksheetSource name="Table_Query_from_RCPDatamart_1162"/>
  </cacheSource>
  <cacheFields count="8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# Obs" numFmtId="0">
      <sharedItems containsSemiMixedTypes="0" containsString="0" containsNumber="1" containsInteger="1" minValue="17" maxValue="6512"/>
    </cacheField>
    <cacheField name="# Defaults" numFmtId="0">
      <sharedItems containsSemiMixedTypes="0" containsString="0" containsNumber="1" containsInteger="1" minValue="0" maxValue="12"/>
    </cacheField>
    <cacheField name="Default Rate" numFmtId="0">
      <sharedItems containsSemiMixedTypes="0" containsString="0" containsNumber="1" minValue="0" maxValue="0.12903225806400001"/>
    </cacheField>
    <cacheField name="caLOGIT" numFmtId="0">
      <sharedItems containsSemiMixedTypes="0" containsString="0" containsNumber="1" minValue="2.3149221153192312" maxValue="6.9590781566508264"/>
    </cacheField>
    <cacheField name="caLogit_PROD" numFmtId="0">
      <sharedItems containsSemiMixedTypes="0" containsString="0" containsNumber="1" minValue="1.978232473076923" maxValue="7.550345073745091"/>
    </cacheField>
    <cacheField name="LN Odds" numFmtId="0">
      <sharedItems containsString="0" containsBlank="1" containsNumber="1" minValue="1.9095425048844386" maxValue="6.7957057751735137"/>
    </cacheField>
    <cacheField name="caBKRPT_Binned" numFmtId="0">
      <sharedItems count="18">
        <s v="00. Missing or BK"/>
        <s v="01. LE 100"/>
        <s v="02. LE 150"/>
        <s v="03. LE 200"/>
        <s v="04. LE 250"/>
        <s v="05. LE 300"/>
        <s v="06. LE 350"/>
        <s v="07. LE 400"/>
        <s v="08. LE 450"/>
        <s v="09. LE 500"/>
        <s v="10. LE 550"/>
        <s v="11. LE 600"/>
        <s v="12. LE 650"/>
        <s v="13. LE 700"/>
        <s v="14. LE 750"/>
        <s v="15. LE 800"/>
        <s v="16. LE 850"/>
        <s v="17. 850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erican Savings Bank" refreshedDate="44435.416800810184" createdVersion="5" refreshedVersion="5" minRefreshableVersion="3" recordCount="6">
  <cacheSource type="worksheet">
    <worksheetSource name="Table_Query_from_RCPDatamart_11623"/>
  </cacheSource>
  <cacheFields count="8"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# Obs" numFmtId="0">
      <sharedItems containsSemiMixedTypes="0" containsString="0" containsNumber="1" containsInteger="1" minValue="592" maxValue="7514"/>
    </cacheField>
    <cacheField name="# Defaults" numFmtId="0">
      <sharedItems containsSemiMixedTypes="0" containsString="0" containsNumber="1" containsInteger="1" minValue="11" maxValue="33"/>
    </cacheField>
    <cacheField name="Default Rate" numFmtId="0">
      <sharedItems containsSemiMixedTypes="0" containsString="0" containsNumber="1" minValue="3.31190337E-3" maxValue="4.5608108107999999E-2"/>
    </cacheField>
    <cacheField name="caLOGIT" numFmtId="0">
      <sharedItems containsSemiMixedTypes="0" containsString="0" containsNumber="1" minValue="5.1040796387494165" maxValue="6.4718730325172418"/>
    </cacheField>
    <cacheField name="caLogit_PROD" numFmtId="0">
      <sharedItems containsSemiMixedTypes="0" containsString="0" containsNumber="1" minValue="6.3431940303432395" maxValue="7.0816863007849067"/>
    </cacheField>
    <cacheField name="LN Odds" numFmtId="0">
      <sharedItems containsSemiMixedTypes="0" containsString="0" containsNumber="1" minValue="3.0409888651420678" maxValue="5.7069148186425167"/>
    </cacheField>
    <cacheField name="binnedAge" numFmtId="0">
      <sharedItems count="3">
        <s v="01: age &lt;= 2.55"/>
        <s v="02: age &lt;= 8.91"/>
        <s v="03: age &gt; 8.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34"/>
    <n v="9"/>
    <n v="6.7164179103999994E-2"/>
    <x v="0"/>
    <n v="2.83322393234134"/>
    <n v="4.9334672385279994"/>
    <n v="2.6310891599660176"/>
  </r>
  <r>
    <x v="0"/>
    <n v="4"/>
    <n v="0"/>
    <n v="0"/>
    <x v="1"/>
    <n v="2.0189445643499999"/>
    <n v="0.83795562499999998"/>
    <m/>
  </r>
  <r>
    <x v="0"/>
    <n v="31"/>
    <n v="2"/>
    <n v="6.4516129032000005E-2"/>
    <x v="2"/>
    <n v="2.0012640008690319"/>
    <n v="1.6238547483870966"/>
    <n v="2.6741486494265287"/>
  </r>
  <r>
    <x v="0"/>
    <n v="24"/>
    <n v="1"/>
    <n v="4.1666666666000003E-2"/>
    <x v="3"/>
    <n v="2.7731023100775007"/>
    <n v="2.4648604291666669"/>
    <n v="3.1354942159291497"/>
  </r>
  <r>
    <x v="0"/>
    <n v="30"/>
    <n v="4"/>
    <n v="0.13333333333299999"/>
    <x v="4"/>
    <n v="3.0206537211986668"/>
    <n v="2.8741958633333331"/>
    <n v="1.8718021769015913"/>
  </r>
  <r>
    <x v="0"/>
    <n v="31"/>
    <n v="1"/>
    <n v="3.2258064516000003E-2"/>
    <x v="5"/>
    <n v="3.5150874889580646"/>
    <n v="3.2783398806451611"/>
    <n v="3.4011973816621555"/>
  </r>
  <r>
    <x v="0"/>
    <n v="67"/>
    <n v="4"/>
    <n v="5.9701492537000002E-2"/>
    <x v="6"/>
    <n v="3.9076659411845371"/>
    <n v="3.8439499330684175"/>
    <n v="2.7568403652716422"/>
  </r>
  <r>
    <x v="0"/>
    <n v="107"/>
    <n v="2"/>
    <n v="1.8691588785000001E-2"/>
    <x v="7"/>
    <n v="4.1820754023923481"/>
    <n v="4.1606593106404501"/>
    <n v="3.9608131695975781"/>
  </r>
  <r>
    <x v="0"/>
    <n v="180"/>
    <n v="5"/>
    <n v="2.7777777776999999E-2"/>
    <x v="8"/>
    <n v="4.6322834588998356"/>
    <n v="4.6418652217123526"/>
    <n v="3.5553480614894135"/>
  </r>
  <r>
    <x v="0"/>
    <n v="274"/>
    <n v="1"/>
    <n v="3.6496350359999999E-3"/>
    <x v="9"/>
    <n v="5.0668115356277452"/>
    <n v="5.0713186820330565"/>
    <n v="5.6094717951849598"/>
  </r>
  <r>
    <x v="0"/>
    <n v="397"/>
    <n v="9"/>
    <n v="2.2670025188000001E-2"/>
    <x v="10"/>
    <n v="5.3385824854277928"/>
    <n v="5.4689960504378048"/>
    <n v="3.7637807622870514"/>
  </r>
  <r>
    <x v="0"/>
    <n v="651"/>
    <n v="7"/>
    <n v="1.0752688171999999E-2"/>
    <x v="11"/>
    <n v="5.635534933264073"/>
    <n v="5.8717883964456892"/>
    <n v="4.5217885770490405"/>
  </r>
  <r>
    <x v="0"/>
    <n v="1055"/>
    <n v="5"/>
    <n v="4.739336492E-3"/>
    <x v="12"/>
    <n v="5.9458630201878746"/>
    <n v="6.2841246038374123"/>
    <n v="5.3471075307174685"/>
  </r>
  <r>
    <x v="0"/>
    <n v="1687"/>
    <n v="8"/>
    <n v="4.7421458199999999E-3"/>
    <x v="13"/>
    <n v="6.2615139267160549"/>
    <n v="6.6835089254410587"/>
    <n v="5.3465121153977053"/>
  </r>
  <r>
    <x v="0"/>
    <n v="8305"/>
    <n v="20"/>
    <n v="2.4081878380000001E-3"/>
    <x v="14"/>
    <n v="6.8317478509098688"/>
    <n v="7.4777567911962759"/>
    <n v="6.0264696563066726"/>
  </r>
  <r>
    <x v="1"/>
    <n v="132"/>
    <n v="3"/>
    <n v="2.2727272727000002E-2"/>
    <x v="0"/>
    <n v="2.8332239323413395"/>
    <n v="4.9334672385279985"/>
    <n v="3.7612001156935624"/>
  </r>
  <r>
    <x v="1"/>
    <n v="3"/>
    <n v="2"/>
    <n v="0.66666666666600005"/>
    <x v="1"/>
    <n v="1.6767594828933332"/>
    <n v="0.69375920000000002"/>
    <n v="-0.69314718055994529"/>
  </r>
  <r>
    <x v="1"/>
    <n v="43"/>
    <n v="4"/>
    <n v="9.3023255813E-2"/>
    <x v="2"/>
    <n v="2.2777580101362789"/>
    <n v="1.7887892651162787"/>
    <n v="2.2772672850097559"/>
  </r>
  <r>
    <x v="1"/>
    <n v="21"/>
    <n v="2"/>
    <n v="9.5238095238000003E-2"/>
    <x v="3"/>
    <n v="2.5494332676095235"/>
    <n v="2.3869546714285712"/>
    <n v="2.2512917986064953"/>
  </r>
  <r>
    <x v="1"/>
    <n v="26"/>
    <n v="3"/>
    <n v="0.11538461538399999"/>
    <x v="4"/>
    <n v="2.9286578783330763"/>
    <n v="2.8439755692307691"/>
    <n v="2.0368819272609531"/>
  </r>
  <r>
    <x v="1"/>
    <n v="44"/>
    <n v="0"/>
    <n v="0"/>
    <x v="5"/>
    <n v="3.5711486475072736"/>
    <n v="3.3102776613636364"/>
    <m/>
  </r>
  <r>
    <x v="1"/>
    <n v="67"/>
    <n v="3"/>
    <n v="4.4776119401999999E-2"/>
    <x v="6"/>
    <n v="3.8101401223916822"/>
    <n v="3.7570788996575524"/>
    <n v="3.0602707946915468"/>
  </r>
  <r>
    <x v="1"/>
    <n v="98"/>
    <n v="2"/>
    <n v="2.0408163265000001E-2"/>
    <x v="7"/>
    <n v="4.2706696086848996"/>
    <n v="4.169414043877552"/>
    <n v="3.8712010109078911"/>
  </r>
  <r>
    <x v="1"/>
    <n v="146"/>
    <n v="0"/>
    <n v="0"/>
    <x v="8"/>
    <n v="4.599180611584412"/>
    <n v="4.6177225644903048"/>
    <m/>
  </r>
  <r>
    <x v="1"/>
    <n v="277"/>
    <n v="3"/>
    <n v="1.0830324909000001E-2"/>
    <x v="9"/>
    <n v="4.9486540260371781"/>
    <n v="5.0585144671511344"/>
    <n v="4.5145158177199569"/>
  </r>
  <r>
    <x v="1"/>
    <n v="414"/>
    <n v="2"/>
    <n v="4.8309178739999997E-3"/>
    <x v="10"/>
    <n v="5.3231955120833749"/>
    <n v="5.4632136335769665"/>
    <n v="5.3278761687895813"/>
  </r>
  <r>
    <x v="1"/>
    <n v="657"/>
    <n v="5"/>
    <n v="7.6103500759999998E-3"/>
    <x v="11"/>
    <n v="5.6214742273453382"/>
    <n v="5.8628726003182408"/>
    <n v="4.8706066494925526"/>
  </r>
  <r>
    <x v="1"/>
    <n v="1044"/>
    <n v="3"/>
    <n v="2.873563218E-3"/>
    <x v="12"/>
    <n v="5.9134283287414879"/>
    <n v="6.2748282429214077"/>
    <n v="5.8493247799468593"/>
  </r>
  <r>
    <x v="1"/>
    <n v="1780"/>
    <n v="9"/>
    <n v="5.056179775E-3"/>
    <x v="13"/>
    <n v="6.3088920691227663"/>
    <n v="6.7143514131691733"/>
    <n v="5.2820750604466102"/>
  </r>
  <r>
    <x v="1"/>
    <n v="8568"/>
    <n v="19"/>
    <n v="2.217553688E-3"/>
    <x v="14"/>
    <n v="6.8019069074564253"/>
    <n v="7.4655835822633856"/>
    <n v="6.10913061685979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n v="387"/>
    <n v="9"/>
    <n v="2.3255813952999999E-2"/>
    <n v="2.8332239323413195"/>
    <n v="4.9334672385280056"/>
    <n v="3.7376696182833684"/>
    <x v="0"/>
  </r>
  <r>
    <x v="0"/>
    <n v="52"/>
    <n v="5"/>
    <n v="9.6153846153000003E-2"/>
    <n v="2.3149221153192312"/>
    <n v="1.978232473076923"/>
    <n v="2.2407096892759584"/>
    <x v="1"/>
  </r>
  <r>
    <x v="0"/>
    <n v="31"/>
    <n v="4"/>
    <n v="0.12903225806400001"/>
    <n v="2.8630634281974197"/>
    <n v="2.9329123838709674"/>
    <n v="1.9095425048844386"/>
    <x v="2"/>
  </r>
  <r>
    <x v="0"/>
    <n v="17"/>
    <n v="0"/>
    <n v="0"/>
    <n v="3.2777250056047058"/>
    <n v="3.3561292294117653"/>
    <m/>
    <x v="3"/>
  </r>
  <r>
    <x v="0"/>
    <n v="34"/>
    <n v="1"/>
    <n v="2.9411764704999999E-2"/>
    <n v="3.772500313421177"/>
    <n v="3.7844552735294106"/>
    <n v="3.4965075614664802"/>
    <x v="4"/>
  </r>
  <r>
    <x v="0"/>
    <n v="50"/>
    <n v="1"/>
    <n v="0.02"/>
    <n v="3.9639555781159994"/>
    <n v="4.0483394739999987"/>
    <n v="3.8918202981106265"/>
    <x v="5"/>
  </r>
  <r>
    <x v="0"/>
    <n v="70"/>
    <n v="2"/>
    <n v="2.8571428571E-2"/>
    <n v="4.1856127381051422"/>
    <n v="4.2699707785714294"/>
    <n v="3.5263605246161616"/>
    <x v="6"/>
  </r>
  <r>
    <x v="0"/>
    <n v="83"/>
    <n v="2"/>
    <n v="2.4096385541999998E-2"/>
    <n v="4.4613412997951798"/>
    <n v="4.6097147819277104"/>
    <n v="3.7013019741124933"/>
    <x v="7"/>
  </r>
  <r>
    <x v="0"/>
    <n v="127"/>
    <n v="3"/>
    <n v="2.3622047244000001E-2"/>
    <n v="4.8794170346259849"/>
    <n v="5.1092414944881872"/>
    <n v="3.7216692769369191"/>
    <x v="8"/>
  </r>
  <r>
    <x v="0"/>
    <n v="179"/>
    <n v="3"/>
    <n v="1.6759776535999998E-2"/>
    <n v="4.9996961039859196"/>
    <n v="5.2092938044692758"/>
    <n v="4.0718717063700307"/>
    <x v="9"/>
  </r>
  <r>
    <x v="0"/>
    <n v="289"/>
    <n v="6"/>
    <n v="2.0761245673999999E-2"/>
    <n v="5.3309037788703177"/>
    <n v="5.6483512125900619"/>
    <n v="3.8536874284151685"/>
    <x v="10"/>
  </r>
  <r>
    <x v="0"/>
    <n v="358"/>
    <n v="10"/>
    <n v="2.7932960893E-2"/>
    <n v="5.5104753344643029"/>
    <n v="5.8476159833478425"/>
    <n v="3.5496173867804286"/>
    <x v="11"/>
  </r>
  <r>
    <x v="0"/>
    <n v="519"/>
    <n v="7"/>
    <n v="1.3487475915E-2"/>
    <n v="5.8206229959053637"/>
    <n v="6.157418302504821"/>
    <n v="4.2924144759841925"/>
    <x v="12"/>
  </r>
  <r>
    <x v="0"/>
    <n v="647"/>
    <n v="3"/>
    <n v="4.6367851620000003E-3"/>
    <n v="6.0042898240357276"/>
    <n v="6.3976843746522407"/>
    <n v="5.3690864374362413"/>
    <x v="13"/>
  </r>
  <r>
    <x v="0"/>
    <n v="861"/>
    <n v="5"/>
    <n v="5.8072009290000004E-3"/>
    <n v="6.2554252129348837"/>
    <n v="6.6221591966318174"/>
    <n v="5.1428324637076415"/>
    <x v="14"/>
  </r>
  <r>
    <x v="0"/>
    <n v="1305"/>
    <n v="2"/>
    <n v="1.5325670490000001E-3"/>
    <n v="6.4750579400916504"/>
    <n v="6.8824894559211236"/>
    <n v="6.4792773965648998"/>
    <x v="15"/>
  </r>
  <r>
    <x v="0"/>
    <n v="1832"/>
    <n v="3"/>
    <n v="1.6375545850000001E-3"/>
    <n v="6.6526603210413606"/>
    <n v="7.1309140870087386"/>
    <n v="6.4129123597227551"/>
    <x v="16"/>
  </r>
  <r>
    <x v="0"/>
    <n v="6136"/>
    <n v="12"/>
    <n v="1.9556714469999999E-3"/>
    <n v="6.9590781566508264"/>
    <n v="7.550345073745091"/>
    <n v="6.2350641069895731"/>
    <x v="17"/>
  </r>
  <r>
    <x v="1"/>
    <n v="392"/>
    <n v="4"/>
    <n v="1.0204081631999999E-2"/>
    <n v="2.8332239323413191"/>
    <n v="4.9334672385280056"/>
    <n v="4.5747109785033828"/>
    <x v="0"/>
  </r>
  <r>
    <x v="1"/>
    <n v="64"/>
    <n v="7"/>
    <n v="0.109375"/>
    <n v="2.4167385015590632"/>
    <n v="2.1490912187499998"/>
    <n v="2.0971411187792195"/>
    <x v="1"/>
  </r>
  <r>
    <x v="1"/>
    <n v="27"/>
    <n v="2"/>
    <n v="7.4074074074000004E-2"/>
    <n v="2.9534684233518513"/>
    <n v="2.9329703"/>
    <n v="2.5257286443082556"/>
    <x v="2"/>
  </r>
  <r>
    <x v="1"/>
    <n v="24"/>
    <n v="1"/>
    <n v="4.1666666666000003E-2"/>
    <n v="3.2886915985842222"/>
    <n v="3.3720377766053322"/>
    <n v="3.1354942159291497"/>
    <x v="3"/>
  </r>
  <r>
    <x v="1"/>
    <n v="37"/>
    <n v="2"/>
    <n v="5.4054054054000003E-2"/>
    <n v="3.6829574722854046"/>
    <n v="3.7976153810810822"/>
    <n v="2.8622008809294686"/>
    <x v="4"/>
  </r>
  <r>
    <x v="1"/>
    <n v="49"/>
    <n v="2"/>
    <n v="4.0816326530000002E-2"/>
    <n v="3.8804487429979582"/>
    <n v="3.9456192061224495"/>
    <n v="3.1570004211501135"/>
    <x v="5"/>
  </r>
  <r>
    <x v="1"/>
    <n v="74"/>
    <n v="1"/>
    <n v="1.3513513513E-2"/>
    <n v="4.2816566833194605"/>
    <n v="4.3551475716216217"/>
    <n v="4.290459441148391"/>
    <x v="6"/>
  </r>
  <r>
    <x v="1"/>
    <n v="102"/>
    <n v="0"/>
    <n v="0"/>
    <n v="4.5111343457782356"/>
    <n v="4.6702833490196083"/>
    <m/>
    <x v="7"/>
  </r>
  <r>
    <x v="1"/>
    <n v="129"/>
    <n v="2"/>
    <n v="1.5503875968E-2"/>
    <n v="4.7677847719262019"/>
    <n v="5.0027645496124027"/>
    <n v="4.1510399058986458"/>
    <x v="8"/>
  </r>
  <r>
    <x v="1"/>
    <n v="173"/>
    <n v="3"/>
    <n v="1.7341040461999999E-2"/>
    <n v="5.0912598289041773"/>
    <n v="5.3384273836824079"/>
    <n v="4.0371861483821405"/>
    <x v="9"/>
  </r>
  <r>
    <x v="1"/>
    <n v="287"/>
    <n v="3"/>
    <n v="1.0452961671999999E-2"/>
    <n v="5.3225388059881533"/>
    <n v="5.6643597745644572"/>
    <n v="4.5503619494930891"/>
    <x v="10"/>
  </r>
  <r>
    <x v="1"/>
    <n v="383"/>
    <n v="4"/>
    <n v="1.0443864229E-2"/>
    <n v="5.5368722199389113"/>
    <n v="5.8843658345054468"/>
    <n v="4.5512418439625355"/>
    <x v="11"/>
  </r>
  <r>
    <x v="1"/>
    <n v="468"/>
    <n v="7"/>
    <n v="1.4957264957E-2"/>
    <n v="5.7892792769571786"/>
    <n v="6.1836364871794824"/>
    <n v="4.1874878939413218"/>
    <x v="12"/>
  </r>
  <r>
    <x v="1"/>
    <n v="671"/>
    <n v="5"/>
    <n v="7.4515648280000001E-3"/>
    <n v="6.0493595792754737"/>
    <n v="6.4307492588673645"/>
    <n v="4.8918517581062888"/>
    <x v="13"/>
  </r>
  <r>
    <x v="1"/>
    <n v="895"/>
    <n v="1"/>
    <n v="1.117318435E-3"/>
    <n v="6.2628954156299477"/>
    <n v="6.652224086927375"/>
    <n v="6.7957057751735137"/>
    <x v="14"/>
  </r>
  <r>
    <x v="1"/>
    <n v="1314"/>
    <n v="3"/>
    <n v="2.283105022E-3"/>
    <n v="6.4512056158071012"/>
    <n v="6.8780824751434668"/>
    <n v="6.0799331950955899"/>
    <x v="15"/>
  </r>
  <r>
    <x v="1"/>
    <n v="1719"/>
    <n v="4"/>
    <n v="2.3269342639999999E-3"/>
    <n v="6.6433506269332359"/>
    <n v="7.12558585631181"/>
    <n v="6.0608739984801501"/>
    <x v="16"/>
  </r>
  <r>
    <x v="1"/>
    <n v="6512"/>
    <n v="9"/>
    <n v="1.3820638819999999E-3"/>
    <n v="6.9283099662412031"/>
    <n v="7.5330409782094403"/>
    <n v="6.5827943105329316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4956"/>
    <n v="18"/>
    <n v="3.6319612589999998E-3"/>
    <n v="6.4382642824792988"/>
    <n v="6.7681515171453253"/>
    <n v="5.6143439120089589"/>
    <x v="0"/>
  </r>
  <r>
    <x v="0"/>
    <n v="7429"/>
    <n v="33"/>
    <n v="4.4420514199999999E-3"/>
    <n v="6.4718730325172418"/>
    <n v="7.0793910756534046"/>
    <n v="5.4121870310405349"/>
    <x v="1"/>
  </r>
  <r>
    <x v="0"/>
    <n v="592"/>
    <n v="27"/>
    <n v="4.5608108107999999E-2"/>
    <n v="5.1040796387494165"/>
    <n v="6.3431940303432395"/>
    <n v="3.0409888651420678"/>
    <x v="2"/>
  </r>
  <r>
    <x v="1"/>
    <n v="5133"/>
    <n v="17"/>
    <n v="3.31190337E-3"/>
    <n v="6.4263575695562638"/>
    <n v="6.7645338111264346"/>
    <n v="5.7069148186425167"/>
    <x v="0"/>
  </r>
  <r>
    <x v="1"/>
    <n v="7514"/>
    <n v="32"/>
    <n v="4.2587170609999997E-3"/>
    <n v="6.4564837306254912"/>
    <n v="7.0816863007849067"/>
    <n v="5.4545195121083649"/>
    <x v="1"/>
  </r>
  <r>
    <x v="1"/>
    <n v="673"/>
    <n v="11"/>
    <n v="1.6344725110999998E-2"/>
    <n v="5.287697644134818"/>
    <n v="6.5123069032142595"/>
    <n v="4.097370283138634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45:E47" firstHeaderRow="1" firstDataRow="2" firstDataCol="1"/>
  <pivotFields count="8">
    <pivotField axis="axisCol" showAll="0">
      <items count="10">
        <item m="1" x="7"/>
        <item m="1" x="3"/>
        <item m="1" x="6"/>
        <item m="1" x="2"/>
        <item m="1" x="5"/>
        <item m="1" x="8"/>
        <item m="1" x="4"/>
        <item x="0"/>
        <item x="1"/>
        <item t="default"/>
      </items>
    </pivotField>
    <pivotField showAll="0"/>
    <pivotField dataField="1" showAll="0"/>
    <pivotField numFmtId="9" showAl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3">
    <i>
      <x v="7"/>
    </i>
    <i>
      <x v="8"/>
    </i>
    <i t="grand">
      <x/>
    </i>
  </colItems>
  <dataFields count="1">
    <dataField name="Sum of # Defaults" fld="2" baseField="0" baseItem="0" numFmtId="164"/>
  </dataFields>
  <formats count="5"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Col="1" outline="0" fieldPosition="0"/>
    </format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22:E24" firstHeaderRow="1" firstDataRow="2" firstDataCol="1"/>
  <pivotFields count="8">
    <pivotField axis="axisCol" showAll="0">
      <items count="10">
        <item m="1" x="7"/>
        <item m="1" x="3"/>
        <item m="1" x="6"/>
        <item m="1" x="2"/>
        <item m="1" x="5"/>
        <item m="1" x="8"/>
        <item m="1" x="4"/>
        <item x="0"/>
        <item x="1"/>
        <item t="default"/>
      </items>
    </pivotField>
    <pivotField showAll="0"/>
    <pivotField showAll="0"/>
    <pivotField dataField="1" numFmtId="9" showAl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3">
    <i>
      <x v="7"/>
    </i>
    <i>
      <x v="8"/>
    </i>
    <i t="grand">
      <x/>
    </i>
  </colItems>
  <dataFields count="1">
    <dataField name="Average of Default Rate" fld="3" subtotal="average" baseField="1" baseItem="0" numFmtId="10"/>
  </dataFields>
  <formats count="5"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Col="1" outline="0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B2:H19" firstHeaderRow="1" firstDataRow="3" firstDataCol="1"/>
  <pivotFields count="8">
    <pivotField axis="axisCol" showAll="0">
      <items count="10">
        <item m="1" x="7"/>
        <item m="1" x="3"/>
        <item m="1" x="6"/>
        <item m="1" x="2"/>
        <item m="1" x="5"/>
        <item m="1" x="8"/>
        <item m="1" x="4"/>
        <item x="0"/>
        <item x="1"/>
        <item t="default"/>
      </items>
    </pivotField>
    <pivotField showAll="0"/>
    <pivotField showAll="0"/>
    <pivotField numFmtId="9" showAl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2">
    <field x="0"/>
    <field x="-2"/>
  </colFields>
  <colItems count="6">
    <i>
      <x v="7"/>
      <x/>
    </i>
    <i r="1" i="1">
      <x v="1"/>
    </i>
    <i r="1" i="2">
      <x v="2"/>
    </i>
    <i>
      <x v="8"/>
      <x/>
    </i>
    <i r="1" i="1">
      <x v="1"/>
    </i>
    <i r="1" i="2">
      <x v="2"/>
    </i>
  </colItems>
  <dataFields count="3">
    <dataField name="Average of caLogit_PROD" fld="6" subtotal="average" baseField="4" baseItem="0"/>
    <dataField name="Average of caLOGIT" fld="5" subtotal="average" baseField="4" baseItem="0"/>
    <dataField name="Average of LN Odds" fld="7" subtotal="average" baseField="4" baseItem="0"/>
  </dataFields>
  <formats count="4"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B4:H24" firstHeaderRow="1" firstDataRow="3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numFmtId="9" showAll="0"/>
    <pivotField dataField="1" showAll="0" defaultSubtotal="0"/>
    <pivotField dataField="1" showAll="0" defaultSubtotal="0"/>
    <pivotField dataField="1" showAll="0" defaultSubtotal="0"/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2">
    <field x="0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verage of caLogit_PROD" fld="5" subtotal="average" baseField="4" baseItem="0"/>
    <dataField name="Average of caLOGIT" fld="4" subtotal="average" baseField="4" baseItem="0"/>
    <dataField name="Average of LN Odds" fld="6" subtotal="average" baseField="4" baseItem="0"/>
  </dataFields>
  <formats count="4"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B47:E49" firstHeaderRow="1" firstDataRow="2" firstDataCol="1"/>
  <pivotFields count="8">
    <pivotField axis="axisCol" showAll="0">
      <items count="10">
        <item m="1" x="7"/>
        <item m="1" x="3"/>
        <item m="1" x="6"/>
        <item m="1" x="2"/>
        <item m="1" x="5"/>
        <item m="1" x="8"/>
        <item m="1" x="4"/>
        <item x="0"/>
        <item x="1"/>
        <item t="default"/>
      </items>
    </pivotField>
    <pivotField showAll="0"/>
    <pivotField dataField="1" showAll="0"/>
    <pivotField numFmtId="9" showAll="0"/>
    <pivotField showAll="0" defaultSubtotal="0"/>
    <pivotField showAll="0" defaultSubtotal="0"/>
    <pivotField showAll="0" defaultSubtotal="0"/>
    <pivotField showAll="0" defaultSubtotal="0"/>
  </pivotFields>
  <rowItems count="1">
    <i/>
  </rowItems>
  <colFields count="1">
    <field x="0"/>
  </colFields>
  <colItems count="3">
    <i>
      <x v="7"/>
    </i>
    <i>
      <x v="8"/>
    </i>
    <i t="grand">
      <x/>
    </i>
  </colItems>
  <dataFields count="1">
    <dataField name="Sum of # Defaults" fld="2" baseField="0" baseItem="0" numFmtId="164"/>
  </dataFields>
  <formats count="5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B4:H9" firstHeaderRow="1" firstDataRow="3" firstDataCol="1"/>
  <pivotFields count="8">
    <pivotField axis="axisCol" showAll="0">
      <items count="3">
        <item x="0"/>
        <item x="1"/>
        <item t="default"/>
      </items>
    </pivotField>
    <pivotField showAll="0"/>
    <pivotField showAll="0"/>
    <pivotField numFmtId="9" showAll="0"/>
    <pivotField dataField="1" showAll="0" defaultSubtotal="0"/>
    <pivotField dataField="1" showAll="0" defaultSubtotal="0"/>
    <pivotField dataField="1" showAll="0" defaultSubtotal="0"/>
    <pivotField axis="axisRow" showAll="0" defaultSubtotal="0">
      <items count="3">
        <item x="0"/>
        <item x="1"/>
        <item x="2"/>
      </items>
    </pivotField>
  </pivotFields>
  <rowFields count="1">
    <field x="7"/>
  </rowFields>
  <rowItems count="3">
    <i>
      <x/>
    </i>
    <i>
      <x v="1"/>
    </i>
    <i>
      <x v="2"/>
    </i>
  </rowItems>
  <colFields count="2">
    <field x="0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Average of caLogit_PROD" fld="5" subtotal="average" baseField="4" baseItem="0"/>
    <dataField name="Average of caLOGIT" fld="4" subtotal="average" baseField="4" baseItem="0"/>
    <dataField name="Average of LN Odds" fld="6" subtotal="average" baseField="4" baseItem="0"/>
  </dataFields>
  <formats count="4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RCPDatamart_1" connectionId="1" autoFormatId="16" applyNumberFormats="0" applyBorderFormats="0" applyFontFormats="0" applyPatternFormats="0" applyAlignmentFormats="0" applyWidthHeightFormats="0">
  <queryTableRefresh nextId="12">
    <queryTableFields count="8">
      <queryTableField id="1" name="year" tableColumnId="1"/>
      <queryTableField id="3" name="# Obs" tableColumnId="3"/>
      <queryTableField id="4" name="# Defaults" tableColumnId="4"/>
      <queryTableField id="5" name="Default Rate" tableColumnId="5"/>
      <queryTableField id="8" name="caFICO_Binned" tableColumnId="2"/>
      <queryTableField id="9" name="caLOGIT" tableColumnId="6"/>
      <queryTableField id="10" name="caLogit_PROD" tableColumnId="7"/>
      <queryTableField id="11" name="LN Odds" tableColumnId="8"/>
    </queryTableFields>
  </queryTableRefresh>
</queryTable>
</file>

<file path=xl/queryTables/queryTable2.xml><?xml version="1.0" encoding="utf-8"?>
<queryTable xmlns="http://schemas.openxmlformats.org/spreadsheetml/2006/main" name="Query from RCPDatamart_1" connectionId="2" autoFormatId="16" applyNumberFormats="0" applyBorderFormats="0" applyFontFormats="0" applyPatternFormats="0" applyAlignmentFormats="0" applyWidthHeightFormats="0">
  <queryTableRefresh nextId="13">
    <queryTableFields count="8">
      <queryTableField id="1" name="year" tableColumnId="1"/>
      <queryTableField id="3" name="# Obs" tableColumnId="3"/>
      <queryTableField id="4" name="# Defaults" tableColumnId="4"/>
      <queryTableField id="5" name="Default Rate" tableColumnId="5"/>
      <queryTableField id="9" name="caLOGIT" tableColumnId="6"/>
      <queryTableField id="10" name="caLogit_PROD" tableColumnId="7"/>
      <queryTableField id="11" name="LN Odds" tableColumnId="8"/>
      <queryTableField id="12" name="caBKRPT_Binned" tableColumnId="9"/>
    </queryTableFields>
  </queryTableRefresh>
</queryTable>
</file>

<file path=xl/queryTables/queryTable3.xml><?xml version="1.0" encoding="utf-8"?>
<queryTable xmlns="http://schemas.openxmlformats.org/spreadsheetml/2006/main" name="Query from RCPDatamart_1" connectionId="3" autoFormatId="16" applyNumberFormats="0" applyBorderFormats="0" applyFontFormats="0" applyPatternFormats="0" applyAlignmentFormats="0" applyWidthHeightFormats="0">
  <queryTableRefresh nextId="14">
    <queryTableFields count="8">
      <queryTableField id="1" name="year" tableColumnId="1"/>
      <queryTableField id="3" name="# Obs" tableColumnId="3"/>
      <queryTableField id="4" name="# Defaults" tableColumnId="4"/>
      <queryTableField id="5" name="Default Rate" tableColumnId="5"/>
      <queryTableField id="9" name="caLOGIT" tableColumnId="6"/>
      <queryTableField id="10" name="caLogit_PROD" tableColumnId="7"/>
      <queryTableField id="11" name="LN Odds" tableColumnId="8"/>
      <queryTableField id="13" name="binnedA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5" name="Table_Query_from_RCPDatamart_116" displayName="Table_Query_from_RCPDatamart_116" ref="M2:T33" tableType="queryTable" totalsRowCount="1" headerRowDxfId="66" dataDxfId="65">
  <autoFilter ref="M2:T32"/>
  <tableColumns count="8">
    <tableColumn id="1" uniqueName="1" name="year" queryTableFieldId="1" dataDxfId="64" totalsRowDxfId="63"/>
    <tableColumn id="3" uniqueName="3" name="# Obs" totalsRowFunction="custom" queryTableFieldId="3" dataDxfId="62" totalsRowDxfId="61">
      <totalsRowFormula>SUM(Table_Query_from_RCPDatamart_116['# Obs])</totalsRowFormula>
    </tableColumn>
    <tableColumn id="4" uniqueName="4" name="# Defaults" queryTableFieldId="4" dataDxfId="60" totalsRowDxfId="59"/>
    <tableColumn id="5" uniqueName="5" name="Default Rate" queryTableFieldId="5" dataDxfId="58" totalsRowDxfId="57"/>
    <tableColumn id="2" uniqueName="2" name="caFICO_Binned" queryTableFieldId="8" dataDxfId="56" totalsRowDxfId="55"/>
    <tableColumn id="6" uniqueName="6" name="caLOGIT" queryTableFieldId="9" dataDxfId="54" totalsRowDxfId="53"/>
    <tableColumn id="7" uniqueName="7" name="caLogit_PROD" queryTableFieldId="10" dataDxfId="52" totalsRowDxfId="51"/>
    <tableColumn id="8" uniqueName="8" name="LN Odds" queryTableFieldId="11" dataDxfId="50" totalsRow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RCPDatamart_1162" displayName="Table_Query_from_RCPDatamart_1162" ref="M4:T41" tableType="queryTable" totalsRowCount="1" headerRowDxfId="39" dataDxfId="38">
  <autoFilter ref="M4:T40"/>
  <tableColumns count="8">
    <tableColumn id="1" uniqueName="1" name="year" queryTableFieldId="1" dataDxfId="37" totalsRowDxfId="36"/>
    <tableColumn id="3" uniqueName="3" name="# Obs" totalsRowFunction="custom" queryTableFieldId="3" dataDxfId="35" totalsRowDxfId="34">
      <totalsRowFormula>SUM(Table_Query_from_RCPDatamart_1162['# Obs])</totalsRowFormula>
    </tableColumn>
    <tableColumn id="4" uniqueName="4" name="# Defaults" queryTableFieldId="4" dataDxfId="33" totalsRowDxfId="32"/>
    <tableColumn id="5" uniqueName="5" name="Default Rate" queryTableFieldId="5" dataDxfId="31" totalsRowDxfId="30"/>
    <tableColumn id="6" uniqueName="6" name="caLOGIT" queryTableFieldId="9" dataDxfId="29" totalsRowDxfId="28"/>
    <tableColumn id="7" uniqueName="7" name="caLogit_PROD" queryTableFieldId="10" dataDxfId="27" totalsRowDxfId="26"/>
    <tableColumn id="8" uniqueName="8" name="LN Odds" queryTableFieldId="11" dataDxfId="25" totalsRowDxfId="24"/>
    <tableColumn id="9" uniqueName="9" name="caBKRPT_Binned" queryTableFieldId="12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_Query_from_RCPDatamart_11623" displayName="Table_Query_from_RCPDatamart_11623" ref="M4:T11" tableType="queryTable" totalsRowCount="1" headerRowDxfId="17" dataDxfId="16">
  <autoFilter ref="M4:T10"/>
  <tableColumns count="8">
    <tableColumn id="1" uniqueName="1" name="year" queryTableFieldId="1" dataDxfId="15" totalsRowDxfId="14"/>
    <tableColumn id="3" uniqueName="3" name="# Obs" totalsRowFunction="custom" queryTableFieldId="3" dataDxfId="13" totalsRowDxfId="12">
      <totalsRowFormula>SUM(Table_Query_from_RCPDatamart_11623['# Obs])</totalsRowFormula>
    </tableColumn>
    <tableColumn id="4" uniqueName="4" name="# Defaults" queryTableFieldId="4" dataDxfId="11" totalsRowDxfId="10"/>
    <tableColumn id="5" uniqueName="5" name="Default Rate" queryTableFieldId="5" dataDxfId="9" totalsRowDxfId="8"/>
    <tableColumn id="6" uniqueName="6" name="caLOGIT" queryTableFieldId="9" dataDxfId="7" totalsRowDxfId="6"/>
    <tableColumn id="7" uniqueName="7" name="caLogit_PROD" queryTableFieldId="10" dataDxfId="5" totalsRowDxfId="4"/>
    <tableColumn id="8" uniqueName="8" name="LN Odds" queryTableFieldId="11" dataDxfId="3" totalsRowDxfId="2"/>
    <tableColumn id="10" uniqueName="10" name="binnedAge" queryTableFieldId="13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V62"/>
  <sheetViews>
    <sheetView zoomScale="85" zoomScaleNormal="85" workbookViewId="0">
      <selection activeCell="H26" sqref="H26"/>
    </sheetView>
  </sheetViews>
  <sheetFormatPr defaultRowHeight="15" x14ac:dyDescent="0.25"/>
  <cols>
    <col min="1" max="1" width="9.140625" style="1"/>
    <col min="2" max="2" width="13.28515625" style="1" customWidth="1"/>
    <col min="3" max="3" width="23.5703125" style="1" customWidth="1"/>
    <col min="4" max="4" width="18.42578125" style="1" customWidth="1"/>
    <col min="5" max="5" width="18.5703125" style="1" customWidth="1"/>
    <col min="6" max="6" width="23.5703125" style="1" customWidth="1"/>
    <col min="7" max="7" width="18.42578125" style="1" customWidth="1"/>
    <col min="8" max="8" width="18.5703125" style="1" customWidth="1"/>
    <col min="9" max="9" width="27.42578125" style="1" customWidth="1"/>
    <col min="10" max="10" width="25" style="1" bestFit="1" customWidth="1"/>
    <col min="11" max="12" width="19.85546875" style="1" customWidth="1"/>
    <col min="13" max="13" width="7.5703125" style="1" customWidth="1"/>
    <col min="14" max="14" width="8.5703125" style="1" customWidth="1"/>
    <col min="15" max="15" width="12.42578125" style="1" customWidth="1"/>
    <col min="16" max="16" width="14.42578125" style="1" customWidth="1"/>
    <col min="17" max="17" width="16.7109375" style="1" customWidth="1"/>
    <col min="18" max="18" width="12.28515625" style="1" customWidth="1"/>
    <col min="19" max="19" width="15.5703125" style="1" customWidth="1"/>
    <col min="20" max="20" width="12.85546875" style="1" customWidth="1"/>
    <col min="21" max="21" width="12.28515625" style="1" customWidth="1"/>
    <col min="22" max="22" width="24.42578125" style="1" customWidth="1"/>
    <col min="23" max="23" width="12.42578125" style="1" customWidth="1"/>
    <col min="24" max="16384" width="9.140625" style="1"/>
  </cols>
  <sheetData>
    <row r="1" spans="1:22" x14ac:dyDescent="0.25">
      <c r="B1" s="17" t="s">
        <v>30</v>
      </c>
      <c r="C1" s="17"/>
      <c r="D1" s="17"/>
      <c r="E1" s="17"/>
      <c r="F1" s="17"/>
      <c r="G1" s="17"/>
      <c r="H1" s="17"/>
      <c r="I1" s="17"/>
      <c r="J1" s="17"/>
      <c r="M1" s="17" t="s">
        <v>30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B2"/>
      <c r="C2" s="3" t="s">
        <v>7</v>
      </c>
      <c r="D2"/>
      <c r="E2"/>
      <c r="F2"/>
      <c r="G2"/>
      <c r="H2"/>
      <c r="I2"/>
      <c r="J2"/>
      <c r="K2"/>
      <c r="L2" s="9"/>
      <c r="M2" s="2" t="s">
        <v>3</v>
      </c>
      <c r="N2" s="2" t="s">
        <v>2</v>
      </c>
      <c r="O2" s="2" t="s">
        <v>0</v>
      </c>
      <c r="P2" s="2" t="s">
        <v>1</v>
      </c>
      <c r="Q2" s="2" t="s">
        <v>46</v>
      </c>
      <c r="R2" s="2" t="s">
        <v>47</v>
      </c>
      <c r="S2" s="2" t="s">
        <v>48</v>
      </c>
      <c r="T2" s="2" t="s">
        <v>4</v>
      </c>
    </row>
    <row r="3" spans="1:22" x14ac:dyDescent="0.25">
      <c r="B3"/>
      <c r="C3" s="5">
        <v>2019</v>
      </c>
      <c r="D3" s="5"/>
      <c r="E3" s="5"/>
      <c r="F3" s="5">
        <v>2020</v>
      </c>
      <c r="G3" s="5"/>
      <c r="H3" s="5"/>
      <c r="I3"/>
      <c r="J3"/>
      <c r="K3"/>
      <c r="L3" s="5"/>
      <c r="M3" s="1">
        <v>2019</v>
      </c>
      <c r="N3" s="1">
        <v>134</v>
      </c>
      <c r="O3" s="1">
        <v>9</v>
      </c>
      <c r="P3" s="1">
        <v>6.7164179103999994E-2</v>
      </c>
      <c r="Q3" s="1" t="s">
        <v>31</v>
      </c>
      <c r="R3" s="1">
        <v>2.83322393234134</v>
      </c>
      <c r="S3" s="1">
        <v>4.9334672385279994</v>
      </c>
      <c r="T3" s="1">
        <v>2.6310891599660176</v>
      </c>
    </row>
    <row r="4" spans="1:22" x14ac:dyDescent="0.25">
      <c r="B4" s="3" t="s">
        <v>5</v>
      </c>
      <c r="C4" s="9" t="s">
        <v>50</v>
      </c>
      <c r="D4" s="9" t="s">
        <v>49</v>
      </c>
      <c r="E4" s="9" t="s">
        <v>8</v>
      </c>
      <c r="F4" s="9" t="s">
        <v>50</v>
      </c>
      <c r="G4" s="9" t="s">
        <v>49</v>
      </c>
      <c r="H4" s="9" t="s">
        <v>8</v>
      </c>
      <c r="I4"/>
      <c r="J4"/>
      <c r="K4"/>
      <c r="L4" s="5"/>
      <c r="M4" s="1">
        <v>2019</v>
      </c>
      <c r="N4" s="1">
        <v>4</v>
      </c>
      <c r="O4" s="1">
        <v>0</v>
      </c>
      <c r="P4" s="1">
        <v>0</v>
      </c>
      <c r="Q4" s="1" t="s">
        <v>32</v>
      </c>
      <c r="R4" s="1">
        <v>2.0189445643499999</v>
      </c>
      <c r="S4" s="1">
        <v>0.83795562499999998</v>
      </c>
    </row>
    <row r="5" spans="1:22" x14ac:dyDescent="0.25">
      <c r="A5" s="1" t="str">
        <f>RIGHT(B5, LEN(B5)-4)</f>
        <v>Missing</v>
      </c>
      <c r="B5" s="4" t="s">
        <v>31</v>
      </c>
      <c r="C5" s="6">
        <v>4.9334672385279994</v>
      </c>
      <c r="D5" s="6">
        <v>2.83322393234134</v>
      </c>
      <c r="E5" s="6">
        <v>2.6310891599660176</v>
      </c>
      <c r="F5" s="6">
        <v>4.9334672385279985</v>
      </c>
      <c r="G5" s="6">
        <v>2.8332239323413395</v>
      </c>
      <c r="H5" s="6">
        <v>3.7612001156935624</v>
      </c>
      <c r="I5"/>
      <c r="J5"/>
      <c r="K5"/>
      <c r="L5" s="6"/>
      <c r="M5" s="1">
        <v>2019</v>
      </c>
      <c r="N5" s="1">
        <v>31</v>
      </c>
      <c r="O5" s="1">
        <v>2</v>
      </c>
      <c r="P5" s="1">
        <v>6.4516129032000005E-2</v>
      </c>
      <c r="Q5" s="1" t="s">
        <v>33</v>
      </c>
      <c r="R5" s="1">
        <v>2.0012640008690319</v>
      </c>
      <c r="S5" s="1">
        <v>1.6238547483870966</v>
      </c>
      <c r="T5" s="1">
        <v>2.6741486494265287</v>
      </c>
    </row>
    <row r="6" spans="1:22" x14ac:dyDescent="0.25">
      <c r="A6" s="1" t="str">
        <f t="shared" ref="A6:A18" si="0">RIGHT(B6, LEN(B6)-4)</f>
        <v>500-</v>
      </c>
      <c r="B6" s="4" t="s">
        <v>32</v>
      </c>
      <c r="C6" s="6">
        <v>0.83795562499999998</v>
      </c>
      <c r="D6" s="6">
        <v>2.0189445643499999</v>
      </c>
      <c r="E6" s="6"/>
      <c r="F6" s="6">
        <v>0.69375920000000002</v>
      </c>
      <c r="G6" s="6">
        <v>1.6767594828933332</v>
      </c>
      <c r="H6" s="6">
        <v>-0.69314718055994529</v>
      </c>
      <c r="I6"/>
      <c r="J6"/>
      <c r="K6"/>
      <c r="L6" s="6"/>
      <c r="M6" s="1">
        <v>2019</v>
      </c>
      <c r="N6" s="1">
        <v>24</v>
      </c>
      <c r="O6" s="1">
        <v>1</v>
      </c>
      <c r="P6" s="1">
        <v>4.1666666666000003E-2</v>
      </c>
      <c r="Q6" s="1" t="s">
        <v>34</v>
      </c>
      <c r="R6" s="1">
        <v>2.7731023100775007</v>
      </c>
      <c r="S6" s="1">
        <v>2.4648604291666669</v>
      </c>
      <c r="T6" s="1">
        <v>3.1354942159291497</v>
      </c>
    </row>
    <row r="7" spans="1:22" x14ac:dyDescent="0.25">
      <c r="A7" s="1" t="str">
        <f t="shared" si="0"/>
        <v>LE 560</v>
      </c>
      <c r="B7" s="4" t="s">
        <v>33</v>
      </c>
      <c r="C7" s="6">
        <v>1.6238547483870966</v>
      </c>
      <c r="D7" s="6">
        <v>2.0012640008690319</v>
      </c>
      <c r="E7" s="6">
        <v>2.6741486494265287</v>
      </c>
      <c r="F7" s="6">
        <v>1.7887892651162787</v>
      </c>
      <c r="G7" s="6">
        <v>2.2777580101362789</v>
      </c>
      <c r="H7" s="6">
        <v>2.2772672850097559</v>
      </c>
      <c r="I7"/>
      <c r="J7"/>
      <c r="K7"/>
      <c r="L7" s="6"/>
      <c r="M7" s="1">
        <v>2019</v>
      </c>
      <c r="N7" s="1">
        <v>30</v>
      </c>
      <c r="O7" s="1">
        <v>4</v>
      </c>
      <c r="P7" s="1">
        <v>0.13333333333299999</v>
      </c>
      <c r="Q7" s="1" t="s">
        <v>35</v>
      </c>
      <c r="R7" s="1">
        <v>3.0206537211986668</v>
      </c>
      <c r="S7" s="1">
        <v>2.8741958633333331</v>
      </c>
      <c r="T7" s="1">
        <v>1.8718021769015913</v>
      </c>
    </row>
    <row r="8" spans="1:22" x14ac:dyDescent="0.25">
      <c r="A8" s="1" t="str">
        <f t="shared" si="0"/>
        <v>LE 580</v>
      </c>
      <c r="B8" s="4" t="s">
        <v>34</v>
      </c>
      <c r="C8" s="6">
        <v>2.4648604291666669</v>
      </c>
      <c r="D8" s="6">
        <v>2.7731023100775007</v>
      </c>
      <c r="E8" s="6">
        <v>3.1354942159291497</v>
      </c>
      <c r="F8" s="6">
        <v>2.3869546714285712</v>
      </c>
      <c r="G8" s="6">
        <v>2.5494332676095235</v>
      </c>
      <c r="H8" s="6">
        <v>2.2512917986064953</v>
      </c>
      <c r="I8"/>
      <c r="J8"/>
      <c r="K8"/>
      <c r="L8" s="6"/>
      <c r="M8" s="1">
        <v>2019</v>
      </c>
      <c r="N8" s="1">
        <v>31</v>
      </c>
      <c r="O8" s="1">
        <v>1</v>
      </c>
      <c r="P8" s="1">
        <v>3.2258064516000003E-2</v>
      </c>
      <c r="Q8" s="1" t="s">
        <v>36</v>
      </c>
      <c r="R8" s="1">
        <v>3.5150874889580646</v>
      </c>
      <c r="S8" s="1">
        <v>3.2783398806451611</v>
      </c>
      <c r="T8" s="1">
        <v>3.4011973816621555</v>
      </c>
    </row>
    <row r="9" spans="1:22" x14ac:dyDescent="0.25">
      <c r="A9" s="1" t="str">
        <f t="shared" si="0"/>
        <v>LE 600</v>
      </c>
      <c r="B9" s="4" t="s">
        <v>35</v>
      </c>
      <c r="C9" s="6">
        <v>2.8741958633333331</v>
      </c>
      <c r="D9" s="6">
        <v>3.0206537211986668</v>
      </c>
      <c r="E9" s="6">
        <v>1.8718021769015913</v>
      </c>
      <c r="F9" s="6">
        <v>2.8439755692307691</v>
      </c>
      <c r="G9" s="6">
        <v>2.9286578783330763</v>
      </c>
      <c r="H9" s="6">
        <v>2.0368819272609531</v>
      </c>
      <c r="I9"/>
      <c r="J9"/>
      <c r="K9"/>
      <c r="L9" s="6"/>
      <c r="M9" s="1">
        <v>2019</v>
      </c>
      <c r="N9" s="1">
        <v>67</v>
      </c>
      <c r="O9" s="1">
        <v>4</v>
      </c>
      <c r="P9" s="1">
        <v>5.9701492537000002E-2</v>
      </c>
      <c r="Q9" s="1" t="s">
        <v>37</v>
      </c>
      <c r="R9" s="1">
        <v>3.9076659411845371</v>
      </c>
      <c r="S9" s="1">
        <v>3.8439499330684175</v>
      </c>
      <c r="T9" s="1">
        <v>2.7568403652716422</v>
      </c>
    </row>
    <row r="10" spans="1:22" x14ac:dyDescent="0.25">
      <c r="A10" s="1" t="str">
        <f t="shared" si="0"/>
        <v>LE 620</v>
      </c>
      <c r="B10" s="4" t="s">
        <v>36</v>
      </c>
      <c r="C10" s="6">
        <v>3.2783398806451611</v>
      </c>
      <c r="D10" s="6">
        <v>3.5150874889580646</v>
      </c>
      <c r="E10" s="6">
        <v>3.4011973816621555</v>
      </c>
      <c r="F10" s="6">
        <v>3.3102776613636364</v>
      </c>
      <c r="G10" s="6">
        <v>3.5711486475072736</v>
      </c>
      <c r="H10" s="6"/>
      <c r="I10"/>
      <c r="J10"/>
      <c r="K10"/>
      <c r="L10" s="6"/>
      <c r="M10" s="1">
        <v>2019</v>
      </c>
      <c r="N10" s="1">
        <v>107</v>
      </c>
      <c r="O10" s="1">
        <v>2</v>
      </c>
      <c r="P10" s="1">
        <v>1.8691588785000001E-2</v>
      </c>
      <c r="Q10" s="1" t="s">
        <v>38</v>
      </c>
      <c r="R10" s="1">
        <v>4.1820754023923481</v>
      </c>
      <c r="S10" s="1">
        <v>4.1606593106404501</v>
      </c>
      <c r="T10" s="1">
        <v>3.9608131695975781</v>
      </c>
    </row>
    <row r="11" spans="1:22" x14ac:dyDescent="0.25">
      <c r="A11" s="1" t="str">
        <f t="shared" si="0"/>
        <v>LE 640</v>
      </c>
      <c r="B11" s="4" t="s">
        <v>37</v>
      </c>
      <c r="C11" s="6">
        <v>3.8439499330684175</v>
      </c>
      <c r="D11" s="6">
        <v>3.9076659411845371</v>
      </c>
      <c r="E11" s="6">
        <v>2.7568403652716422</v>
      </c>
      <c r="F11" s="6">
        <v>3.7570788996575524</v>
      </c>
      <c r="G11" s="6">
        <v>3.8101401223916822</v>
      </c>
      <c r="H11" s="6">
        <v>3.0602707946915468</v>
      </c>
      <c r="I11"/>
      <c r="J11"/>
      <c r="K11"/>
      <c r="L11" s="6"/>
      <c r="M11" s="1">
        <v>2019</v>
      </c>
      <c r="N11" s="1">
        <v>180</v>
      </c>
      <c r="O11" s="1">
        <v>5</v>
      </c>
      <c r="P11" s="1">
        <v>2.7777777776999999E-2</v>
      </c>
      <c r="Q11" s="1" t="s">
        <v>39</v>
      </c>
      <c r="R11" s="1">
        <v>4.6322834588998356</v>
      </c>
      <c r="S11" s="1">
        <v>4.6418652217123526</v>
      </c>
      <c r="T11" s="1">
        <v>3.5553480614894135</v>
      </c>
    </row>
    <row r="12" spans="1:22" x14ac:dyDescent="0.25">
      <c r="A12" s="1" t="str">
        <f t="shared" si="0"/>
        <v>LE 660</v>
      </c>
      <c r="B12" s="4" t="s">
        <v>38</v>
      </c>
      <c r="C12" s="6">
        <v>4.1606593106404501</v>
      </c>
      <c r="D12" s="6">
        <v>4.1820754023923481</v>
      </c>
      <c r="E12" s="6">
        <v>3.9608131695975781</v>
      </c>
      <c r="F12" s="6">
        <v>4.169414043877552</v>
      </c>
      <c r="G12" s="6">
        <v>4.2706696086848996</v>
      </c>
      <c r="H12" s="6">
        <v>3.8712010109078911</v>
      </c>
      <c r="I12"/>
      <c r="J12"/>
      <c r="K12"/>
      <c r="L12" s="6"/>
      <c r="M12" s="1">
        <v>2019</v>
      </c>
      <c r="N12" s="1">
        <v>274</v>
      </c>
      <c r="O12" s="1">
        <v>1</v>
      </c>
      <c r="P12" s="1">
        <v>3.6496350359999999E-3</v>
      </c>
      <c r="Q12" s="1" t="s">
        <v>40</v>
      </c>
      <c r="R12" s="1">
        <v>5.0668115356277452</v>
      </c>
      <c r="S12" s="1">
        <v>5.0713186820330565</v>
      </c>
      <c r="T12" s="1">
        <v>5.6094717951849598</v>
      </c>
    </row>
    <row r="13" spans="1:22" x14ac:dyDescent="0.25">
      <c r="A13" s="1" t="str">
        <f t="shared" si="0"/>
        <v>LE 680</v>
      </c>
      <c r="B13" s="4" t="s">
        <v>39</v>
      </c>
      <c r="C13" s="6">
        <v>4.6418652217123526</v>
      </c>
      <c r="D13" s="6">
        <v>4.6322834588998356</v>
      </c>
      <c r="E13" s="6">
        <v>3.5553480614894135</v>
      </c>
      <c r="F13" s="6">
        <v>4.6177225644903048</v>
      </c>
      <c r="G13" s="6">
        <v>4.599180611584412</v>
      </c>
      <c r="H13" s="6"/>
      <c r="I13"/>
      <c r="J13"/>
      <c r="K13"/>
      <c r="L13" s="6"/>
      <c r="M13" s="1">
        <v>2019</v>
      </c>
      <c r="N13" s="1">
        <v>397</v>
      </c>
      <c r="O13" s="1">
        <v>9</v>
      </c>
      <c r="P13" s="1">
        <v>2.2670025188000001E-2</v>
      </c>
      <c r="Q13" s="1" t="s">
        <v>41</v>
      </c>
      <c r="R13" s="1">
        <v>5.3385824854277928</v>
      </c>
      <c r="S13" s="1">
        <v>5.4689960504378048</v>
      </c>
      <c r="T13" s="1">
        <v>3.7637807622870514</v>
      </c>
    </row>
    <row r="14" spans="1:22" x14ac:dyDescent="0.25">
      <c r="A14" s="1" t="str">
        <f t="shared" si="0"/>
        <v>LE 700</v>
      </c>
      <c r="B14" s="4" t="s">
        <v>40</v>
      </c>
      <c r="C14" s="6">
        <v>5.0713186820330565</v>
      </c>
      <c r="D14" s="6">
        <v>5.0668115356277452</v>
      </c>
      <c r="E14" s="6">
        <v>5.6094717951849598</v>
      </c>
      <c r="F14" s="6">
        <v>5.0585144671511344</v>
      </c>
      <c r="G14" s="6">
        <v>4.9486540260371781</v>
      </c>
      <c r="H14" s="6">
        <v>4.5145158177199569</v>
      </c>
      <c r="I14"/>
      <c r="J14"/>
      <c r="K14"/>
      <c r="L14" s="6"/>
      <c r="M14" s="1">
        <v>2019</v>
      </c>
      <c r="N14" s="1">
        <v>651</v>
      </c>
      <c r="O14" s="1">
        <v>7</v>
      </c>
      <c r="P14" s="1">
        <v>1.0752688171999999E-2</v>
      </c>
      <c r="Q14" s="1" t="s">
        <v>42</v>
      </c>
      <c r="R14" s="1">
        <v>5.635534933264073</v>
      </c>
      <c r="S14" s="1">
        <v>5.8717883964456892</v>
      </c>
      <c r="T14" s="1">
        <v>4.5217885770490405</v>
      </c>
    </row>
    <row r="15" spans="1:22" x14ac:dyDescent="0.25">
      <c r="A15" s="1" t="str">
        <f t="shared" si="0"/>
        <v>LE 720</v>
      </c>
      <c r="B15" s="4" t="s">
        <v>41</v>
      </c>
      <c r="C15" s="6">
        <v>5.4689960504378048</v>
      </c>
      <c r="D15" s="6">
        <v>5.3385824854277928</v>
      </c>
      <c r="E15" s="6">
        <v>3.7637807622870514</v>
      </c>
      <c r="F15" s="6">
        <v>5.4632136335769665</v>
      </c>
      <c r="G15" s="6">
        <v>5.3231955120833749</v>
      </c>
      <c r="H15" s="6">
        <v>5.3278761687895813</v>
      </c>
      <c r="I15"/>
      <c r="J15"/>
      <c r="K15"/>
      <c r="L15" s="6"/>
      <c r="M15" s="1">
        <v>2019</v>
      </c>
      <c r="N15" s="1">
        <v>1055</v>
      </c>
      <c r="O15" s="1">
        <v>5</v>
      </c>
      <c r="P15" s="1">
        <v>4.739336492E-3</v>
      </c>
      <c r="Q15" s="1" t="s">
        <v>43</v>
      </c>
      <c r="R15" s="1">
        <v>5.9458630201878746</v>
      </c>
      <c r="S15" s="1">
        <v>6.2841246038374123</v>
      </c>
      <c r="T15" s="1">
        <v>5.3471075307174685</v>
      </c>
    </row>
    <row r="16" spans="1:22" x14ac:dyDescent="0.25">
      <c r="A16" s="1" t="str">
        <f t="shared" si="0"/>
        <v>LE 740</v>
      </c>
      <c r="B16" s="4" t="s">
        <v>42</v>
      </c>
      <c r="C16" s="6">
        <v>5.8717883964456892</v>
      </c>
      <c r="D16" s="6">
        <v>5.635534933264073</v>
      </c>
      <c r="E16" s="6">
        <v>4.5217885770490405</v>
      </c>
      <c r="F16" s="6">
        <v>5.8628726003182408</v>
      </c>
      <c r="G16" s="6">
        <v>5.6214742273453382</v>
      </c>
      <c r="H16" s="6">
        <v>4.8706066494925526</v>
      </c>
      <c r="I16"/>
      <c r="J16"/>
      <c r="K16"/>
      <c r="L16" s="6"/>
      <c r="M16" s="1">
        <v>2019</v>
      </c>
      <c r="N16" s="1">
        <v>1687</v>
      </c>
      <c r="O16" s="1">
        <v>8</v>
      </c>
      <c r="P16" s="1">
        <v>4.7421458199999999E-3</v>
      </c>
      <c r="Q16" s="1" t="s">
        <v>44</v>
      </c>
      <c r="R16" s="1">
        <v>6.2615139267160549</v>
      </c>
      <c r="S16" s="1">
        <v>6.6835089254410587</v>
      </c>
      <c r="T16" s="1">
        <v>5.3465121153977053</v>
      </c>
    </row>
    <row r="17" spans="1:20" x14ac:dyDescent="0.25">
      <c r="A17" s="1" t="str">
        <f t="shared" si="0"/>
        <v>LE 760</v>
      </c>
      <c r="B17" s="4" t="s">
        <v>43</v>
      </c>
      <c r="C17" s="6">
        <v>6.2841246038374123</v>
      </c>
      <c r="D17" s="6">
        <v>5.9458630201878746</v>
      </c>
      <c r="E17" s="6">
        <v>5.3471075307174685</v>
      </c>
      <c r="F17" s="6">
        <v>6.2748282429214077</v>
      </c>
      <c r="G17" s="6">
        <v>5.9134283287414879</v>
      </c>
      <c r="H17" s="6">
        <v>5.8493247799468593</v>
      </c>
      <c r="I17"/>
      <c r="J17"/>
      <c r="K17"/>
      <c r="L17" s="6"/>
      <c r="M17" s="1">
        <v>2019</v>
      </c>
      <c r="N17" s="1">
        <v>8305</v>
      </c>
      <c r="O17" s="1">
        <v>20</v>
      </c>
      <c r="P17" s="1">
        <v>2.4081878380000001E-3</v>
      </c>
      <c r="Q17" s="1" t="s">
        <v>45</v>
      </c>
      <c r="R17" s="1">
        <v>6.8317478509098688</v>
      </c>
      <c r="S17" s="1">
        <v>7.4777567911962759</v>
      </c>
      <c r="T17" s="1">
        <v>6.0264696563066726</v>
      </c>
    </row>
    <row r="18" spans="1:20" x14ac:dyDescent="0.25">
      <c r="A18" s="1" t="str">
        <f t="shared" si="0"/>
        <v>LE 780</v>
      </c>
      <c r="B18" s="4" t="s">
        <v>44</v>
      </c>
      <c r="C18" s="6">
        <v>6.6835089254410587</v>
      </c>
      <c r="D18" s="6">
        <v>6.2615139267160549</v>
      </c>
      <c r="E18" s="6">
        <v>5.3465121153977053</v>
      </c>
      <c r="F18" s="6">
        <v>6.7143514131691733</v>
      </c>
      <c r="G18" s="6">
        <v>6.3088920691227663</v>
      </c>
      <c r="H18" s="6">
        <v>5.2820750604466102</v>
      </c>
      <c r="I18"/>
      <c r="J18"/>
      <c r="K18"/>
      <c r="L18" s="6"/>
      <c r="M18" s="1">
        <v>2020</v>
      </c>
      <c r="N18" s="1">
        <v>132</v>
      </c>
      <c r="O18" s="1">
        <v>3</v>
      </c>
      <c r="P18" s="1">
        <v>2.2727272727000002E-2</v>
      </c>
      <c r="Q18" s="1" t="s">
        <v>31</v>
      </c>
      <c r="R18" s="1">
        <v>2.8332239323413395</v>
      </c>
      <c r="S18" s="1">
        <v>4.9334672385279985</v>
      </c>
      <c r="T18" s="1">
        <v>3.7612001156935624</v>
      </c>
    </row>
    <row r="19" spans="1:20" x14ac:dyDescent="0.25">
      <c r="A19" s="1" t="s">
        <v>54</v>
      </c>
      <c r="B19" s="4" t="s">
        <v>45</v>
      </c>
      <c r="C19" s="6">
        <v>7.4777567911962759</v>
      </c>
      <c r="D19" s="6">
        <v>6.8317478509098688</v>
      </c>
      <c r="E19" s="6">
        <v>6.0264696563066726</v>
      </c>
      <c r="F19" s="6">
        <v>7.4655835822633856</v>
      </c>
      <c r="G19" s="6">
        <v>6.8019069074564253</v>
      </c>
      <c r="H19" s="6">
        <v>6.1091306168597921</v>
      </c>
      <c r="I19"/>
      <c r="J19"/>
      <c r="K19"/>
      <c r="L19" s="6"/>
      <c r="M19" s="1">
        <v>2020</v>
      </c>
      <c r="N19" s="1">
        <v>3</v>
      </c>
      <c r="O19" s="1">
        <v>2</v>
      </c>
      <c r="P19" s="1">
        <v>0.66666666666600005</v>
      </c>
      <c r="Q19" s="1" t="s">
        <v>32</v>
      </c>
      <c r="R19" s="1">
        <v>1.6767594828933332</v>
      </c>
      <c r="S19" s="1">
        <v>0.69375920000000002</v>
      </c>
      <c r="T19" s="1">
        <v>-0.69314718055994529</v>
      </c>
    </row>
    <row r="20" spans="1:20" x14ac:dyDescent="0.25">
      <c r="B20"/>
      <c r="C20" t="s">
        <v>51</v>
      </c>
      <c r="D20" t="s">
        <v>52</v>
      </c>
      <c r="E20" t="s">
        <v>53</v>
      </c>
      <c r="F20" s="9" t="s">
        <v>55</v>
      </c>
      <c r="G20" s="9" t="s">
        <v>56</v>
      </c>
      <c r="H20" s="9" t="s">
        <v>57</v>
      </c>
      <c r="I20"/>
      <c r="J20"/>
      <c r="K20"/>
      <c r="L20" s="6"/>
      <c r="M20" s="1">
        <v>2020</v>
      </c>
      <c r="N20" s="1">
        <v>43</v>
      </c>
      <c r="O20" s="1">
        <v>4</v>
      </c>
      <c r="P20" s="1">
        <v>9.3023255813E-2</v>
      </c>
      <c r="Q20" s="1" t="s">
        <v>33</v>
      </c>
      <c r="R20" s="1">
        <v>2.2777580101362789</v>
      </c>
      <c r="S20" s="1">
        <v>1.7887892651162787</v>
      </c>
      <c r="T20" s="1">
        <v>2.2772672850097559</v>
      </c>
    </row>
    <row r="21" spans="1:20" x14ac:dyDescent="0.25">
      <c r="B21" s="17" t="s">
        <v>30</v>
      </c>
      <c r="C21" s="17"/>
      <c r="D21" s="17"/>
      <c r="E21" s="17"/>
      <c r="F21" s="17"/>
      <c r="G21" s="17"/>
      <c r="H21" s="17"/>
      <c r="I21" s="17"/>
      <c r="J21" s="17"/>
      <c r="M21" s="1">
        <v>2020</v>
      </c>
      <c r="N21" s="1">
        <v>21</v>
      </c>
      <c r="O21" s="1">
        <v>2</v>
      </c>
      <c r="P21" s="1">
        <v>9.5238095238000003E-2</v>
      </c>
      <c r="Q21" s="1" t="s">
        <v>34</v>
      </c>
      <c r="R21" s="1">
        <v>2.5494332676095235</v>
      </c>
      <c r="S21" s="1">
        <v>2.3869546714285712</v>
      </c>
      <c r="T21" s="1">
        <v>2.2512917986064953</v>
      </c>
    </row>
    <row r="22" spans="1:20" x14ac:dyDescent="0.25">
      <c r="B22"/>
      <c r="C22" s="3" t="s">
        <v>7</v>
      </c>
      <c r="D22"/>
      <c r="E22"/>
      <c r="F22"/>
      <c r="G22"/>
      <c r="H22"/>
      <c r="I22"/>
      <c r="J22"/>
      <c r="K22" s="9"/>
      <c r="L22" s="9"/>
      <c r="M22" s="1">
        <v>2020</v>
      </c>
      <c r="N22" s="1">
        <v>26</v>
      </c>
      <c r="O22" s="1">
        <v>3</v>
      </c>
      <c r="P22" s="1">
        <v>0.11538461538399999</v>
      </c>
      <c r="Q22" s="1" t="s">
        <v>35</v>
      </c>
      <c r="R22" s="1">
        <v>2.9286578783330763</v>
      </c>
      <c r="S22" s="1">
        <v>2.8439755692307691</v>
      </c>
      <c r="T22" s="1">
        <v>2.0368819272609531</v>
      </c>
    </row>
    <row r="23" spans="1:20" x14ac:dyDescent="0.25">
      <c r="B23"/>
      <c r="C23" s="5">
        <v>2019</v>
      </c>
      <c r="D23" s="5">
        <v>2020</v>
      </c>
      <c r="E23" s="5" t="s">
        <v>6</v>
      </c>
      <c r="F23"/>
      <c r="G23"/>
      <c r="H23"/>
      <c r="I23"/>
      <c r="J23"/>
      <c r="K23" s="5"/>
      <c r="L23" s="5"/>
      <c r="M23" s="1">
        <v>2020</v>
      </c>
      <c r="N23" s="1">
        <v>44</v>
      </c>
      <c r="O23" s="1">
        <v>0</v>
      </c>
      <c r="P23" s="1">
        <v>0</v>
      </c>
      <c r="Q23" s="1" t="s">
        <v>36</v>
      </c>
      <c r="R23" s="1">
        <v>3.5711486475072736</v>
      </c>
      <c r="S23" s="1">
        <v>3.3102776613636364</v>
      </c>
    </row>
    <row r="24" spans="1:20" x14ac:dyDescent="0.25">
      <c r="A24" s="1" t="s">
        <v>10</v>
      </c>
      <c r="B24" t="s">
        <v>9</v>
      </c>
      <c r="C24" s="7">
        <v>3.2938083353066666E-2</v>
      </c>
      <c r="D24" s="7">
        <v>7.2776205202333341E-2</v>
      </c>
      <c r="E24" s="7">
        <v>5.2857144277700004E-2</v>
      </c>
      <c r="F24"/>
      <c r="G24"/>
      <c r="H24"/>
      <c r="I24"/>
      <c r="J24"/>
      <c r="K24" s="7"/>
      <c r="L24" s="7"/>
      <c r="M24" s="1">
        <v>2020</v>
      </c>
      <c r="N24" s="1">
        <v>67</v>
      </c>
      <c r="O24" s="1">
        <v>3</v>
      </c>
      <c r="P24" s="1">
        <v>4.4776119401999999E-2</v>
      </c>
      <c r="Q24" s="1" t="s">
        <v>37</v>
      </c>
      <c r="R24" s="1">
        <v>3.8101401223916822</v>
      </c>
      <c r="S24" s="1">
        <v>3.7570788996575524</v>
      </c>
      <c r="T24" s="1">
        <v>3.0602707946915468</v>
      </c>
    </row>
    <row r="25" spans="1:20" x14ac:dyDescent="0.25">
      <c r="A25" s="1" t="e">
        <f>RIGHT(B25, LEN(B25)-4)</f>
        <v>#VALUE!</v>
      </c>
      <c r="B25"/>
      <c r="C25"/>
      <c r="D25"/>
      <c r="E25"/>
      <c r="F25"/>
      <c r="G25"/>
      <c r="H25"/>
      <c r="I25"/>
      <c r="J25"/>
      <c r="K25" s="7"/>
      <c r="L25" s="7"/>
      <c r="M25" s="1">
        <v>2020</v>
      </c>
      <c r="N25" s="1">
        <v>98</v>
      </c>
      <c r="O25" s="1">
        <v>2</v>
      </c>
      <c r="P25" s="1">
        <v>2.0408163265000001E-2</v>
      </c>
      <c r="Q25" s="1" t="s">
        <v>38</v>
      </c>
      <c r="R25" s="1">
        <v>4.2706696086848996</v>
      </c>
      <c r="S25" s="1">
        <v>4.169414043877552</v>
      </c>
      <c r="T25" s="1">
        <v>3.8712010109078911</v>
      </c>
    </row>
    <row r="26" spans="1:20" x14ac:dyDescent="0.25">
      <c r="A26" s="1" t="e">
        <f t="shared" ref="A26:A38" si="1">RIGHT(B26, LEN(B26)-4)</f>
        <v>#VALUE!</v>
      </c>
      <c r="B26"/>
      <c r="C26"/>
      <c r="D26"/>
      <c r="E26"/>
      <c r="F26"/>
      <c r="G26"/>
      <c r="H26"/>
      <c r="I26"/>
      <c r="J26"/>
      <c r="K26" s="7"/>
      <c r="L26" s="7"/>
      <c r="M26" s="1">
        <v>2020</v>
      </c>
      <c r="N26" s="1">
        <v>146</v>
      </c>
      <c r="O26" s="1">
        <v>0</v>
      </c>
      <c r="P26" s="1">
        <v>0</v>
      </c>
      <c r="Q26" s="1" t="s">
        <v>39</v>
      </c>
      <c r="R26" s="1">
        <v>4.599180611584412</v>
      </c>
      <c r="S26" s="1">
        <v>4.6177225644903048</v>
      </c>
    </row>
    <row r="27" spans="1:20" x14ac:dyDescent="0.25">
      <c r="A27" s="1" t="e">
        <f t="shared" si="1"/>
        <v>#VALUE!</v>
      </c>
      <c r="B27"/>
      <c r="C27"/>
      <c r="D27"/>
      <c r="E27"/>
      <c r="F27"/>
      <c r="G27"/>
      <c r="H27"/>
      <c r="I27"/>
      <c r="J27"/>
      <c r="K27" s="7"/>
      <c r="L27" s="7"/>
      <c r="M27" s="1">
        <v>2020</v>
      </c>
      <c r="N27" s="1">
        <v>277</v>
      </c>
      <c r="O27" s="1">
        <v>3</v>
      </c>
      <c r="P27" s="1">
        <v>1.0830324909000001E-2</v>
      </c>
      <c r="Q27" s="1" t="s">
        <v>40</v>
      </c>
      <c r="R27" s="1">
        <v>4.9486540260371781</v>
      </c>
      <c r="S27" s="1">
        <v>5.0585144671511344</v>
      </c>
      <c r="T27" s="1">
        <v>4.5145158177199569</v>
      </c>
    </row>
    <row r="28" spans="1:20" x14ac:dyDescent="0.25">
      <c r="A28" s="1" t="e">
        <f t="shared" si="1"/>
        <v>#VALUE!</v>
      </c>
      <c r="B28"/>
      <c r="C28"/>
      <c r="D28"/>
      <c r="E28"/>
      <c r="F28"/>
      <c r="G28"/>
      <c r="H28"/>
      <c r="I28"/>
      <c r="J28"/>
      <c r="K28" s="7"/>
      <c r="L28" s="7"/>
      <c r="M28" s="1">
        <v>2020</v>
      </c>
      <c r="N28" s="1">
        <v>414</v>
      </c>
      <c r="O28" s="1">
        <v>2</v>
      </c>
      <c r="P28" s="1">
        <v>4.8309178739999997E-3</v>
      </c>
      <c r="Q28" s="1" t="s">
        <v>41</v>
      </c>
      <c r="R28" s="1">
        <v>5.3231955120833749</v>
      </c>
      <c r="S28" s="1">
        <v>5.4632136335769665</v>
      </c>
      <c r="T28" s="1">
        <v>5.3278761687895813</v>
      </c>
    </row>
    <row r="29" spans="1:20" x14ac:dyDescent="0.25">
      <c r="A29" s="1" t="e">
        <f t="shared" si="1"/>
        <v>#VALUE!</v>
      </c>
      <c r="B29"/>
      <c r="C29"/>
      <c r="D29"/>
      <c r="E29"/>
      <c r="F29"/>
      <c r="G29"/>
      <c r="H29"/>
      <c r="I29"/>
      <c r="J29"/>
      <c r="K29" s="7"/>
      <c r="L29" s="7"/>
      <c r="M29" s="1">
        <v>2020</v>
      </c>
      <c r="N29" s="1">
        <v>657</v>
      </c>
      <c r="O29" s="1">
        <v>5</v>
      </c>
      <c r="P29" s="1">
        <v>7.6103500759999998E-3</v>
      </c>
      <c r="Q29" s="1" t="s">
        <v>42</v>
      </c>
      <c r="R29" s="1">
        <v>5.6214742273453382</v>
      </c>
      <c r="S29" s="1">
        <v>5.8628726003182408</v>
      </c>
      <c r="T29" s="1">
        <v>4.8706066494925526</v>
      </c>
    </row>
    <row r="30" spans="1:20" x14ac:dyDescent="0.25">
      <c r="A30" s="1" t="e">
        <f t="shared" si="1"/>
        <v>#VALUE!</v>
      </c>
      <c r="B30"/>
      <c r="C30"/>
      <c r="D30"/>
      <c r="E30"/>
      <c r="F30"/>
      <c r="G30"/>
      <c r="H30"/>
      <c r="I30"/>
      <c r="J30"/>
      <c r="K30" s="7"/>
      <c r="L30" s="7"/>
      <c r="M30" s="1">
        <v>2020</v>
      </c>
      <c r="N30" s="1">
        <v>1044</v>
      </c>
      <c r="O30" s="1">
        <v>3</v>
      </c>
      <c r="P30" s="1">
        <v>2.873563218E-3</v>
      </c>
      <c r="Q30" s="1" t="s">
        <v>43</v>
      </c>
      <c r="R30" s="1">
        <v>5.9134283287414879</v>
      </c>
      <c r="S30" s="1">
        <v>6.2748282429214077</v>
      </c>
      <c r="T30" s="1">
        <v>5.8493247799468593</v>
      </c>
    </row>
    <row r="31" spans="1:20" x14ac:dyDescent="0.25">
      <c r="A31" s="1" t="e">
        <f t="shared" si="1"/>
        <v>#VALUE!</v>
      </c>
      <c r="B31"/>
      <c r="C31"/>
      <c r="D31"/>
      <c r="E31"/>
      <c r="F31"/>
      <c r="G31"/>
      <c r="H31"/>
      <c r="I31"/>
      <c r="J31"/>
      <c r="K31" s="7"/>
      <c r="L31" s="7"/>
      <c r="M31" s="1">
        <v>2020</v>
      </c>
      <c r="N31" s="1">
        <v>1780</v>
      </c>
      <c r="O31" s="1">
        <v>9</v>
      </c>
      <c r="P31" s="1">
        <v>5.056179775E-3</v>
      </c>
      <c r="Q31" s="1" t="s">
        <v>44</v>
      </c>
      <c r="R31" s="1">
        <v>6.3088920691227663</v>
      </c>
      <c r="S31" s="1">
        <v>6.7143514131691733</v>
      </c>
      <c r="T31" s="1">
        <v>5.2820750604466102</v>
      </c>
    </row>
    <row r="32" spans="1:20" x14ac:dyDescent="0.25">
      <c r="A32" s="1" t="e">
        <f t="shared" si="1"/>
        <v>#VALUE!</v>
      </c>
      <c r="B32"/>
      <c r="C32"/>
      <c r="D32"/>
      <c r="E32"/>
      <c r="F32"/>
      <c r="G32"/>
      <c r="H32"/>
      <c r="I32"/>
      <c r="J32"/>
      <c r="K32" s="7"/>
      <c r="L32" s="7"/>
      <c r="M32" s="1">
        <v>2020</v>
      </c>
      <c r="N32" s="1">
        <v>8568</v>
      </c>
      <c r="O32" s="1">
        <v>19</v>
      </c>
      <c r="P32" s="1">
        <v>2.217553688E-3</v>
      </c>
      <c r="Q32" s="1" t="s">
        <v>45</v>
      </c>
      <c r="R32" s="1">
        <v>6.8019069074564253</v>
      </c>
      <c r="S32" s="1">
        <v>7.4655835822633856</v>
      </c>
      <c r="T32" s="1">
        <v>6.1091306168597921</v>
      </c>
    </row>
    <row r="33" spans="1:14" x14ac:dyDescent="0.25">
      <c r="A33" s="1" t="e">
        <f t="shared" si="1"/>
        <v>#VALUE!</v>
      </c>
      <c r="B33"/>
      <c r="C33"/>
      <c r="D33"/>
      <c r="E33"/>
      <c r="F33"/>
      <c r="G33"/>
      <c r="H33"/>
      <c r="I33"/>
      <c r="J33"/>
      <c r="K33" s="7"/>
      <c r="L33" s="7"/>
      <c r="N33" s="1">
        <f>SUM(Table_Query_from_RCPDatamart_116['# Obs])</f>
        <v>26297</v>
      </c>
    </row>
    <row r="34" spans="1:14" x14ac:dyDescent="0.25">
      <c r="A34" s="1" t="e">
        <f t="shared" si="1"/>
        <v>#VALUE!</v>
      </c>
      <c r="B34"/>
      <c r="C34"/>
      <c r="D34"/>
      <c r="E34"/>
      <c r="F34"/>
      <c r="G34"/>
      <c r="H34"/>
      <c r="I34"/>
      <c r="J34"/>
      <c r="K34" s="7"/>
      <c r="L34" s="7"/>
    </row>
    <row r="35" spans="1:14" x14ac:dyDescent="0.25">
      <c r="A35" s="1" t="e">
        <f t="shared" si="1"/>
        <v>#VALUE!</v>
      </c>
      <c r="B35"/>
      <c r="C35"/>
      <c r="D35"/>
      <c r="E35"/>
      <c r="F35"/>
      <c r="G35"/>
      <c r="H35"/>
      <c r="I35"/>
      <c r="J35"/>
      <c r="K35" s="7"/>
      <c r="L35" s="7"/>
    </row>
    <row r="36" spans="1:14" x14ac:dyDescent="0.25">
      <c r="A36" s="1" t="e">
        <f t="shared" si="1"/>
        <v>#VALUE!</v>
      </c>
      <c r="B36"/>
      <c r="C36"/>
      <c r="D36"/>
      <c r="E36"/>
      <c r="F36"/>
      <c r="G36"/>
      <c r="H36"/>
      <c r="I36"/>
      <c r="J36"/>
      <c r="K36" s="7"/>
      <c r="L36" s="7"/>
    </row>
    <row r="37" spans="1:14" x14ac:dyDescent="0.25">
      <c r="A37" s="1" t="e">
        <f t="shared" si="1"/>
        <v>#VALUE!</v>
      </c>
      <c r="B37"/>
      <c r="C37"/>
      <c r="D37"/>
      <c r="E37"/>
      <c r="F37"/>
      <c r="G37"/>
      <c r="H37"/>
      <c r="I37"/>
      <c r="J37"/>
      <c r="K37" s="7"/>
      <c r="L37" s="7"/>
    </row>
    <row r="38" spans="1:14" x14ac:dyDescent="0.25">
      <c r="A38" s="1" t="e">
        <f t="shared" si="1"/>
        <v>#VALUE!</v>
      </c>
      <c r="B38"/>
      <c r="C38"/>
      <c r="D38"/>
      <c r="E38"/>
      <c r="F38"/>
      <c r="G38"/>
      <c r="H38"/>
      <c r="I38"/>
      <c r="J38"/>
      <c r="K38" s="7"/>
      <c r="L38" s="7"/>
    </row>
    <row r="39" spans="1:14" x14ac:dyDescent="0.25">
      <c r="B39"/>
      <c r="C39"/>
      <c r="D39"/>
      <c r="E39"/>
      <c r="F39"/>
      <c r="G39"/>
      <c r="H39"/>
      <c r="I39"/>
      <c r="J39"/>
      <c r="K39" s="7"/>
      <c r="L39" s="7"/>
    </row>
    <row r="40" spans="1:14" x14ac:dyDescent="0.25">
      <c r="B40" s="4"/>
      <c r="C40" s="7"/>
      <c r="D40" s="7"/>
      <c r="E40" s="7"/>
      <c r="F40" s="7"/>
      <c r="G40" s="7"/>
      <c r="H40" s="7"/>
      <c r="I40" s="7"/>
    </row>
    <row r="41" spans="1:14" x14ac:dyDescent="0.25">
      <c r="B41" s="4"/>
      <c r="C41" s="7"/>
      <c r="D41" s="7"/>
      <c r="E41" s="7"/>
      <c r="F41" s="7"/>
      <c r="G41" s="7"/>
      <c r="H41" s="7"/>
      <c r="I41" s="7"/>
    </row>
    <row r="42" spans="1:14" x14ac:dyDescent="0.25">
      <c r="B42" s="4"/>
      <c r="C42" s="7"/>
      <c r="D42" s="7"/>
      <c r="E42" s="7"/>
      <c r="F42" s="7"/>
      <c r="G42" s="7"/>
      <c r="H42" s="7"/>
      <c r="I42" s="7"/>
    </row>
    <row r="45" spans="1:14" x14ac:dyDescent="0.25">
      <c r="B45"/>
      <c r="C45" s="3" t="s">
        <v>7</v>
      </c>
      <c r="D45"/>
      <c r="E45"/>
      <c r="F45"/>
      <c r="G45"/>
      <c r="H45"/>
      <c r="I45"/>
      <c r="J45"/>
      <c r="K45" s="9"/>
      <c r="L45" s="9"/>
    </row>
    <row r="46" spans="1:14" x14ac:dyDescent="0.25">
      <c r="B46"/>
      <c r="C46" s="5">
        <v>2019</v>
      </c>
      <c r="D46" s="5">
        <v>2020</v>
      </c>
      <c r="E46" s="5" t="s">
        <v>6</v>
      </c>
      <c r="F46"/>
      <c r="G46"/>
      <c r="H46"/>
      <c r="I46"/>
      <c r="J46"/>
      <c r="K46" s="5"/>
      <c r="L46" s="5"/>
    </row>
    <row r="47" spans="1:14" x14ac:dyDescent="0.25">
      <c r="A47" s="1" t="s">
        <v>10</v>
      </c>
      <c r="B47" t="s">
        <v>11</v>
      </c>
      <c r="C47" s="10">
        <v>78</v>
      </c>
      <c r="D47" s="10">
        <v>60</v>
      </c>
      <c r="E47" s="10">
        <v>138</v>
      </c>
      <c r="F47"/>
      <c r="G47"/>
      <c r="H47"/>
      <c r="I47"/>
      <c r="J47"/>
      <c r="K47" s="10"/>
      <c r="L47" s="10"/>
    </row>
    <row r="48" spans="1:14" x14ac:dyDescent="0.25">
      <c r="A48" s="1" t="e">
        <f>RIGHT(B48, LEN(B48)-4)</f>
        <v>#VALUE!</v>
      </c>
      <c r="B48"/>
      <c r="C48"/>
      <c r="D48"/>
      <c r="E48"/>
      <c r="F48"/>
      <c r="G48"/>
      <c r="H48"/>
      <c r="I48"/>
      <c r="J48"/>
      <c r="K48" s="10"/>
      <c r="L48" s="10"/>
    </row>
    <row r="49" spans="1:12" x14ac:dyDescent="0.25">
      <c r="A49" s="1" t="e">
        <f t="shared" ref="A49:A61" si="2">RIGHT(B49, LEN(B49)-4)</f>
        <v>#VALUE!</v>
      </c>
      <c r="B49"/>
      <c r="C49"/>
      <c r="D49"/>
      <c r="E49"/>
      <c r="F49"/>
      <c r="G49"/>
      <c r="H49"/>
      <c r="I49"/>
      <c r="J49"/>
      <c r="K49" s="10"/>
      <c r="L49" s="10"/>
    </row>
    <row r="50" spans="1:12" x14ac:dyDescent="0.25">
      <c r="A50" s="1" t="e">
        <f t="shared" si="2"/>
        <v>#VALUE!</v>
      </c>
      <c r="B50"/>
      <c r="C50"/>
      <c r="D50"/>
      <c r="E50"/>
      <c r="F50"/>
      <c r="G50"/>
      <c r="H50"/>
      <c r="I50"/>
      <c r="J50"/>
      <c r="K50" s="10"/>
      <c r="L50" s="10"/>
    </row>
    <row r="51" spans="1:12" x14ac:dyDescent="0.25">
      <c r="A51" s="1" t="e">
        <f t="shared" si="2"/>
        <v>#VALUE!</v>
      </c>
      <c r="B51"/>
      <c r="C51"/>
      <c r="D51"/>
      <c r="E51"/>
      <c r="F51"/>
      <c r="G51"/>
      <c r="H51"/>
      <c r="I51"/>
      <c r="J51"/>
      <c r="K51" s="10"/>
      <c r="L51" s="10"/>
    </row>
    <row r="52" spans="1:12" x14ac:dyDescent="0.25">
      <c r="A52" s="1" t="e">
        <f t="shared" si="2"/>
        <v>#VALUE!</v>
      </c>
      <c r="B52"/>
      <c r="C52"/>
      <c r="D52"/>
      <c r="E52"/>
      <c r="F52"/>
      <c r="G52"/>
      <c r="H52"/>
      <c r="I52"/>
      <c r="J52"/>
      <c r="K52" s="10"/>
      <c r="L52" s="10"/>
    </row>
    <row r="53" spans="1:12" x14ac:dyDescent="0.25">
      <c r="A53" s="1" t="e">
        <f t="shared" si="2"/>
        <v>#VALUE!</v>
      </c>
      <c r="B53"/>
      <c r="C53"/>
      <c r="D53"/>
      <c r="E53"/>
      <c r="F53"/>
      <c r="G53"/>
      <c r="H53"/>
      <c r="I53"/>
      <c r="J53"/>
      <c r="K53" s="10"/>
      <c r="L53" s="10"/>
    </row>
    <row r="54" spans="1:12" x14ac:dyDescent="0.25">
      <c r="A54" s="1" t="e">
        <f t="shared" si="2"/>
        <v>#VALUE!</v>
      </c>
      <c r="B54"/>
      <c r="C54"/>
      <c r="D54"/>
      <c r="E54"/>
      <c r="F54"/>
      <c r="G54"/>
      <c r="H54"/>
      <c r="I54"/>
      <c r="J54"/>
      <c r="K54" s="10"/>
      <c r="L54" s="10"/>
    </row>
    <row r="55" spans="1:12" x14ac:dyDescent="0.25">
      <c r="A55" s="1" t="e">
        <f t="shared" si="2"/>
        <v>#VALUE!</v>
      </c>
      <c r="B55"/>
      <c r="C55"/>
      <c r="D55"/>
      <c r="E55"/>
      <c r="F55"/>
      <c r="G55"/>
      <c r="H55"/>
      <c r="I55"/>
      <c r="J55"/>
      <c r="K55" s="10"/>
      <c r="L55" s="10"/>
    </row>
    <row r="56" spans="1:12" x14ac:dyDescent="0.25">
      <c r="A56" s="1" t="e">
        <f t="shared" si="2"/>
        <v>#VALUE!</v>
      </c>
      <c r="B56"/>
      <c r="C56"/>
      <c r="D56"/>
      <c r="E56"/>
      <c r="F56"/>
      <c r="G56"/>
      <c r="H56"/>
      <c r="I56"/>
      <c r="J56"/>
      <c r="K56" s="10"/>
      <c r="L56" s="10"/>
    </row>
    <row r="57" spans="1:12" x14ac:dyDescent="0.25">
      <c r="A57" s="1" t="e">
        <f t="shared" si="2"/>
        <v>#VALUE!</v>
      </c>
      <c r="B57"/>
      <c r="C57"/>
      <c r="D57"/>
      <c r="E57"/>
      <c r="F57"/>
      <c r="G57"/>
      <c r="H57"/>
      <c r="I57"/>
      <c r="J57"/>
      <c r="K57" s="10"/>
      <c r="L57" s="10"/>
    </row>
    <row r="58" spans="1:12" x14ac:dyDescent="0.25">
      <c r="A58" s="1" t="e">
        <f t="shared" si="2"/>
        <v>#VALUE!</v>
      </c>
      <c r="B58"/>
      <c r="C58"/>
      <c r="D58"/>
      <c r="E58"/>
      <c r="F58"/>
      <c r="G58"/>
      <c r="H58"/>
      <c r="I58"/>
      <c r="J58"/>
      <c r="K58" s="10"/>
      <c r="L58" s="10"/>
    </row>
    <row r="59" spans="1:12" x14ac:dyDescent="0.25">
      <c r="A59" s="1" t="e">
        <f t="shared" si="2"/>
        <v>#VALUE!</v>
      </c>
      <c r="B59"/>
      <c r="C59"/>
      <c r="D59"/>
      <c r="E59"/>
      <c r="F59"/>
      <c r="G59"/>
      <c r="H59"/>
      <c r="I59"/>
      <c r="J59"/>
      <c r="K59" s="10"/>
      <c r="L59" s="10"/>
    </row>
    <row r="60" spans="1:12" x14ac:dyDescent="0.25">
      <c r="A60" s="1" t="e">
        <f t="shared" si="2"/>
        <v>#VALUE!</v>
      </c>
      <c r="B60"/>
      <c r="C60"/>
      <c r="D60"/>
      <c r="E60"/>
      <c r="F60"/>
      <c r="G60"/>
      <c r="H60"/>
      <c r="I60"/>
      <c r="J60"/>
      <c r="K60" s="10"/>
      <c r="L60" s="10"/>
    </row>
    <row r="61" spans="1:12" x14ac:dyDescent="0.25">
      <c r="A61" s="1" t="e">
        <f t="shared" si="2"/>
        <v>#VALUE!</v>
      </c>
      <c r="B61"/>
      <c r="C61"/>
      <c r="D61"/>
      <c r="E61"/>
      <c r="F61"/>
      <c r="G61"/>
      <c r="H61"/>
      <c r="I61"/>
      <c r="J61"/>
      <c r="K61" s="10"/>
      <c r="L61" s="10"/>
    </row>
    <row r="62" spans="1:12" x14ac:dyDescent="0.25">
      <c r="B62"/>
      <c r="C62"/>
      <c r="D62"/>
      <c r="E62"/>
      <c r="F62"/>
      <c r="G62"/>
      <c r="H62"/>
      <c r="I62"/>
      <c r="J62"/>
      <c r="K62" s="10"/>
      <c r="L62" s="10"/>
    </row>
  </sheetData>
  <mergeCells count="3">
    <mergeCell ref="M1:V1"/>
    <mergeCell ref="B21:J21"/>
    <mergeCell ref="B1:J1"/>
  </mergeCell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W64"/>
  <sheetViews>
    <sheetView zoomScale="85" zoomScaleNormal="85" workbookViewId="0">
      <selection activeCell="H40" sqref="H40"/>
    </sheetView>
  </sheetViews>
  <sheetFormatPr defaultRowHeight="15" x14ac:dyDescent="0.25"/>
  <cols>
    <col min="1" max="1" width="9.140625" style="1"/>
    <col min="2" max="2" width="16.5703125" style="1" customWidth="1"/>
    <col min="3" max="3" width="23.5703125" style="1" customWidth="1"/>
    <col min="4" max="4" width="18.42578125" style="1" customWidth="1"/>
    <col min="5" max="5" width="18.5703125" style="1" customWidth="1"/>
    <col min="6" max="6" width="23.5703125" style="1" customWidth="1"/>
    <col min="7" max="7" width="18.42578125" style="1" customWidth="1"/>
    <col min="8" max="8" width="18.5703125" style="1" customWidth="1"/>
    <col min="9" max="9" width="27.42578125" style="1" customWidth="1"/>
    <col min="10" max="10" width="25" style="1" bestFit="1" customWidth="1"/>
    <col min="11" max="12" width="19.85546875" style="1" customWidth="1"/>
    <col min="13" max="13" width="7.5703125" style="1" customWidth="1"/>
    <col min="14" max="14" width="8.5703125" style="1" customWidth="1"/>
    <col min="15" max="15" width="12.42578125" style="1" customWidth="1"/>
    <col min="16" max="16" width="14.42578125" style="1" customWidth="1"/>
    <col min="17" max="17" width="12.28515625" style="1" customWidth="1"/>
    <col min="18" max="18" width="15.5703125" style="1" customWidth="1"/>
    <col min="19" max="19" width="12.28515625" style="1" customWidth="1"/>
    <col min="20" max="20" width="18.140625" style="1" customWidth="1"/>
    <col min="21" max="21" width="12.85546875" style="1" customWidth="1"/>
    <col min="22" max="22" width="12.28515625" style="1" customWidth="1"/>
    <col min="23" max="23" width="24.42578125" style="1" customWidth="1"/>
    <col min="24" max="24" width="12.42578125" style="1" customWidth="1"/>
    <col min="25" max="16384" width="9.140625" style="1"/>
  </cols>
  <sheetData>
    <row r="1" spans="1:23" x14ac:dyDescent="0.25">
      <c r="C1" s="9" t="s">
        <v>51</v>
      </c>
      <c r="D1" s="9" t="s">
        <v>52</v>
      </c>
      <c r="E1" s="9" t="s">
        <v>53</v>
      </c>
      <c r="F1" s="9" t="s">
        <v>55</v>
      </c>
      <c r="G1" s="9" t="s">
        <v>56</v>
      </c>
      <c r="H1" s="9" t="s">
        <v>57</v>
      </c>
    </row>
    <row r="2" spans="1:23" x14ac:dyDescent="0.25">
      <c r="C2" s="9"/>
      <c r="D2" s="9"/>
      <c r="E2" s="9"/>
      <c r="F2" s="9"/>
      <c r="G2" s="9"/>
      <c r="H2" s="9"/>
    </row>
    <row r="3" spans="1:23" x14ac:dyDescent="0.25">
      <c r="B3" s="13" t="s">
        <v>30</v>
      </c>
      <c r="C3" s="13"/>
      <c r="D3" s="13"/>
      <c r="E3" s="13"/>
      <c r="F3" s="13"/>
      <c r="G3" s="13"/>
      <c r="H3" s="13"/>
      <c r="I3" s="13"/>
      <c r="J3" s="13"/>
      <c r="M3" s="17" t="s">
        <v>30</v>
      </c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25">
      <c r="B4"/>
      <c r="C4" s="3" t="s">
        <v>7</v>
      </c>
      <c r="D4"/>
      <c r="E4"/>
      <c r="F4"/>
      <c r="G4"/>
      <c r="H4"/>
      <c r="I4" s="9"/>
      <c r="J4" s="9"/>
      <c r="K4" s="9"/>
      <c r="L4" s="9"/>
      <c r="M4" s="2" t="s">
        <v>3</v>
      </c>
      <c r="N4" s="2" t="s">
        <v>2</v>
      </c>
      <c r="O4" s="2" t="s">
        <v>0</v>
      </c>
      <c r="P4" s="2" t="s">
        <v>1</v>
      </c>
      <c r="Q4" s="2" t="s">
        <v>47</v>
      </c>
      <c r="R4" s="2" t="s">
        <v>48</v>
      </c>
      <c r="S4" s="2" t="s">
        <v>4</v>
      </c>
      <c r="T4" s="2" t="s">
        <v>58</v>
      </c>
    </row>
    <row r="5" spans="1:23" x14ac:dyDescent="0.25">
      <c r="B5"/>
      <c r="C5" s="5">
        <v>2019</v>
      </c>
      <c r="D5" s="5"/>
      <c r="E5" s="5"/>
      <c r="F5" s="5">
        <v>2020</v>
      </c>
      <c r="G5" s="5"/>
      <c r="H5" s="5"/>
      <c r="I5" s="9"/>
      <c r="J5" s="9"/>
      <c r="K5" s="9"/>
      <c r="L5" s="5"/>
      <c r="M5" s="1">
        <v>2019</v>
      </c>
      <c r="N5" s="1">
        <v>387</v>
      </c>
      <c r="O5" s="1">
        <v>9</v>
      </c>
      <c r="P5" s="1">
        <v>2.3255813952999999E-2</v>
      </c>
      <c r="Q5" s="1">
        <v>2.8332239323413195</v>
      </c>
      <c r="R5" s="1">
        <v>4.9334672385280056</v>
      </c>
      <c r="S5" s="1">
        <v>3.7376696182833684</v>
      </c>
      <c r="T5" s="12" t="s">
        <v>12</v>
      </c>
    </row>
    <row r="6" spans="1:23" x14ac:dyDescent="0.25">
      <c r="B6" s="3" t="s">
        <v>5</v>
      </c>
      <c r="C6" s="9" t="s">
        <v>50</v>
      </c>
      <c r="D6" s="9" t="s">
        <v>49</v>
      </c>
      <c r="E6" s="9" t="s">
        <v>8</v>
      </c>
      <c r="F6" s="9" t="s">
        <v>50</v>
      </c>
      <c r="G6" s="9" t="s">
        <v>49</v>
      </c>
      <c r="H6" s="9" t="s">
        <v>8</v>
      </c>
      <c r="I6" s="9"/>
      <c r="J6" s="9"/>
      <c r="K6" s="9"/>
      <c r="L6" s="5"/>
      <c r="M6" s="1">
        <v>2019</v>
      </c>
      <c r="N6" s="1">
        <v>52</v>
      </c>
      <c r="O6" s="1">
        <v>5</v>
      </c>
      <c r="P6" s="1">
        <v>9.6153846153000003E-2</v>
      </c>
      <c r="Q6" s="1">
        <v>2.3149221153192312</v>
      </c>
      <c r="R6" s="1">
        <v>1.978232473076923</v>
      </c>
      <c r="S6" s="1">
        <v>2.2407096892759584</v>
      </c>
      <c r="T6" s="12" t="s">
        <v>13</v>
      </c>
    </row>
    <row r="7" spans="1:23" x14ac:dyDescent="0.25">
      <c r="A7" s="1" t="str">
        <f>RIGHT(B7, LEN(B7)-4)</f>
        <v>Missing or BK</v>
      </c>
      <c r="B7" s="4" t="s">
        <v>12</v>
      </c>
      <c r="C7" s="6">
        <v>4.9334672385280056</v>
      </c>
      <c r="D7" s="6">
        <v>2.8332239323413195</v>
      </c>
      <c r="E7" s="6">
        <v>3.7376696182833684</v>
      </c>
      <c r="F7" s="6">
        <v>4.9334672385280056</v>
      </c>
      <c r="G7" s="6">
        <v>2.8332239323413191</v>
      </c>
      <c r="H7" s="6">
        <v>4.5747109785033828</v>
      </c>
      <c r="I7" s="9"/>
      <c r="J7" s="9"/>
      <c r="K7" s="9"/>
      <c r="L7" s="6"/>
      <c r="M7" s="1">
        <v>2019</v>
      </c>
      <c r="N7" s="1">
        <v>31</v>
      </c>
      <c r="O7" s="1">
        <v>4</v>
      </c>
      <c r="P7" s="1">
        <v>0.12903225806400001</v>
      </c>
      <c r="Q7" s="1">
        <v>2.8630634281974197</v>
      </c>
      <c r="R7" s="1">
        <v>2.9329123838709674</v>
      </c>
      <c r="S7" s="1">
        <v>1.9095425048844386</v>
      </c>
      <c r="T7" s="12" t="s">
        <v>14</v>
      </c>
    </row>
    <row r="8" spans="1:23" x14ac:dyDescent="0.25">
      <c r="A8" s="1" t="str">
        <f t="shared" ref="A8:A23" si="0">RIGHT(B8, LEN(B8)-4)</f>
        <v>LE 100</v>
      </c>
      <c r="B8" s="4" t="s">
        <v>13</v>
      </c>
      <c r="C8" s="6">
        <v>1.978232473076923</v>
      </c>
      <c r="D8" s="6">
        <v>2.3149221153192312</v>
      </c>
      <c r="E8" s="6">
        <v>2.2407096892759584</v>
      </c>
      <c r="F8" s="6">
        <v>2.1490912187499998</v>
      </c>
      <c r="G8" s="6">
        <v>2.4167385015590632</v>
      </c>
      <c r="H8" s="6">
        <v>2.0971411187792195</v>
      </c>
      <c r="I8" s="9"/>
      <c r="J8" s="9"/>
      <c r="K8" s="9"/>
      <c r="L8" s="6"/>
      <c r="M8" s="1">
        <v>2019</v>
      </c>
      <c r="N8" s="1">
        <v>17</v>
      </c>
      <c r="O8" s="1">
        <v>0</v>
      </c>
      <c r="P8" s="1">
        <v>0</v>
      </c>
      <c r="Q8" s="1">
        <v>3.2777250056047058</v>
      </c>
      <c r="R8" s="1">
        <v>3.3561292294117653</v>
      </c>
      <c r="T8" s="12" t="s">
        <v>15</v>
      </c>
    </row>
    <row r="9" spans="1:23" x14ac:dyDescent="0.25">
      <c r="A9" s="1" t="str">
        <f t="shared" si="0"/>
        <v>LE 150</v>
      </c>
      <c r="B9" s="4" t="s">
        <v>14</v>
      </c>
      <c r="C9" s="6">
        <v>2.9329123838709674</v>
      </c>
      <c r="D9" s="6">
        <v>2.8630634281974197</v>
      </c>
      <c r="E9" s="6">
        <v>1.9095425048844386</v>
      </c>
      <c r="F9" s="6">
        <v>2.9329703</v>
      </c>
      <c r="G9" s="6">
        <v>2.9534684233518513</v>
      </c>
      <c r="H9" s="6">
        <v>2.5257286443082556</v>
      </c>
      <c r="I9" s="9"/>
      <c r="J9" s="9"/>
      <c r="K9" s="9"/>
      <c r="L9" s="6"/>
      <c r="M9" s="1">
        <v>2019</v>
      </c>
      <c r="N9" s="1">
        <v>34</v>
      </c>
      <c r="O9" s="1">
        <v>1</v>
      </c>
      <c r="P9" s="1">
        <v>2.9411764704999999E-2</v>
      </c>
      <c r="Q9" s="1">
        <v>3.772500313421177</v>
      </c>
      <c r="R9" s="1">
        <v>3.7844552735294106</v>
      </c>
      <c r="S9" s="1">
        <v>3.4965075614664802</v>
      </c>
      <c r="T9" s="12" t="s">
        <v>16</v>
      </c>
    </row>
    <row r="10" spans="1:23" x14ac:dyDescent="0.25">
      <c r="A10" s="1" t="str">
        <f t="shared" si="0"/>
        <v>LE 200</v>
      </c>
      <c r="B10" s="4" t="s">
        <v>15</v>
      </c>
      <c r="C10" s="6">
        <v>3.3561292294117653</v>
      </c>
      <c r="D10" s="6">
        <v>3.2777250056047058</v>
      </c>
      <c r="E10" s="6"/>
      <c r="F10" s="6">
        <v>3.3720377766053322</v>
      </c>
      <c r="G10" s="6">
        <v>3.2886915985842222</v>
      </c>
      <c r="H10" s="6">
        <v>3.1354942159291497</v>
      </c>
      <c r="I10" s="9"/>
      <c r="J10" s="9"/>
      <c r="K10" s="9"/>
      <c r="L10" s="6"/>
      <c r="M10" s="1">
        <v>2019</v>
      </c>
      <c r="N10" s="1">
        <v>50</v>
      </c>
      <c r="O10" s="1">
        <v>1</v>
      </c>
      <c r="P10" s="1">
        <v>0.02</v>
      </c>
      <c r="Q10" s="1">
        <v>3.9639555781159994</v>
      </c>
      <c r="R10" s="1">
        <v>4.0483394739999987</v>
      </c>
      <c r="S10" s="1">
        <v>3.8918202981106265</v>
      </c>
      <c r="T10" s="12" t="s">
        <v>17</v>
      </c>
    </row>
    <row r="11" spans="1:23" x14ac:dyDescent="0.25">
      <c r="A11" s="1" t="str">
        <f t="shared" si="0"/>
        <v>LE 250</v>
      </c>
      <c r="B11" s="4" t="s">
        <v>16</v>
      </c>
      <c r="C11" s="6">
        <v>3.7844552735294106</v>
      </c>
      <c r="D11" s="6">
        <v>3.772500313421177</v>
      </c>
      <c r="E11" s="6">
        <v>3.4965075614664802</v>
      </c>
      <c r="F11" s="6">
        <v>3.7976153810810822</v>
      </c>
      <c r="G11" s="6">
        <v>3.6829574722854046</v>
      </c>
      <c r="H11" s="6">
        <v>2.8622008809294686</v>
      </c>
      <c r="I11" s="9"/>
      <c r="J11" s="9"/>
      <c r="K11" s="9"/>
      <c r="L11" s="6"/>
      <c r="M11" s="1">
        <v>2019</v>
      </c>
      <c r="N11" s="1">
        <v>70</v>
      </c>
      <c r="O11" s="1">
        <v>2</v>
      </c>
      <c r="P11" s="1">
        <v>2.8571428571E-2</v>
      </c>
      <c r="Q11" s="1">
        <v>4.1856127381051422</v>
      </c>
      <c r="R11" s="1">
        <v>4.2699707785714294</v>
      </c>
      <c r="S11" s="1">
        <v>3.5263605246161616</v>
      </c>
      <c r="T11" s="12" t="s">
        <v>18</v>
      </c>
    </row>
    <row r="12" spans="1:23" x14ac:dyDescent="0.25">
      <c r="A12" s="1" t="str">
        <f t="shared" si="0"/>
        <v>LE 300</v>
      </c>
      <c r="B12" s="4" t="s">
        <v>17</v>
      </c>
      <c r="C12" s="6">
        <v>4.0483394739999987</v>
      </c>
      <c r="D12" s="6">
        <v>3.9639555781159994</v>
      </c>
      <c r="E12" s="6">
        <v>3.8918202981106265</v>
      </c>
      <c r="F12" s="6">
        <v>3.9456192061224495</v>
      </c>
      <c r="G12" s="6">
        <v>3.8804487429979582</v>
      </c>
      <c r="H12" s="6">
        <v>3.1570004211501135</v>
      </c>
      <c r="I12" s="9"/>
      <c r="J12" s="9"/>
      <c r="K12" s="9"/>
      <c r="L12" s="6"/>
      <c r="M12" s="1">
        <v>2019</v>
      </c>
      <c r="N12" s="1">
        <v>83</v>
      </c>
      <c r="O12" s="1">
        <v>2</v>
      </c>
      <c r="P12" s="1">
        <v>2.4096385541999998E-2</v>
      </c>
      <c r="Q12" s="1">
        <v>4.4613412997951798</v>
      </c>
      <c r="R12" s="1">
        <v>4.6097147819277104</v>
      </c>
      <c r="S12" s="1">
        <v>3.7013019741124933</v>
      </c>
      <c r="T12" s="12" t="s">
        <v>19</v>
      </c>
    </row>
    <row r="13" spans="1:23" x14ac:dyDescent="0.25">
      <c r="A13" s="1" t="str">
        <f t="shared" si="0"/>
        <v>LE 350</v>
      </c>
      <c r="B13" s="4" t="s">
        <v>18</v>
      </c>
      <c r="C13" s="6">
        <v>4.2699707785714294</v>
      </c>
      <c r="D13" s="6">
        <v>4.1856127381051422</v>
      </c>
      <c r="E13" s="6">
        <v>3.5263605246161616</v>
      </c>
      <c r="F13" s="6">
        <v>4.3551475716216217</v>
      </c>
      <c r="G13" s="6">
        <v>4.2816566833194605</v>
      </c>
      <c r="H13" s="6">
        <v>4.290459441148391</v>
      </c>
      <c r="I13" s="9"/>
      <c r="J13" s="9"/>
      <c r="K13" s="9"/>
      <c r="L13" s="6"/>
      <c r="M13" s="1">
        <v>2019</v>
      </c>
      <c r="N13" s="1">
        <v>127</v>
      </c>
      <c r="O13" s="1">
        <v>3</v>
      </c>
      <c r="P13" s="1">
        <v>2.3622047244000001E-2</v>
      </c>
      <c r="Q13" s="1">
        <v>4.8794170346259849</v>
      </c>
      <c r="R13" s="1">
        <v>5.1092414944881872</v>
      </c>
      <c r="S13" s="1">
        <v>3.7216692769369191</v>
      </c>
      <c r="T13" s="12" t="s">
        <v>20</v>
      </c>
    </row>
    <row r="14" spans="1:23" x14ac:dyDescent="0.25">
      <c r="A14" s="1" t="str">
        <f t="shared" si="0"/>
        <v>LE 400</v>
      </c>
      <c r="B14" s="4" t="s">
        <v>19</v>
      </c>
      <c r="C14" s="6">
        <v>4.6097147819277104</v>
      </c>
      <c r="D14" s="6">
        <v>4.4613412997951798</v>
      </c>
      <c r="E14" s="6">
        <v>3.7013019741124933</v>
      </c>
      <c r="F14" s="6">
        <v>4.6702833490196083</v>
      </c>
      <c r="G14" s="6">
        <v>4.5111343457782356</v>
      </c>
      <c r="H14" s="6"/>
      <c r="I14" s="9"/>
      <c r="J14" s="9"/>
      <c r="K14" s="9"/>
      <c r="L14" s="6"/>
      <c r="M14" s="1">
        <v>2019</v>
      </c>
      <c r="N14" s="1">
        <v>179</v>
      </c>
      <c r="O14" s="1">
        <v>3</v>
      </c>
      <c r="P14" s="1">
        <v>1.6759776535999998E-2</v>
      </c>
      <c r="Q14" s="1">
        <v>4.9996961039859196</v>
      </c>
      <c r="R14" s="1">
        <v>5.2092938044692758</v>
      </c>
      <c r="S14" s="1">
        <v>4.0718717063700307</v>
      </c>
      <c r="T14" s="12" t="s">
        <v>21</v>
      </c>
    </row>
    <row r="15" spans="1:23" x14ac:dyDescent="0.25">
      <c r="A15" s="1" t="str">
        <f t="shared" si="0"/>
        <v>LE 450</v>
      </c>
      <c r="B15" s="4" t="s">
        <v>20</v>
      </c>
      <c r="C15" s="6">
        <v>5.1092414944881872</v>
      </c>
      <c r="D15" s="6">
        <v>4.8794170346259849</v>
      </c>
      <c r="E15" s="6">
        <v>3.7216692769369191</v>
      </c>
      <c r="F15" s="6">
        <v>5.0027645496124027</v>
      </c>
      <c r="G15" s="6">
        <v>4.7677847719262019</v>
      </c>
      <c r="H15" s="6">
        <v>4.1510399058986458</v>
      </c>
      <c r="I15" s="9"/>
      <c r="J15" s="9"/>
      <c r="K15" s="9"/>
      <c r="L15" s="6"/>
      <c r="M15" s="1">
        <v>2019</v>
      </c>
      <c r="N15" s="1">
        <v>289</v>
      </c>
      <c r="O15" s="1">
        <v>6</v>
      </c>
      <c r="P15" s="1">
        <v>2.0761245673999999E-2</v>
      </c>
      <c r="Q15" s="1">
        <v>5.3309037788703177</v>
      </c>
      <c r="R15" s="1">
        <v>5.6483512125900619</v>
      </c>
      <c r="S15" s="1">
        <v>3.8536874284151685</v>
      </c>
      <c r="T15" s="12" t="s">
        <v>22</v>
      </c>
    </row>
    <row r="16" spans="1:23" x14ac:dyDescent="0.25">
      <c r="A16" s="1" t="str">
        <f t="shared" si="0"/>
        <v>LE 500</v>
      </c>
      <c r="B16" s="4" t="s">
        <v>21</v>
      </c>
      <c r="C16" s="6">
        <v>5.2092938044692758</v>
      </c>
      <c r="D16" s="6">
        <v>4.9996961039859196</v>
      </c>
      <c r="E16" s="6">
        <v>4.0718717063700307</v>
      </c>
      <c r="F16" s="6">
        <v>5.3384273836824079</v>
      </c>
      <c r="G16" s="6">
        <v>5.0912598289041773</v>
      </c>
      <c r="H16" s="6">
        <v>4.0371861483821405</v>
      </c>
      <c r="I16" s="9"/>
      <c r="J16" s="9"/>
      <c r="K16" s="9"/>
      <c r="L16" s="6"/>
      <c r="M16" s="1">
        <v>2019</v>
      </c>
      <c r="N16" s="1">
        <v>358</v>
      </c>
      <c r="O16" s="1">
        <v>10</v>
      </c>
      <c r="P16" s="1">
        <v>2.7932960893E-2</v>
      </c>
      <c r="Q16" s="1">
        <v>5.5104753344643029</v>
      </c>
      <c r="R16" s="1">
        <v>5.8476159833478425</v>
      </c>
      <c r="S16" s="1">
        <v>3.5496173867804286</v>
      </c>
      <c r="T16" s="12" t="s">
        <v>23</v>
      </c>
    </row>
    <row r="17" spans="1:20" x14ac:dyDescent="0.25">
      <c r="A17" s="1" t="str">
        <f t="shared" si="0"/>
        <v>LE 550</v>
      </c>
      <c r="B17" s="4" t="s">
        <v>22</v>
      </c>
      <c r="C17" s="6">
        <v>5.6483512125900619</v>
      </c>
      <c r="D17" s="6">
        <v>5.3309037788703177</v>
      </c>
      <c r="E17" s="6">
        <v>3.8536874284151685</v>
      </c>
      <c r="F17" s="6">
        <v>5.6643597745644572</v>
      </c>
      <c r="G17" s="6">
        <v>5.3225388059881533</v>
      </c>
      <c r="H17" s="6">
        <v>4.5503619494930891</v>
      </c>
      <c r="I17" s="9"/>
      <c r="J17" s="9"/>
      <c r="K17" s="9"/>
      <c r="L17" s="6"/>
      <c r="M17" s="1">
        <v>2019</v>
      </c>
      <c r="N17" s="1">
        <v>519</v>
      </c>
      <c r="O17" s="1">
        <v>7</v>
      </c>
      <c r="P17" s="1">
        <v>1.3487475915E-2</v>
      </c>
      <c r="Q17" s="1">
        <v>5.8206229959053637</v>
      </c>
      <c r="R17" s="1">
        <v>6.157418302504821</v>
      </c>
      <c r="S17" s="1">
        <v>4.2924144759841925</v>
      </c>
      <c r="T17" s="12" t="s">
        <v>24</v>
      </c>
    </row>
    <row r="18" spans="1:20" x14ac:dyDescent="0.25">
      <c r="A18" s="1" t="str">
        <f t="shared" si="0"/>
        <v>LE 600</v>
      </c>
      <c r="B18" s="4" t="s">
        <v>23</v>
      </c>
      <c r="C18" s="6">
        <v>5.8476159833478425</v>
      </c>
      <c r="D18" s="6">
        <v>5.5104753344643029</v>
      </c>
      <c r="E18" s="6">
        <v>3.5496173867804286</v>
      </c>
      <c r="F18" s="6">
        <v>5.8843658345054468</v>
      </c>
      <c r="G18" s="6">
        <v>5.5368722199389113</v>
      </c>
      <c r="H18" s="6">
        <v>4.5512418439625355</v>
      </c>
      <c r="I18" s="9"/>
      <c r="J18" s="9"/>
      <c r="K18" s="9"/>
      <c r="L18" s="6"/>
      <c r="M18" s="1">
        <v>2019</v>
      </c>
      <c r="N18" s="1">
        <v>647</v>
      </c>
      <c r="O18" s="1">
        <v>3</v>
      </c>
      <c r="P18" s="1">
        <v>4.6367851620000003E-3</v>
      </c>
      <c r="Q18" s="1">
        <v>6.0042898240357276</v>
      </c>
      <c r="R18" s="1">
        <v>6.3976843746522407</v>
      </c>
      <c r="S18" s="1">
        <v>5.3690864374362413</v>
      </c>
      <c r="T18" s="12" t="s">
        <v>25</v>
      </c>
    </row>
    <row r="19" spans="1:20" x14ac:dyDescent="0.25">
      <c r="A19" s="1" t="str">
        <f t="shared" si="0"/>
        <v>LE 650</v>
      </c>
      <c r="B19" s="4" t="s">
        <v>24</v>
      </c>
      <c r="C19" s="6">
        <v>6.157418302504821</v>
      </c>
      <c r="D19" s="6">
        <v>5.8206229959053637</v>
      </c>
      <c r="E19" s="6">
        <v>4.2924144759841925</v>
      </c>
      <c r="F19" s="6">
        <v>6.1836364871794824</v>
      </c>
      <c r="G19" s="6">
        <v>5.7892792769571786</v>
      </c>
      <c r="H19" s="6">
        <v>4.1874878939413218</v>
      </c>
      <c r="I19" s="9"/>
      <c r="J19" s="9"/>
      <c r="K19" s="9"/>
      <c r="L19" s="6"/>
      <c r="M19" s="1">
        <v>2019</v>
      </c>
      <c r="N19" s="1">
        <v>861</v>
      </c>
      <c r="O19" s="1">
        <v>5</v>
      </c>
      <c r="P19" s="1">
        <v>5.8072009290000004E-3</v>
      </c>
      <c r="Q19" s="1">
        <v>6.2554252129348837</v>
      </c>
      <c r="R19" s="1">
        <v>6.6221591966318174</v>
      </c>
      <c r="S19" s="1">
        <v>5.1428324637076415</v>
      </c>
      <c r="T19" s="12" t="s">
        <v>26</v>
      </c>
    </row>
    <row r="20" spans="1:20" x14ac:dyDescent="0.25">
      <c r="A20" s="1" t="str">
        <f t="shared" si="0"/>
        <v>LE 700</v>
      </c>
      <c r="B20" s="4" t="s">
        <v>25</v>
      </c>
      <c r="C20" s="6">
        <v>6.3976843746522407</v>
      </c>
      <c r="D20" s="6">
        <v>6.0042898240357276</v>
      </c>
      <c r="E20" s="6">
        <v>5.3690864374362413</v>
      </c>
      <c r="F20" s="6">
        <v>6.4307492588673645</v>
      </c>
      <c r="G20" s="6">
        <v>6.0493595792754737</v>
      </c>
      <c r="H20" s="6">
        <v>4.8918517581062888</v>
      </c>
      <c r="I20" s="9"/>
      <c r="J20" s="9"/>
      <c r="K20" s="9"/>
      <c r="L20" s="6"/>
      <c r="M20" s="1">
        <v>2019</v>
      </c>
      <c r="N20" s="1">
        <v>1305</v>
      </c>
      <c r="O20" s="1">
        <v>2</v>
      </c>
      <c r="P20" s="1">
        <v>1.5325670490000001E-3</v>
      </c>
      <c r="Q20" s="1">
        <v>6.4750579400916504</v>
      </c>
      <c r="R20" s="1">
        <v>6.8824894559211236</v>
      </c>
      <c r="S20" s="1">
        <v>6.4792773965648998</v>
      </c>
      <c r="T20" s="12" t="s">
        <v>27</v>
      </c>
    </row>
    <row r="21" spans="1:20" x14ac:dyDescent="0.25">
      <c r="A21" s="1" t="str">
        <f t="shared" si="0"/>
        <v>LE 750</v>
      </c>
      <c r="B21" s="4" t="s">
        <v>26</v>
      </c>
      <c r="C21" s="6">
        <v>6.6221591966318174</v>
      </c>
      <c r="D21" s="6">
        <v>6.2554252129348837</v>
      </c>
      <c r="E21" s="6">
        <v>5.1428324637076415</v>
      </c>
      <c r="F21" s="6">
        <v>6.652224086927375</v>
      </c>
      <c r="G21" s="6">
        <v>6.2628954156299477</v>
      </c>
      <c r="H21" s="6">
        <v>6.7957057751735137</v>
      </c>
      <c r="I21" s="9"/>
      <c r="J21" s="9"/>
      <c r="K21" s="9"/>
      <c r="L21" s="6"/>
      <c r="M21" s="1">
        <v>2019</v>
      </c>
      <c r="N21" s="1">
        <v>1832</v>
      </c>
      <c r="O21" s="1">
        <v>3</v>
      </c>
      <c r="P21" s="1">
        <v>1.6375545850000001E-3</v>
      </c>
      <c r="Q21" s="1">
        <v>6.6526603210413606</v>
      </c>
      <c r="R21" s="1">
        <v>7.1309140870087386</v>
      </c>
      <c r="S21" s="1">
        <v>6.4129123597227551</v>
      </c>
      <c r="T21" s="12" t="s">
        <v>28</v>
      </c>
    </row>
    <row r="22" spans="1:20" x14ac:dyDescent="0.25">
      <c r="A22" s="1" t="str">
        <f t="shared" si="0"/>
        <v>LE 800</v>
      </c>
      <c r="B22" s="4" t="s">
        <v>27</v>
      </c>
      <c r="C22" s="6">
        <v>6.8824894559211236</v>
      </c>
      <c r="D22" s="6">
        <v>6.4750579400916504</v>
      </c>
      <c r="E22" s="6">
        <v>6.4792773965648998</v>
      </c>
      <c r="F22" s="6">
        <v>6.8780824751434668</v>
      </c>
      <c r="G22" s="6">
        <v>6.4512056158071012</v>
      </c>
      <c r="H22" s="6">
        <v>6.0799331950955899</v>
      </c>
      <c r="I22" s="9"/>
      <c r="J22" s="9"/>
      <c r="K22" s="9"/>
      <c r="L22" s="6"/>
      <c r="M22" s="1">
        <v>2019</v>
      </c>
      <c r="N22" s="1">
        <v>6136</v>
      </c>
      <c r="O22" s="1">
        <v>12</v>
      </c>
      <c r="P22" s="1">
        <v>1.9556714469999999E-3</v>
      </c>
      <c r="Q22" s="1">
        <v>6.9590781566508264</v>
      </c>
      <c r="R22" s="1">
        <v>7.550345073745091</v>
      </c>
      <c r="S22" s="1">
        <v>6.2350641069895731</v>
      </c>
      <c r="T22" s="12" t="s">
        <v>29</v>
      </c>
    </row>
    <row r="23" spans="1:20" x14ac:dyDescent="0.25">
      <c r="A23" s="1" t="str">
        <f t="shared" si="0"/>
        <v>LE 850</v>
      </c>
      <c r="B23" s="4" t="s">
        <v>28</v>
      </c>
      <c r="C23" s="6">
        <v>7.1309140870087386</v>
      </c>
      <c r="D23" s="6">
        <v>6.6526603210413606</v>
      </c>
      <c r="E23" s="6">
        <v>6.4129123597227551</v>
      </c>
      <c r="F23" s="6">
        <v>7.12558585631181</v>
      </c>
      <c r="G23" s="6">
        <v>6.6433506269332359</v>
      </c>
      <c r="H23" s="6">
        <v>6.0608739984801501</v>
      </c>
      <c r="I23" s="13"/>
      <c r="J23" s="13"/>
      <c r="M23" s="1">
        <v>2020</v>
      </c>
      <c r="N23" s="1">
        <v>392</v>
      </c>
      <c r="O23" s="1">
        <v>4</v>
      </c>
      <c r="P23" s="1">
        <v>1.0204081631999999E-2</v>
      </c>
      <c r="Q23" s="1">
        <v>2.8332239323413191</v>
      </c>
      <c r="R23" s="1">
        <v>4.9334672385280056</v>
      </c>
      <c r="S23" s="1">
        <v>4.5747109785033828</v>
      </c>
      <c r="T23" s="12" t="s">
        <v>12</v>
      </c>
    </row>
    <row r="24" spans="1:20" x14ac:dyDescent="0.25">
      <c r="A24" s="1" t="s">
        <v>59</v>
      </c>
      <c r="B24" s="4" t="s">
        <v>29</v>
      </c>
      <c r="C24" s="6">
        <v>7.550345073745091</v>
      </c>
      <c r="D24" s="6">
        <v>6.9590781566508264</v>
      </c>
      <c r="E24" s="6">
        <v>6.2350641069895731</v>
      </c>
      <c r="F24" s="6">
        <v>7.5330409782094403</v>
      </c>
      <c r="G24" s="6">
        <v>6.9283099662412031</v>
      </c>
      <c r="H24" s="6">
        <v>6.5827943105329316</v>
      </c>
      <c r="I24" s="9"/>
      <c r="J24" s="9"/>
      <c r="K24" s="9"/>
      <c r="L24" s="9"/>
      <c r="M24" s="1">
        <v>2020</v>
      </c>
      <c r="N24" s="1">
        <v>64</v>
      </c>
      <c r="O24" s="1">
        <v>7</v>
      </c>
      <c r="P24" s="1">
        <v>0.109375</v>
      </c>
      <c r="Q24" s="1">
        <v>2.4167385015590632</v>
      </c>
      <c r="R24" s="1">
        <v>2.1490912187499998</v>
      </c>
      <c r="S24" s="1">
        <v>2.0971411187792195</v>
      </c>
      <c r="T24" s="12" t="s">
        <v>13</v>
      </c>
    </row>
    <row r="25" spans="1:20" x14ac:dyDescent="0.25">
      <c r="B25"/>
      <c r="C25" s="5"/>
      <c r="D25" s="5"/>
      <c r="E25" s="5"/>
      <c r="F25" s="9"/>
      <c r="G25" s="9"/>
      <c r="H25" s="9"/>
      <c r="I25" s="9"/>
      <c r="J25" s="9"/>
      <c r="K25" s="5"/>
      <c r="L25" s="5"/>
      <c r="M25" s="1">
        <v>2020</v>
      </c>
      <c r="N25" s="1">
        <v>27</v>
      </c>
      <c r="O25" s="1">
        <v>2</v>
      </c>
      <c r="P25" s="1">
        <v>7.4074074074000004E-2</v>
      </c>
      <c r="Q25" s="1">
        <v>2.9534684233518513</v>
      </c>
      <c r="R25" s="1">
        <v>2.9329703</v>
      </c>
      <c r="S25" s="1">
        <v>2.5257286443082556</v>
      </c>
      <c r="T25" s="12" t="s">
        <v>14</v>
      </c>
    </row>
    <row r="26" spans="1:20" x14ac:dyDescent="0.25">
      <c r="B26"/>
      <c r="C26" s="7"/>
      <c r="D26" s="7"/>
      <c r="E26" s="7"/>
      <c r="F26" s="9"/>
      <c r="G26" s="9"/>
      <c r="H26" s="9"/>
      <c r="I26" s="9"/>
      <c r="J26" s="9"/>
      <c r="K26" s="7"/>
      <c r="L26" s="7"/>
      <c r="M26" s="1">
        <v>2020</v>
      </c>
      <c r="N26" s="1">
        <v>24</v>
      </c>
      <c r="O26" s="1">
        <v>1</v>
      </c>
      <c r="P26" s="1">
        <v>4.1666666666000003E-2</v>
      </c>
      <c r="Q26" s="1">
        <v>3.2886915985842222</v>
      </c>
      <c r="R26" s="1">
        <v>3.3720377766053322</v>
      </c>
      <c r="S26" s="1">
        <v>3.1354942159291497</v>
      </c>
      <c r="T26" s="12" t="s">
        <v>15</v>
      </c>
    </row>
    <row r="27" spans="1:20" x14ac:dyDescent="0.25">
      <c r="B27" s="9"/>
      <c r="C27" s="9"/>
      <c r="D27" s="9"/>
      <c r="E27" s="9"/>
      <c r="F27" s="9"/>
      <c r="G27" s="9"/>
      <c r="H27" s="9"/>
      <c r="I27" s="9"/>
      <c r="J27" s="9"/>
      <c r="K27" s="7"/>
      <c r="L27" s="7"/>
      <c r="M27" s="1">
        <v>2020</v>
      </c>
      <c r="N27" s="1">
        <v>37</v>
      </c>
      <c r="O27" s="1">
        <v>2</v>
      </c>
      <c r="P27" s="1">
        <v>5.4054054054000003E-2</v>
      </c>
      <c r="Q27" s="1">
        <v>3.6829574722854046</v>
      </c>
      <c r="R27" s="1">
        <v>3.7976153810810822</v>
      </c>
      <c r="S27" s="1">
        <v>2.8622008809294686</v>
      </c>
      <c r="T27" s="12" t="s">
        <v>16</v>
      </c>
    </row>
    <row r="28" spans="1:20" x14ac:dyDescent="0.25">
      <c r="B28" s="9"/>
      <c r="C28" s="9"/>
      <c r="D28" s="9"/>
      <c r="E28" s="9"/>
      <c r="F28" s="9"/>
      <c r="G28" s="9"/>
      <c r="H28" s="9"/>
      <c r="I28" s="9"/>
      <c r="J28" s="9"/>
      <c r="K28" s="7"/>
      <c r="L28" s="7"/>
      <c r="M28" s="1">
        <v>2020</v>
      </c>
      <c r="N28" s="1">
        <v>49</v>
      </c>
      <c r="O28" s="1">
        <v>2</v>
      </c>
      <c r="P28" s="1">
        <v>4.0816326530000002E-2</v>
      </c>
      <c r="Q28" s="1">
        <v>3.8804487429979582</v>
      </c>
      <c r="R28" s="1">
        <v>3.9456192061224495</v>
      </c>
      <c r="S28" s="1">
        <v>3.1570004211501135</v>
      </c>
      <c r="T28" s="12" t="s">
        <v>17</v>
      </c>
    </row>
    <row r="29" spans="1:20" x14ac:dyDescent="0.25">
      <c r="B29" s="9"/>
      <c r="C29" s="9"/>
      <c r="D29" s="9"/>
      <c r="E29" s="9"/>
      <c r="F29" s="9"/>
      <c r="G29" s="9"/>
      <c r="H29" s="9"/>
      <c r="I29" s="9"/>
      <c r="J29" s="9"/>
      <c r="K29" s="7"/>
      <c r="L29" s="7"/>
      <c r="M29" s="1">
        <v>2020</v>
      </c>
      <c r="N29" s="1">
        <v>74</v>
      </c>
      <c r="O29" s="1">
        <v>1</v>
      </c>
      <c r="P29" s="1">
        <v>1.3513513513E-2</v>
      </c>
      <c r="Q29" s="1">
        <v>4.2816566833194605</v>
      </c>
      <c r="R29" s="1">
        <v>4.3551475716216217</v>
      </c>
      <c r="S29" s="1">
        <v>4.290459441148391</v>
      </c>
      <c r="T29" s="12" t="s">
        <v>18</v>
      </c>
    </row>
    <row r="30" spans="1:20" x14ac:dyDescent="0.25">
      <c r="B30" s="9"/>
      <c r="C30" s="9"/>
      <c r="D30" s="9"/>
      <c r="E30" s="9"/>
      <c r="F30" s="9"/>
      <c r="G30" s="9"/>
      <c r="H30" s="9"/>
      <c r="I30" s="9"/>
      <c r="J30" s="9"/>
      <c r="K30" s="7"/>
      <c r="L30" s="7"/>
      <c r="M30" s="1">
        <v>2020</v>
      </c>
      <c r="N30" s="1">
        <v>102</v>
      </c>
      <c r="O30" s="1">
        <v>0</v>
      </c>
      <c r="P30" s="1">
        <v>0</v>
      </c>
      <c r="Q30" s="1">
        <v>4.5111343457782356</v>
      </c>
      <c r="R30" s="1">
        <v>4.6702833490196083</v>
      </c>
      <c r="T30" s="12" t="s">
        <v>19</v>
      </c>
    </row>
    <row r="31" spans="1:20" x14ac:dyDescent="0.25">
      <c r="B31" s="9"/>
      <c r="C31" s="9"/>
      <c r="D31" s="9"/>
      <c r="E31" s="9"/>
      <c r="F31" s="9"/>
      <c r="G31" s="9"/>
      <c r="H31" s="9"/>
      <c r="I31" s="9"/>
      <c r="J31" s="9"/>
      <c r="K31" s="7"/>
      <c r="L31" s="7"/>
      <c r="M31" s="1">
        <v>2020</v>
      </c>
      <c r="N31" s="1">
        <v>129</v>
      </c>
      <c r="O31" s="1">
        <v>2</v>
      </c>
      <c r="P31" s="1">
        <v>1.5503875968E-2</v>
      </c>
      <c r="Q31" s="1">
        <v>4.7677847719262019</v>
      </c>
      <c r="R31" s="1">
        <v>5.0027645496124027</v>
      </c>
      <c r="S31" s="1">
        <v>4.1510399058986458</v>
      </c>
      <c r="T31" s="12" t="s">
        <v>20</v>
      </c>
    </row>
    <row r="32" spans="1:20" x14ac:dyDescent="0.25">
      <c r="B32" s="9"/>
      <c r="C32" s="9"/>
      <c r="D32" s="9"/>
      <c r="E32" s="9"/>
      <c r="F32" s="9"/>
      <c r="G32" s="9"/>
      <c r="H32" s="9"/>
      <c r="I32" s="9"/>
      <c r="J32" s="9"/>
      <c r="K32" s="7"/>
      <c r="L32" s="7"/>
      <c r="M32" s="1">
        <v>2020</v>
      </c>
      <c r="N32" s="1">
        <v>173</v>
      </c>
      <c r="O32" s="1">
        <v>3</v>
      </c>
      <c r="P32" s="1">
        <v>1.7341040461999999E-2</v>
      </c>
      <c r="Q32" s="1">
        <v>5.0912598289041773</v>
      </c>
      <c r="R32" s="1">
        <v>5.3384273836824079</v>
      </c>
      <c r="S32" s="1">
        <v>4.0371861483821405</v>
      </c>
      <c r="T32" s="12" t="s">
        <v>21</v>
      </c>
    </row>
    <row r="33" spans="2:20" x14ac:dyDescent="0.25">
      <c r="B33" s="9"/>
      <c r="C33" s="9"/>
      <c r="D33" s="9"/>
      <c r="E33" s="9"/>
      <c r="F33" s="9"/>
      <c r="G33" s="9"/>
      <c r="H33" s="9"/>
      <c r="I33" s="9"/>
      <c r="J33" s="9"/>
      <c r="K33" s="7"/>
      <c r="L33" s="7"/>
      <c r="M33" s="1">
        <v>2020</v>
      </c>
      <c r="N33" s="1">
        <v>287</v>
      </c>
      <c r="O33" s="1">
        <v>3</v>
      </c>
      <c r="P33" s="1">
        <v>1.0452961671999999E-2</v>
      </c>
      <c r="Q33" s="1">
        <v>5.3225388059881533</v>
      </c>
      <c r="R33" s="1">
        <v>5.6643597745644572</v>
      </c>
      <c r="S33" s="1">
        <v>4.5503619494930891</v>
      </c>
      <c r="T33" s="12" t="s">
        <v>22</v>
      </c>
    </row>
    <row r="34" spans="2:20" x14ac:dyDescent="0.25">
      <c r="B34" s="9"/>
      <c r="C34" s="9"/>
      <c r="D34" s="9"/>
      <c r="E34" s="9"/>
      <c r="F34" s="9"/>
      <c r="G34" s="9"/>
      <c r="H34" s="9"/>
      <c r="I34" s="9"/>
      <c r="J34" s="9"/>
      <c r="K34" s="7"/>
      <c r="L34" s="7"/>
      <c r="M34" s="1">
        <v>2020</v>
      </c>
      <c r="N34" s="1">
        <v>383</v>
      </c>
      <c r="O34" s="1">
        <v>4</v>
      </c>
      <c r="P34" s="1">
        <v>1.0443864229E-2</v>
      </c>
      <c r="Q34" s="1">
        <v>5.5368722199389113</v>
      </c>
      <c r="R34" s="1">
        <v>5.8843658345054468</v>
      </c>
      <c r="S34" s="1">
        <v>4.5512418439625355</v>
      </c>
      <c r="T34" s="12" t="s">
        <v>23</v>
      </c>
    </row>
    <row r="35" spans="2:20" x14ac:dyDescent="0.25">
      <c r="B35" s="9"/>
      <c r="C35" s="9"/>
      <c r="D35" s="9"/>
      <c r="E35" s="9"/>
      <c r="F35" s="9"/>
      <c r="G35" s="9"/>
      <c r="H35" s="9"/>
      <c r="I35" s="9"/>
      <c r="J35" s="9"/>
      <c r="K35" s="7"/>
      <c r="L35" s="7"/>
      <c r="M35" s="1">
        <v>2020</v>
      </c>
      <c r="N35" s="1">
        <v>468</v>
      </c>
      <c r="O35" s="1">
        <v>7</v>
      </c>
      <c r="P35" s="1">
        <v>1.4957264957E-2</v>
      </c>
      <c r="Q35" s="1">
        <v>5.7892792769571786</v>
      </c>
      <c r="R35" s="1">
        <v>6.1836364871794824</v>
      </c>
      <c r="S35" s="1">
        <v>4.1874878939413218</v>
      </c>
      <c r="T35" s="12" t="s">
        <v>24</v>
      </c>
    </row>
    <row r="36" spans="2:20" x14ac:dyDescent="0.25">
      <c r="B36" s="9"/>
      <c r="C36" s="9"/>
      <c r="D36" s="9"/>
      <c r="E36" s="9"/>
      <c r="F36" s="9"/>
      <c r="G36" s="9"/>
      <c r="H36" s="9"/>
      <c r="I36" s="9"/>
      <c r="J36" s="9"/>
      <c r="K36" s="7"/>
      <c r="L36" s="7"/>
      <c r="M36" s="1">
        <v>2020</v>
      </c>
      <c r="N36" s="1">
        <v>671</v>
      </c>
      <c r="O36" s="1">
        <v>5</v>
      </c>
      <c r="P36" s="1">
        <v>7.4515648280000001E-3</v>
      </c>
      <c r="Q36" s="1">
        <v>6.0493595792754737</v>
      </c>
      <c r="R36" s="1">
        <v>6.4307492588673645</v>
      </c>
      <c r="S36" s="1">
        <v>4.8918517581062888</v>
      </c>
      <c r="T36" s="12" t="s">
        <v>25</v>
      </c>
    </row>
    <row r="37" spans="2:20" x14ac:dyDescent="0.25">
      <c r="B37" s="9"/>
      <c r="C37" s="9"/>
      <c r="D37" s="9"/>
      <c r="E37" s="9"/>
      <c r="F37" s="9"/>
      <c r="G37" s="9"/>
      <c r="H37" s="9"/>
      <c r="I37" s="9"/>
      <c r="J37" s="9"/>
      <c r="K37" s="7"/>
      <c r="L37" s="7"/>
      <c r="M37" s="1">
        <v>2020</v>
      </c>
      <c r="N37" s="1">
        <v>895</v>
      </c>
      <c r="O37" s="1">
        <v>1</v>
      </c>
      <c r="P37" s="1">
        <v>1.117318435E-3</v>
      </c>
      <c r="Q37" s="1">
        <v>6.2628954156299477</v>
      </c>
      <c r="R37" s="1">
        <v>6.652224086927375</v>
      </c>
      <c r="S37" s="1">
        <v>6.7957057751735137</v>
      </c>
      <c r="T37" s="12" t="s">
        <v>26</v>
      </c>
    </row>
    <row r="38" spans="2:20" x14ac:dyDescent="0.25">
      <c r="B38" s="9"/>
      <c r="C38" s="9"/>
      <c r="D38" s="9"/>
      <c r="E38" s="9"/>
      <c r="F38" s="9"/>
      <c r="G38" s="9"/>
      <c r="H38" s="9"/>
      <c r="I38" s="9"/>
      <c r="J38" s="9"/>
      <c r="K38" s="7"/>
      <c r="L38" s="7"/>
      <c r="M38" s="1">
        <v>2020</v>
      </c>
      <c r="N38" s="1">
        <v>1314</v>
      </c>
      <c r="O38" s="1">
        <v>3</v>
      </c>
      <c r="P38" s="1">
        <v>2.283105022E-3</v>
      </c>
      <c r="Q38" s="1">
        <v>6.4512056158071012</v>
      </c>
      <c r="R38" s="1">
        <v>6.8780824751434668</v>
      </c>
      <c r="S38" s="1">
        <v>6.0799331950955899</v>
      </c>
      <c r="T38" s="12" t="s">
        <v>27</v>
      </c>
    </row>
    <row r="39" spans="2:20" x14ac:dyDescent="0.25">
      <c r="B39" s="9"/>
      <c r="C39" s="9"/>
      <c r="D39" s="9"/>
      <c r="E39" s="9"/>
      <c r="F39" s="9"/>
      <c r="G39" s="9"/>
      <c r="H39" s="9"/>
      <c r="I39" s="9"/>
      <c r="J39" s="9"/>
      <c r="K39" s="7"/>
      <c r="L39" s="7"/>
      <c r="M39" s="1">
        <v>2020</v>
      </c>
      <c r="N39" s="1">
        <v>1719</v>
      </c>
      <c r="O39" s="1">
        <v>4</v>
      </c>
      <c r="P39" s="1">
        <v>2.3269342639999999E-3</v>
      </c>
      <c r="Q39" s="1">
        <v>6.6433506269332359</v>
      </c>
      <c r="R39" s="1">
        <v>7.12558585631181</v>
      </c>
      <c r="S39" s="1">
        <v>6.0608739984801501</v>
      </c>
      <c r="T39" s="12" t="s">
        <v>28</v>
      </c>
    </row>
    <row r="40" spans="2:20" x14ac:dyDescent="0.25">
      <c r="B40" s="9"/>
      <c r="C40" s="9"/>
      <c r="D40" s="9"/>
      <c r="E40" s="9"/>
      <c r="F40" s="9"/>
      <c r="G40" s="9"/>
      <c r="H40" s="9"/>
      <c r="I40" s="9"/>
      <c r="J40" s="9"/>
      <c r="K40" s="7"/>
      <c r="L40" s="7"/>
      <c r="M40" s="1">
        <v>2020</v>
      </c>
      <c r="N40" s="1">
        <v>6512</v>
      </c>
      <c r="O40" s="1">
        <v>9</v>
      </c>
      <c r="P40" s="1">
        <v>1.3820638819999999E-3</v>
      </c>
      <c r="Q40" s="1">
        <v>6.9283099662412031</v>
      </c>
      <c r="R40" s="1">
        <v>7.5330409782094403</v>
      </c>
      <c r="S40" s="1">
        <v>6.5827943105329316</v>
      </c>
      <c r="T40" s="12" t="s">
        <v>29</v>
      </c>
    </row>
    <row r="41" spans="2:20" x14ac:dyDescent="0.25">
      <c r="B41" s="9"/>
      <c r="C41" s="9"/>
      <c r="D41" s="9"/>
      <c r="E41" s="9"/>
      <c r="F41" s="9"/>
      <c r="G41" s="9"/>
      <c r="H41" s="9"/>
      <c r="I41" s="9"/>
      <c r="J41" s="9"/>
      <c r="K41" s="7"/>
      <c r="L41" s="7"/>
      <c r="N41" s="1">
        <f>SUM(Table_Query_from_RCPDatamart_1162['# Obs])</f>
        <v>26297</v>
      </c>
    </row>
    <row r="42" spans="2:20" x14ac:dyDescent="0.25">
      <c r="B42" s="4"/>
      <c r="C42" s="7"/>
      <c r="D42" s="7"/>
      <c r="E42" s="7"/>
      <c r="F42" s="7"/>
      <c r="G42" s="7"/>
      <c r="H42" s="7"/>
      <c r="I42" s="7"/>
    </row>
    <row r="43" spans="2:20" x14ac:dyDescent="0.25">
      <c r="B43" s="4"/>
      <c r="C43" s="7"/>
      <c r="D43" s="7"/>
      <c r="E43" s="7"/>
      <c r="F43" s="7"/>
      <c r="G43" s="7"/>
      <c r="H43" s="7"/>
      <c r="I43" s="7"/>
    </row>
    <row r="44" spans="2:20" x14ac:dyDescent="0.25">
      <c r="B44" s="4"/>
      <c r="C44" s="7"/>
      <c r="D44" s="7"/>
      <c r="E44" s="7"/>
      <c r="F44" s="7"/>
      <c r="G44" s="7"/>
      <c r="H44" s="7"/>
      <c r="I44" s="7"/>
    </row>
    <row r="47" spans="2:20" x14ac:dyDescent="0.25">
      <c r="B47"/>
      <c r="C47" s="3" t="s">
        <v>7</v>
      </c>
      <c r="D47"/>
      <c r="E47"/>
      <c r="F47" s="9"/>
      <c r="G47" s="9"/>
      <c r="H47" s="9"/>
      <c r="I47" s="9"/>
      <c r="J47" s="9"/>
      <c r="K47" s="9"/>
      <c r="L47" s="9"/>
    </row>
    <row r="48" spans="2:20" x14ac:dyDescent="0.25">
      <c r="B48"/>
      <c r="C48" s="5">
        <v>2019</v>
      </c>
      <c r="D48" s="5">
        <v>2020</v>
      </c>
      <c r="E48" s="5" t="s">
        <v>6</v>
      </c>
      <c r="F48" s="9"/>
      <c r="G48" s="9"/>
      <c r="H48" s="9"/>
      <c r="I48" s="9"/>
      <c r="J48" s="9"/>
      <c r="K48" s="5"/>
      <c r="L48" s="5"/>
    </row>
    <row r="49" spans="1:12" x14ac:dyDescent="0.25">
      <c r="A49" s="1" t="s">
        <v>10</v>
      </c>
      <c r="B49" t="s">
        <v>11</v>
      </c>
      <c r="C49" s="10">
        <v>78</v>
      </c>
      <c r="D49" s="10">
        <v>60</v>
      </c>
      <c r="E49" s="10">
        <v>138</v>
      </c>
      <c r="F49" s="9"/>
      <c r="G49" s="9"/>
      <c r="H49" s="9"/>
      <c r="I49" s="9"/>
      <c r="J49" s="9"/>
      <c r="K49" s="10"/>
      <c r="L49" s="10"/>
    </row>
    <row r="50" spans="1:12" x14ac:dyDescent="0.25">
      <c r="A50" s="1" t="e">
        <f>RIGHT(B50, LEN(B50)-4)</f>
        <v>#VALUE!</v>
      </c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</row>
    <row r="51" spans="1:12" x14ac:dyDescent="0.25">
      <c r="A51" s="1" t="e">
        <f t="shared" ref="A51:A63" si="1">RIGHT(B51, LEN(B51)-4)</f>
        <v>#VALUE!</v>
      </c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</row>
    <row r="52" spans="1:12" x14ac:dyDescent="0.25">
      <c r="A52" s="1" t="e">
        <f t="shared" si="1"/>
        <v>#VALUE!</v>
      </c>
      <c r="B52" s="9"/>
      <c r="C52" s="9"/>
      <c r="D52" s="9"/>
      <c r="E52" s="9"/>
      <c r="F52" s="9"/>
      <c r="G52" s="9"/>
      <c r="H52" s="9"/>
      <c r="I52" s="9"/>
      <c r="J52" s="9"/>
      <c r="K52" s="10"/>
      <c r="L52" s="10"/>
    </row>
    <row r="53" spans="1:12" x14ac:dyDescent="0.25">
      <c r="A53" s="1" t="e">
        <f t="shared" si="1"/>
        <v>#VALUE!</v>
      </c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</row>
    <row r="54" spans="1:12" x14ac:dyDescent="0.25">
      <c r="A54" s="1" t="e">
        <f t="shared" si="1"/>
        <v>#VALUE!</v>
      </c>
      <c r="B54" s="9"/>
      <c r="C54" s="9"/>
      <c r="D54" s="9"/>
      <c r="E54" s="9"/>
      <c r="F54" s="9"/>
      <c r="G54" s="9"/>
      <c r="H54" s="9"/>
      <c r="I54" s="9"/>
      <c r="J54" s="9"/>
      <c r="K54" s="10"/>
      <c r="L54" s="10"/>
    </row>
    <row r="55" spans="1:12" x14ac:dyDescent="0.25">
      <c r="A55" s="1" t="e">
        <f t="shared" si="1"/>
        <v>#VALUE!</v>
      </c>
      <c r="B55" s="9"/>
      <c r="C55" s="9"/>
      <c r="D55" s="9"/>
      <c r="E55" s="9"/>
      <c r="F55" s="9"/>
      <c r="G55" s="9"/>
      <c r="H55" s="9"/>
      <c r="I55" s="9"/>
      <c r="J55" s="9"/>
      <c r="K55" s="10"/>
      <c r="L55" s="10"/>
    </row>
    <row r="56" spans="1:12" x14ac:dyDescent="0.25">
      <c r="A56" s="1" t="e">
        <f t="shared" si="1"/>
        <v>#VALUE!</v>
      </c>
      <c r="B56" s="9"/>
      <c r="C56" s="9"/>
      <c r="D56" s="9"/>
      <c r="E56" s="9"/>
      <c r="F56" s="9"/>
      <c r="G56" s="9"/>
      <c r="H56" s="9"/>
      <c r="I56" s="9"/>
      <c r="J56" s="9"/>
      <c r="K56" s="10"/>
      <c r="L56" s="10"/>
    </row>
    <row r="57" spans="1:12" x14ac:dyDescent="0.25">
      <c r="A57" s="1" t="e">
        <f t="shared" si="1"/>
        <v>#VALUE!</v>
      </c>
      <c r="B57" s="9"/>
      <c r="C57" s="9"/>
      <c r="D57" s="9"/>
      <c r="E57" s="9"/>
      <c r="F57" s="9"/>
      <c r="G57" s="9"/>
      <c r="H57" s="9"/>
      <c r="I57" s="9"/>
      <c r="J57" s="9"/>
      <c r="K57" s="10"/>
      <c r="L57" s="10"/>
    </row>
    <row r="58" spans="1:12" x14ac:dyDescent="0.25">
      <c r="A58" s="1" t="e">
        <f t="shared" si="1"/>
        <v>#VALUE!</v>
      </c>
      <c r="B58" s="9"/>
      <c r="C58" s="9"/>
      <c r="D58" s="9"/>
      <c r="E58" s="9"/>
      <c r="F58" s="9"/>
      <c r="G58" s="9"/>
      <c r="H58" s="9"/>
      <c r="I58" s="9"/>
      <c r="J58" s="9"/>
      <c r="K58" s="10"/>
      <c r="L58" s="10"/>
    </row>
    <row r="59" spans="1:12" x14ac:dyDescent="0.25">
      <c r="A59" s="1" t="e">
        <f t="shared" si="1"/>
        <v>#VALUE!</v>
      </c>
      <c r="B59" s="9"/>
      <c r="C59" s="9"/>
      <c r="D59" s="9"/>
      <c r="E59" s="9"/>
      <c r="F59" s="9"/>
      <c r="G59" s="9"/>
      <c r="H59" s="9"/>
      <c r="I59" s="9"/>
      <c r="J59" s="9"/>
      <c r="K59" s="10"/>
      <c r="L59" s="10"/>
    </row>
    <row r="60" spans="1:12" x14ac:dyDescent="0.25">
      <c r="A60" s="1" t="e">
        <f t="shared" si="1"/>
        <v>#VALUE!</v>
      </c>
      <c r="B60" s="9"/>
      <c r="C60" s="9"/>
      <c r="D60" s="9"/>
      <c r="E60" s="9"/>
      <c r="F60" s="9"/>
      <c r="G60" s="9"/>
      <c r="H60" s="9"/>
      <c r="I60" s="9"/>
      <c r="J60" s="9"/>
      <c r="K60" s="10"/>
      <c r="L60" s="10"/>
    </row>
    <row r="61" spans="1:12" x14ac:dyDescent="0.25">
      <c r="A61" s="1" t="e">
        <f t="shared" si="1"/>
        <v>#VALUE!</v>
      </c>
      <c r="B61" s="9"/>
      <c r="C61" s="9"/>
      <c r="D61" s="9"/>
      <c r="E61" s="9"/>
      <c r="F61" s="9"/>
      <c r="G61" s="9"/>
      <c r="H61" s="9"/>
      <c r="I61" s="9"/>
      <c r="J61" s="9"/>
      <c r="K61" s="10"/>
      <c r="L61" s="10"/>
    </row>
    <row r="62" spans="1:12" x14ac:dyDescent="0.25">
      <c r="A62" s="1" t="e">
        <f t="shared" si="1"/>
        <v>#VALUE!</v>
      </c>
      <c r="B62" s="9"/>
      <c r="C62" s="9"/>
      <c r="D62" s="9"/>
      <c r="E62" s="9"/>
      <c r="F62" s="9"/>
      <c r="G62" s="9"/>
      <c r="H62" s="9"/>
      <c r="I62" s="9"/>
      <c r="J62" s="9"/>
      <c r="K62" s="10"/>
      <c r="L62" s="10"/>
    </row>
    <row r="63" spans="1:12" x14ac:dyDescent="0.25">
      <c r="A63" s="1" t="e">
        <f t="shared" si="1"/>
        <v>#VALUE!</v>
      </c>
      <c r="B63" s="9"/>
      <c r="C63" s="9"/>
      <c r="D63" s="9"/>
      <c r="E63" s="9"/>
      <c r="F63" s="9"/>
      <c r="G63" s="9"/>
      <c r="H63" s="9"/>
      <c r="I63" s="9"/>
      <c r="J63" s="9"/>
      <c r="K63" s="10"/>
      <c r="L63" s="10"/>
    </row>
    <row r="64" spans="1:12" x14ac:dyDescent="0.25">
      <c r="B64" s="9"/>
      <c r="C64" s="9"/>
      <c r="D64" s="9"/>
      <c r="E64" s="9"/>
      <c r="F64" s="9"/>
      <c r="G64" s="9"/>
      <c r="H64" s="9"/>
      <c r="I64" s="9"/>
      <c r="J64" s="9"/>
      <c r="K64" s="10"/>
      <c r="L64" s="10"/>
    </row>
  </sheetData>
  <mergeCells count="1">
    <mergeCell ref="M3:W3"/>
  </mergeCell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X44"/>
  <sheetViews>
    <sheetView zoomScale="85" zoomScaleNormal="85" workbookViewId="0">
      <selection activeCell="E19" sqref="E19"/>
    </sheetView>
  </sheetViews>
  <sheetFormatPr defaultRowHeight="15" x14ac:dyDescent="0.25"/>
  <cols>
    <col min="1" max="1" width="9.140625" style="1"/>
    <col min="2" max="2" width="14.28515625" style="1" customWidth="1"/>
    <col min="3" max="3" width="23.5703125" style="1" customWidth="1"/>
    <col min="4" max="4" width="18.42578125" style="1" customWidth="1"/>
    <col min="5" max="5" width="18.5703125" style="1" customWidth="1"/>
    <col min="6" max="6" width="23.5703125" style="1" customWidth="1"/>
    <col min="7" max="7" width="18.42578125" style="1" customWidth="1"/>
    <col min="8" max="8" width="18.5703125" style="1" customWidth="1"/>
    <col min="9" max="9" width="27.42578125" style="1" customWidth="1"/>
    <col min="10" max="10" width="25" style="1" bestFit="1" customWidth="1"/>
    <col min="11" max="12" width="19.85546875" style="1" customWidth="1"/>
    <col min="13" max="13" width="7.5703125" style="1" customWidth="1"/>
    <col min="14" max="14" width="8.5703125" style="1" customWidth="1"/>
    <col min="15" max="15" width="12.42578125" style="1" customWidth="1"/>
    <col min="16" max="16" width="14.42578125" style="1" customWidth="1"/>
    <col min="17" max="17" width="12.28515625" style="1" customWidth="1"/>
    <col min="18" max="18" width="15.5703125" style="1" customWidth="1"/>
    <col min="19" max="19" width="12.28515625" style="1" customWidth="1"/>
    <col min="20" max="20" width="14.28515625" style="1" customWidth="1"/>
    <col min="21" max="21" width="18.140625" style="1" customWidth="1"/>
    <col min="22" max="22" width="12.85546875" style="1" customWidth="1"/>
    <col min="23" max="23" width="12.28515625" style="1" customWidth="1"/>
    <col min="24" max="24" width="24.42578125" style="1" customWidth="1"/>
    <col min="25" max="25" width="12.42578125" style="1" customWidth="1"/>
    <col min="26" max="16384" width="9.140625" style="1"/>
  </cols>
  <sheetData>
    <row r="1" spans="1:24" x14ac:dyDescent="0.25">
      <c r="C1" s="9" t="s">
        <v>51</v>
      </c>
      <c r="D1" s="9" t="s">
        <v>52</v>
      </c>
      <c r="E1" s="9" t="s">
        <v>53</v>
      </c>
      <c r="F1" s="9" t="s">
        <v>55</v>
      </c>
      <c r="G1" s="9" t="s">
        <v>56</v>
      </c>
      <c r="H1" s="9" t="s">
        <v>57</v>
      </c>
    </row>
    <row r="2" spans="1:24" x14ac:dyDescent="0.25">
      <c r="C2" s="9"/>
      <c r="D2" s="9"/>
      <c r="E2" s="9"/>
      <c r="F2" s="9"/>
      <c r="G2" s="9"/>
      <c r="H2" s="9"/>
    </row>
    <row r="3" spans="1:24" x14ac:dyDescent="0.25">
      <c r="B3" s="13" t="s">
        <v>30</v>
      </c>
      <c r="C3" s="13"/>
      <c r="D3" s="13"/>
      <c r="E3" s="13"/>
      <c r="F3" s="13"/>
      <c r="G3" s="13"/>
      <c r="H3" s="13"/>
      <c r="I3" s="14"/>
      <c r="J3" s="14"/>
      <c r="M3" s="17" t="s">
        <v>30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B4"/>
      <c r="C4" s="3" t="s">
        <v>7</v>
      </c>
      <c r="D4"/>
      <c r="E4"/>
      <c r="F4"/>
      <c r="G4"/>
      <c r="H4"/>
      <c r="M4" s="2" t="s">
        <v>3</v>
      </c>
      <c r="N4" s="2" t="s">
        <v>2</v>
      </c>
      <c r="O4" s="2" t="s">
        <v>0</v>
      </c>
      <c r="P4" s="2" t="s">
        <v>1</v>
      </c>
      <c r="Q4" s="2" t="s">
        <v>47</v>
      </c>
      <c r="R4" s="2" t="s">
        <v>48</v>
      </c>
      <c r="S4" s="2" t="s">
        <v>4</v>
      </c>
      <c r="T4" s="2" t="s">
        <v>60</v>
      </c>
    </row>
    <row r="5" spans="1:24" x14ac:dyDescent="0.25">
      <c r="B5"/>
      <c r="C5" s="5">
        <v>2019</v>
      </c>
      <c r="D5" s="5"/>
      <c r="E5" s="5"/>
      <c r="F5" s="5">
        <v>2020</v>
      </c>
      <c r="G5" s="5"/>
      <c r="H5" s="5"/>
      <c r="L5" s="8"/>
      <c r="M5" s="1">
        <v>2019</v>
      </c>
      <c r="N5" s="1">
        <v>4956</v>
      </c>
      <c r="O5" s="1">
        <v>18</v>
      </c>
      <c r="P5" s="1">
        <v>3.6319612589999998E-3</v>
      </c>
      <c r="Q5" s="1">
        <v>6.4382642824792988</v>
      </c>
      <c r="R5" s="1">
        <v>6.7681515171453253</v>
      </c>
      <c r="S5" s="1">
        <v>5.6143439120089589</v>
      </c>
      <c r="T5" s="12" t="s">
        <v>61</v>
      </c>
    </row>
    <row r="6" spans="1:24" x14ac:dyDescent="0.25">
      <c r="B6" s="3" t="s">
        <v>5</v>
      </c>
      <c r="C6" s="9" t="s">
        <v>50</v>
      </c>
      <c r="D6" s="9" t="s">
        <v>49</v>
      </c>
      <c r="E6" s="9" t="s">
        <v>8</v>
      </c>
      <c r="F6" s="9" t="s">
        <v>50</v>
      </c>
      <c r="G6" s="9" t="s">
        <v>49</v>
      </c>
      <c r="H6" s="9" t="s">
        <v>8</v>
      </c>
      <c r="L6" s="8"/>
      <c r="M6" s="1">
        <v>2019</v>
      </c>
      <c r="N6" s="1">
        <v>7429</v>
      </c>
      <c r="O6" s="1">
        <v>33</v>
      </c>
      <c r="P6" s="1">
        <v>4.4420514199999999E-3</v>
      </c>
      <c r="Q6" s="1">
        <v>6.4718730325172418</v>
      </c>
      <c r="R6" s="1">
        <v>7.0793910756534046</v>
      </c>
      <c r="S6" s="1">
        <v>5.4121870310405349</v>
      </c>
      <c r="T6" s="12" t="s">
        <v>62</v>
      </c>
    </row>
    <row r="7" spans="1:24" x14ac:dyDescent="0.25">
      <c r="A7" s="1" t="str">
        <f>RIGHT(B7, LEN(B7)-4)</f>
        <v>age &lt;= 2.55</v>
      </c>
      <c r="B7" s="4" t="s">
        <v>61</v>
      </c>
      <c r="C7" s="6">
        <v>6.7681515171453253</v>
      </c>
      <c r="D7" s="6">
        <v>6.4382642824792988</v>
      </c>
      <c r="E7" s="6">
        <v>5.6143439120089589</v>
      </c>
      <c r="F7" s="6">
        <v>6.7645338111264346</v>
      </c>
      <c r="G7" s="6">
        <v>6.4263575695562638</v>
      </c>
      <c r="H7" s="6">
        <v>5.7069148186425167</v>
      </c>
      <c r="L7" s="15"/>
      <c r="M7" s="1">
        <v>2019</v>
      </c>
      <c r="N7" s="1">
        <v>592</v>
      </c>
      <c r="O7" s="1">
        <v>27</v>
      </c>
      <c r="P7" s="1">
        <v>4.5608108107999999E-2</v>
      </c>
      <c r="Q7" s="1">
        <v>5.1040796387494165</v>
      </c>
      <c r="R7" s="1">
        <v>6.3431940303432395</v>
      </c>
      <c r="S7" s="1">
        <v>3.0409888651420678</v>
      </c>
      <c r="T7" s="12" t="s">
        <v>63</v>
      </c>
    </row>
    <row r="8" spans="1:24" x14ac:dyDescent="0.25">
      <c r="A8" s="1" t="str">
        <f t="shared" ref="A8:A9" si="0">RIGHT(B8, LEN(B8)-4)</f>
        <v>age &lt;= 8.91</v>
      </c>
      <c r="B8" s="4" t="s">
        <v>62</v>
      </c>
      <c r="C8" s="6">
        <v>7.0793910756534046</v>
      </c>
      <c r="D8" s="6">
        <v>6.4718730325172418</v>
      </c>
      <c r="E8" s="6">
        <v>5.4121870310405349</v>
      </c>
      <c r="F8" s="6">
        <v>7.0816863007849067</v>
      </c>
      <c r="G8" s="6">
        <v>6.4564837306254912</v>
      </c>
      <c r="H8" s="6">
        <v>5.4545195121083649</v>
      </c>
      <c r="L8" s="15"/>
      <c r="M8" s="1">
        <v>2020</v>
      </c>
      <c r="N8" s="1">
        <v>5133</v>
      </c>
      <c r="O8" s="1">
        <v>17</v>
      </c>
      <c r="P8" s="1">
        <v>3.31190337E-3</v>
      </c>
      <c r="Q8" s="1">
        <v>6.4263575695562638</v>
      </c>
      <c r="R8" s="1">
        <v>6.7645338111264346</v>
      </c>
      <c r="S8" s="1">
        <v>5.7069148186425167</v>
      </c>
      <c r="T8" s="12" t="s">
        <v>61</v>
      </c>
    </row>
    <row r="9" spans="1:24" x14ac:dyDescent="0.25">
      <c r="A9" s="1" t="str">
        <f t="shared" si="0"/>
        <v>age &gt; 8.91</v>
      </c>
      <c r="B9" s="4" t="s">
        <v>63</v>
      </c>
      <c r="C9" s="6">
        <v>6.3431940303432395</v>
      </c>
      <c r="D9" s="6">
        <v>5.1040796387494165</v>
      </c>
      <c r="E9" s="6">
        <v>3.0409888651420678</v>
      </c>
      <c r="F9" s="6">
        <v>6.5123069032142595</v>
      </c>
      <c r="G9" s="6">
        <v>5.287697644134818</v>
      </c>
      <c r="H9" s="6">
        <v>4.0973702831386349</v>
      </c>
      <c r="L9" s="15"/>
      <c r="M9" s="1">
        <v>2020</v>
      </c>
      <c r="N9" s="1">
        <v>7514</v>
      </c>
      <c r="O9" s="1">
        <v>32</v>
      </c>
      <c r="P9" s="1">
        <v>4.2587170609999997E-3</v>
      </c>
      <c r="Q9" s="1">
        <v>6.4564837306254912</v>
      </c>
      <c r="R9" s="1">
        <v>7.0816863007849067</v>
      </c>
      <c r="S9" s="1">
        <v>5.4545195121083649</v>
      </c>
      <c r="T9" s="12" t="s">
        <v>62</v>
      </c>
    </row>
    <row r="10" spans="1:24" x14ac:dyDescent="0.25">
      <c r="L10" s="15"/>
      <c r="M10" s="1">
        <v>2020</v>
      </c>
      <c r="N10" s="1">
        <v>673</v>
      </c>
      <c r="O10" s="1">
        <v>11</v>
      </c>
      <c r="P10" s="1">
        <v>1.6344725110999998E-2</v>
      </c>
      <c r="Q10" s="1">
        <v>5.287697644134818</v>
      </c>
      <c r="R10" s="1">
        <v>6.5123069032142595</v>
      </c>
      <c r="S10" s="1">
        <v>4.0973702831386349</v>
      </c>
      <c r="T10" s="12" t="s">
        <v>63</v>
      </c>
    </row>
    <row r="11" spans="1:24" x14ac:dyDescent="0.25">
      <c r="L11" s="15"/>
      <c r="N11" s="1">
        <f>SUM(Table_Query_from_RCPDatamart_11623['# Obs])</f>
        <v>26297</v>
      </c>
    </row>
    <row r="12" spans="1:24" x14ac:dyDescent="0.25">
      <c r="L12" s="15"/>
    </row>
    <row r="13" spans="1:24" x14ac:dyDescent="0.25">
      <c r="L13" s="15"/>
    </row>
    <row r="14" spans="1:24" x14ac:dyDescent="0.25">
      <c r="L14" s="15"/>
    </row>
    <row r="15" spans="1:24" x14ac:dyDescent="0.25">
      <c r="L15" s="15"/>
    </row>
    <row r="16" spans="1:24" x14ac:dyDescent="0.25">
      <c r="L16" s="15"/>
    </row>
    <row r="17" spans="3:12" x14ac:dyDescent="0.25">
      <c r="L17" s="15"/>
    </row>
    <row r="18" spans="3:12" x14ac:dyDescent="0.25">
      <c r="L18" s="15"/>
    </row>
    <row r="19" spans="3:12" x14ac:dyDescent="0.25">
      <c r="L19" s="15"/>
    </row>
    <row r="20" spans="3:12" x14ac:dyDescent="0.25">
      <c r="L20" s="15"/>
    </row>
    <row r="21" spans="3:12" x14ac:dyDescent="0.25">
      <c r="L21" s="15"/>
    </row>
    <row r="22" spans="3:12" x14ac:dyDescent="0.25">
      <c r="L22" s="15"/>
    </row>
    <row r="23" spans="3:12" x14ac:dyDescent="0.25">
      <c r="I23" s="14"/>
      <c r="J23" s="14"/>
    </row>
    <row r="25" spans="3:12" x14ac:dyDescent="0.25">
      <c r="C25" s="8"/>
      <c r="D25" s="8"/>
      <c r="E25" s="8"/>
      <c r="K25" s="8"/>
      <c r="L25" s="8"/>
    </row>
    <row r="26" spans="3:12" x14ac:dyDescent="0.25">
      <c r="C26" s="16"/>
      <c r="D26" s="16"/>
      <c r="E26" s="16"/>
      <c r="K26" s="16"/>
      <c r="L26" s="16"/>
    </row>
    <row r="27" spans="3:12" x14ac:dyDescent="0.25">
      <c r="K27" s="16"/>
      <c r="L27" s="16"/>
    </row>
    <row r="28" spans="3:12" x14ac:dyDescent="0.25">
      <c r="K28" s="16"/>
      <c r="L28" s="16"/>
    </row>
    <row r="29" spans="3:12" x14ac:dyDescent="0.25">
      <c r="K29" s="16"/>
      <c r="L29" s="16"/>
    </row>
    <row r="30" spans="3:12" x14ac:dyDescent="0.25">
      <c r="K30" s="16"/>
      <c r="L30" s="16"/>
    </row>
    <row r="31" spans="3:12" x14ac:dyDescent="0.25">
      <c r="K31" s="16"/>
      <c r="L31" s="16"/>
    </row>
    <row r="32" spans="3:12" x14ac:dyDescent="0.25">
      <c r="K32" s="16"/>
      <c r="L32" s="16"/>
    </row>
    <row r="33" spans="2:12" x14ac:dyDescent="0.25">
      <c r="K33" s="16"/>
      <c r="L33" s="16"/>
    </row>
    <row r="34" spans="2:12" x14ac:dyDescent="0.25">
      <c r="K34" s="16"/>
      <c r="L34" s="16"/>
    </row>
    <row r="35" spans="2:12" x14ac:dyDescent="0.25">
      <c r="K35" s="16"/>
      <c r="L35" s="16"/>
    </row>
    <row r="36" spans="2:12" x14ac:dyDescent="0.25">
      <c r="K36" s="16"/>
      <c r="L36" s="16"/>
    </row>
    <row r="37" spans="2:12" x14ac:dyDescent="0.25">
      <c r="K37" s="16"/>
      <c r="L37" s="16"/>
    </row>
    <row r="38" spans="2:12" x14ac:dyDescent="0.25">
      <c r="K38" s="16"/>
      <c r="L38" s="16"/>
    </row>
    <row r="39" spans="2:12" x14ac:dyDescent="0.25">
      <c r="K39" s="16"/>
      <c r="L39" s="16"/>
    </row>
    <row r="40" spans="2:12" x14ac:dyDescent="0.25">
      <c r="K40" s="16"/>
      <c r="L40" s="16"/>
    </row>
    <row r="41" spans="2:12" x14ac:dyDescent="0.25">
      <c r="K41" s="16"/>
      <c r="L41" s="16"/>
    </row>
    <row r="42" spans="2:12" x14ac:dyDescent="0.25">
      <c r="B42" s="11"/>
      <c r="C42" s="16"/>
      <c r="D42" s="16"/>
      <c r="E42" s="16"/>
      <c r="F42" s="16"/>
      <c r="G42" s="16"/>
      <c r="H42" s="16"/>
      <c r="I42" s="16"/>
    </row>
    <row r="43" spans="2:12" x14ac:dyDescent="0.25">
      <c r="B43" s="11"/>
      <c r="C43" s="16"/>
      <c r="D43" s="16"/>
      <c r="E43" s="16"/>
      <c r="F43" s="16"/>
      <c r="G43" s="16"/>
      <c r="H43" s="16"/>
      <c r="I43" s="16"/>
    </row>
    <row r="44" spans="2:12" x14ac:dyDescent="0.25">
      <c r="B44" s="11"/>
      <c r="C44" s="16"/>
      <c r="D44" s="16"/>
      <c r="E44" s="16"/>
      <c r="F44" s="16"/>
      <c r="G44" s="16"/>
      <c r="H44" s="16"/>
      <c r="I44" s="16"/>
    </row>
  </sheetData>
  <mergeCells count="1">
    <mergeCell ref="M3:X3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3. FICO Alignment</vt:lpstr>
      <vt:lpstr>4. BKRPT Alignment</vt:lpstr>
      <vt:lpstr>5. AGE Alignment</vt:lpstr>
      <vt:lpstr>3A. CHT - 2019</vt:lpstr>
      <vt:lpstr>3B. CHT - 2020</vt:lpstr>
      <vt:lpstr>4A. CHT - 2019 BK</vt:lpstr>
      <vt:lpstr>4B. CHT - 2020 BK</vt:lpstr>
      <vt:lpstr>4A. CHT - 2019 Age</vt:lpstr>
      <vt:lpstr>4B. CHT - 2020 Age</vt:lpstr>
    </vt:vector>
  </TitlesOfParts>
  <Company>American Savings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Tom</dc:creator>
  <cp:lastModifiedBy>American Savings Bank</cp:lastModifiedBy>
  <cp:lastPrinted>2017-12-12T21:54:37Z</cp:lastPrinted>
  <dcterms:created xsi:type="dcterms:W3CDTF">2016-09-29T20:56:36Z</dcterms:created>
  <dcterms:modified xsi:type="dcterms:W3CDTF">2021-08-27T20:50:22Z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{44537EE9-45A1-496E-854B-C7E11F4B636E}</vt:lpwstr>
  </property>
</Properties>
</file>