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608D44FD-7CE8-479C-9CA0-D371B0397C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Q3" i="1" s="1"/>
  <c r="O3" i="1"/>
  <c r="N4" i="1"/>
  <c r="O4" i="1"/>
  <c r="P4" i="1"/>
  <c r="Q4" i="1"/>
  <c r="R4" i="1"/>
  <c r="S4" i="1"/>
  <c r="N5" i="1"/>
  <c r="O5" i="1"/>
  <c r="P5" i="1"/>
  <c r="Q5" i="1"/>
  <c r="R5" i="1"/>
  <c r="S5" i="1"/>
  <c r="N6" i="1"/>
  <c r="P6" i="1" s="1"/>
  <c r="O6" i="1"/>
  <c r="N7" i="1"/>
  <c r="Q7" i="1" s="1"/>
  <c r="O7" i="1"/>
  <c r="P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P10" i="1" s="1"/>
  <c r="O10" i="1"/>
  <c r="N11" i="1"/>
  <c r="Q11" i="1" s="1"/>
  <c r="O11" i="1"/>
  <c r="P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P14" i="1" s="1"/>
  <c r="O14" i="1"/>
  <c r="N15" i="1"/>
  <c r="Q15" i="1" s="1"/>
  <c r="O15" i="1"/>
  <c r="P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P18" i="1" s="1"/>
  <c r="O18" i="1"/>
  <c r="N19" i="1"/>
  <c r="Q19" i="1" s="1"/>
  <c r="O19" i="1"/>
  <c r="P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P22" i="1" s="1"/>
  <c r="O22" i="1"/>
  <c r="R2" i="1"/>
  <c r="O2" i="1"/>
  <c r="N2" i="1"/>
  <c r="S2" i="1" s="1"/>
  <c r="S10" i="1" l="1"/>
  <c r="S6" i="1"/>
  <c r="R22" i="1"/>
  <c r="R18" i="1"/>
  <c r="R14" i="1"/>
  <c r="R10" i="1"/>
  <c r="R6" i="1"/>
  <c r="S22" i="1"/>
  <c r="S18" i="1"/>
  <c r="S14" i="1"/>
  <c r="Q22" i="1"/>
  <c r="S19" i="1"/>
  <c r="Q18" i="1"/>
  <c r="S15" i="1"/>
  <c r="Q14" i="1"/>
  <c r="S11" i="1"/>
  <c r="Q10" i="1"/>
  <c r="S7" i="1"/>
  <c r="Q6" i="1"/>
  <c r="S3" i="1"/>
  <c r="R19" i="1"/>
  <c r="R15" i="1"/>
  <c r="R11" i="1"/>
  <c r="R7" i="1"/>
  <c r="R3" i="1"/>
  <c r="P3" i="1"/>
  <c r="P2" i="1"/>
  <c r="Q2" i="1"/>
</calcChain>
</file>

<file path=xl/sharedStrings.xml><?xml version="1.0" encoding="utf-8"?>
<sst xmlns="http://schemas.openxmlformats.org/spreadsheetml/2006/main" count="251" uniqueCount="133">
  <si>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</si>
  <si>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</si>
  <si>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</si>
  <si>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</si>
  <si>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</si>
  <si>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</si>
  <si>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</si>
  <si>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</si>
  <si>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</si>
  <si>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</si>
  <si>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</si>
  <si>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</si>
  <si>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</si>
  <si>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</si>
  <si>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</si>
  <si>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</si>
  <si>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</si>
  <si>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</si>
  <si>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</si>
  <si>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</si>
  <si>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</si>
  <si>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</si>
  <si>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</si>
  <si>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</si>
  <si>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</si>
  <si>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</si>
  <si>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</si>
  <si>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</si>
  <si>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</si>
  <si>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</si>
  <si>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</si>
  <si>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</si>
  <si>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</si>
  <si>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</si>
  <si>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</si>
  <si>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</si>
  <si>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</si>
  <si>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</si>
  <si>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</si>
  <si>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</si>
  <si>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</si>
  <si>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</si>
  <si>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</si>
  <si>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</si>
  <si>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</si>
  <si>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</si>
  <si>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</si>
  <si>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</si>
  <si>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</si>
  <si>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</si>
  <si>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</si>
  <si>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</si>
  <si>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</si>
  <si>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</si>
  <si>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</si>
  <si>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</si>
  <si>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</si>
  <si>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</si>
  <si>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</si>
  <si>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</si>
  <si>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</si>
  <si>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</si>
  <si>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</si>
  <si>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</si>
  <si>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</si>
  <si>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</si>
  <si>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</si>
  <si>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</si>
  <si>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</si>
  <si>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</si>
  <si>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</si>
  <si>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</si>
  <si>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</si>
  <si>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</si>
  <si>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</si>
  <si>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</si>
  <si>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</si>
  <si>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</si>
  <si>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</si>
  <si>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</si>
  <si>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</si>
  <si>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</si>
  <si>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</si>
  <si>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</si>
  <si>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</si>
  <si>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</si>
  <si>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</si>
  <si>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</si>
  <si>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</si>
  <si>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</si>
  <si>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</si>
  <si>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</si>
  <si>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</si>
  <si>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</si>
  <si>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</si>
  <si>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</si>
  <si>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</si>
  <si>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</si>
  <si>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</si>
  <si>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</si>
  <si>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</si>
  <si>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</si>
  <si>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</si>
  <si>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</si>
  <si>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</si>
  <si>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</si>
  <si>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</si>
  <si>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</si>
  <si>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</si>
  <si>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</si>
  <si>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</si>
  <si>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</si>
  <si>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</si>
  <si>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</si>
  <si>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</si>
  <si>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</si>
  <si>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</si>
  <si>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</si>
  <si>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</si>
  <si>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</si>
  <si>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</si>
  <si>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</si>
  <si>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</si>
  <si>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</si>
  <si>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</si>
  <si>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</si>
  <si>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</si>
  <si>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</si>
  <si>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</si>
  <si>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BR</t>
  </si>
  <si>
    <t>VV Graos Mistos</t>
  </si>
  <si>
    <t>VV Graos Finos</t>
  </si>
  <si>
    <t>VV Graos Grossos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</si>
</sst>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3" fontId="6" fillId="7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3" fontId="6" fillId="7" borderId="7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55" zoomScaleNormal="55" workbookViewId="0"/>
  </sheetViews>
  <sheetFormatPr defaultColWidth="0"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 hidden="1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0" t="s">
        <v>0</v>
      </c>
      <c r="B2" s="11">
        <v>2400</v>
      </c>
      <c r="C2" s="12">
        <v>12</v>
      </c>
      <c r="D2" s="13">
        <v>9600</v>
      </c>
      <c r="E2" s="14">
        <v>0</v>
      </c>
      <c r="F2" s="14">
        <v>0</v>
      </c>
      <c r="G2" s="14">
        <v>0</v>
      </c>
      <c r="H2" s="12">
        <v>0</v>
      </c>
      <c r="I2" s="15"/>
      <c r="J2" s="24">
        <v>13506</v>
      </c>
      <c r="K2" s="12" t="s">
        <v>1</v>
      </c>
      <c r="L2" s="12" t="s">
        <v>2</v>
      </c>
      <c r="M2" s="16">
        <v>-2400</v>
      </c>
      <c r="N2" s="1" t="str">
        <f>IF(A2="","",VLOOKUP(A2,nomes!$A:$C,2,FALSE))</f>
        <v>VV Graos Mistos</v>
      </c>
      <c r="O2" s="1" t="str">
        <f>IF(A2="","",VLOOKUP(A2,nomes!$A:$C,3,FALSE))</f>
        <v>4kg</v>
      </c>
      <c r="P2" s="1" t="str">
        <f>IF(N2="","",IF(L2="amazon","BRASIL",VLOOKUP(K2,clientes!$A:$D,2,FALSE)))</f>
        <v>BRASIL</v>
      </c>
      <c r="Q2" s="1" t="str">
        <f>IF(N2="","",IF(L2="amazon","AMAZON",VLOOKUP(K2,clientes!$A:$D,3,FALSE)))</f>
        <v>AMAZON</v>
      </c>
      <c r="R2" s="1" t="str">
        <f>IF(N2="","",IF(L2="amazon","PBR",VLOOKUP(K2,clientes!$A:$D,4,FALSE)))</f>
        <v>PBR</v>
      </c>
      <c r="S2" s="1">
        <f>IF(N2="","",IF(C2&lt;10,"0"&amp;C2,C2))</f>
        <v>12</v>
      </c>
    </row>
    <row r="3" spans="1:19" ht="15" customHeight="1" thickBot="1" x14ac:dyDescent="0.35">
      <c r="A3" s="17" t="s">
        <v>0</v>
      </c>
      <c r="B3" s="18">
        <v>2600</v>
      </c>
      <c r="C3" s="19">
        <v>10</v>
      </c>
      <c r="D3" s="20">
        <v>10400</v>
      </c>
      <c r="E3" s="21">
        <v>0</v>
      </c>
      <c r="F3" s="21">
        <v>0</v>
      </c>
      <c r="G3" s="21">
        <v>0</v>
      </c>
      <c r="H3" s="19">
        <v>0</v>
      </c>
      <c r="I3" s="22"/>
      <c r="J3" s="19">
        <v>13507</v>
      </c>
      <c r="K3" s="19" t="s">
        <v>1</v>
      </c>
      <c r="L3" s="19" t="s">
        <v>129</v>
      </c>
      <c r="M3" s="23">
        <v>-2600</v>
      </c>
      <c r="N3" s="1" t="str">
        <f>IF(A3="","",VLOOKUP(A3,nomes!$A:$C,2,FALSE))</f>
        <v>VV Graos Mistos</v>
      </c>
      <c r="O3" s="1" t="str">
        <f>IF(A3="","",VLOOKUP(A3,nomes!$A:$C,3,FALSE))</f>
        <v>4kg</v>
      </c>
      <c r="P3" s="1" t="str">
        <f>IF(N3="","",IF(L3="amazon","BRASIL",VLOOKUP(K3,clientes!$A:$D,2,FALSE)))</f>
        <v>BRASIL</v>
      </c>
      <c r="Q3" s="1" t="str">
        <f>IF(N3="","",IF(L3="amazon","AMAZON",VLOOKUP(K3,clientes!$A:$D,3,FALSE)))</f>
        <v>PETFIVE</v>
      </c>
      <c r="R3" s="1" t="str">
        <f>IF(N3="","",IF(L3="amazon","PBR",VLOOKUP(K3,clientes!$A:$D,4,FALSE)))</f>
        <v>PBR</v>
      </c>
      <c r="S3" s="1">
        <f t="shared" ref="S3:S22" si="0">IF(N3="","",IF(C3&lt;10,"0"&amp;C3,C3))</f>
        <v>10</v>
      </c>
    </row>
    <row r="4" spans="1:19" ht="15" customHeight="1" thickBot="1" x14ac:dyDescent="0.35">
      <c r="A4" s="17"/>
      <c r="B4" s="18"/>
      <c r="C4" s="19"/>
      <c r="D4" s="20"/>
      <c r="E4" s="21"/>
      <c r="F4" s="21"/>
      <c r="G4" s="21"/>
      <c r="H4" s="19"/>
      <c r="I4" s="22"/>
      <c r="J4" s="19"/>
      <c r="K4" s="19"/>
      <c r="L4" s="19"/>
      <c r="M4" s="23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IF(N4="","",IF(L4="amazon","PBR",VLOOKUP(K4,clientes!$A:$D,4,FALSE)))</f>
        <v/>
      </c>
      <c r="S4" s="1" t="str">
        <f t="shared" si="0"/>
        <v/>
      </c>
    </row>
    <row r="5" spans="1:19" ht="15" customHeight="1" x14ac:dyDescent="0.3">
      <c r="C5" s="1"/>
      <c r="J5" s="1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IF(N5="","",IF(L5="amazon","PBR",VLOOKUP(K5,clientes!$A:$D,4,FALSE)))</f>
        <v/>
      </c>
      <c r="S5" s="1" t="str">
        <f t="shared" si="0"/>
        <v/>
      </c>
    </row>
    <row r="6" spans="1:19" ht="15" customHeight="1" x14ac:dyDescent="0.3">
      <c r="C6" s="1"/>
      <c r="J6" s="1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IF(N6="","",IF(L6="amazon","PBR",VLOOKUP(K6,clientes!$A:$D,4,FALSE)))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IF(N7="","",IF(L7="amazon","PBR",VLOOKUP(K7,clientes!$A:$D,4,FALSE)))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IF(N8="","",IF(L8="amazon","PBR",VLOOKUP(K8,clientes!$A:$D,4,FALSE)))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IF(N9="","",IF(L9="amazon","PBR",VLOOKUP(K9,clientes!$A:$D,4,FALSE)))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IF(N10="","",IF(L10="amazon","PBR",VLOOKUP(K10,clientes!$A:$D,4,FALSE)))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IF(N11="","",IF(L11="amazon","PBR",VLOOKUP(K11,clientes!$A:$D,4,FALSE)))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IF(N12="","",IF(L12="amazon","PBR",VLOOKUP(K12,clientes!$A:$D,4,FALSE)))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IF(N13="","",IF(L13="amazon","PBR",VLOOKUP(K13,clientes!$A:$D,4,FALSE)))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IF(N14="","",IF(L14="amazon","PBR",VLOOKUP(K14,clientes!$A:$D,4,FALSE)))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IF(N15="","",IF(L15="amazon","PBR",VLOOKUP(K15,clientes!$A:$D,4,FALSE)))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IF(N16="","",IF(L16="amazon","PBR",VLOOKUP(K16,clientes!$A:$D,4,FALSE)))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IF(N17="","",IF(L17="amazon","PBR",VLOOKUP(K17,clientes!$A:$D,4,FALSE)))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IF(N18="","",IF(L18="amazon","PBR",VLOOKUP(K18,clientes!$A:$D,4,FALSE)))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IF(N19="","",IF(L19="amazon","PBR",VLOOKUP(K19,clientes!$A:$D,4,FALSE)))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IF(N20="","",IF(L20="amazon","PBR",VLOOKUP(K20,clientes!$A:$D,4,FALSE)))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IF(N21="","",IF(L21="amazon","PBR",VLOOKUP(K21,clientes!$A:$D,4,FALSE)))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IF(N22="","",IF(L22="amazon","PBR",VLOOKUP(K22,clientes!$A:$D,4,FALSE)))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/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130</v>
      </c>
      <c r="C13" t="s">
        <v>102</v>
      </c>
    </row>
    <row r="14" spans="1:3" ht="15" customHeight="1" x14ac:dyDescent="0.35">
      <c r="A14" t="s">
        <v>3</v>
      </c>
      <c r="B14" t="s">
        <v>131</v>
      </c>
      <c r="C14" t="s">
        <v>102</v>
      </c>
    </row>
    <row r="15" spans="1:3" ht="15" customHeight="1" x14ac:dyDescent="0.35">
      <c r="A15" t="s">
        <v>17</v>
      </c>
      <c r="B15" t="s">
        <v>132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131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132</v>
      </c>
      <c r="C29" t="s">
        <v>106</v>
      </c>
    </row>
    <row r="30" spans="1:3" ht="15" customHeight="1" x14ac:dyDescent="0.35">
      <c r="A30" t="s">
        <v>32</v>
      </c>
      <c r="B30" t="s">
        <v>130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4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2024-07-09T18:49:05Z</dcterms:modified>
</cp:coreProperties>
</file>