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 M G\Downloads\"/>
    </mc:Choice>
  </mc:AlternateContent>
  <xr:revisionPtr revIDLastSave="0" documentId="8_{C8554C2A-25B2-4819-A823-4FCEB38FAB29}" xr6:coauthVersionLast="47" xr6:coauthVersionMax="47" xr10:uidLastSave="{00000000-0000-0000-0000-000000000000}"/>
  <bookViews>
    <workbookView xWindow="-108" yWindow="-108" windowWidth="23256" windowHeight="12456" xr2:uid="{55045E97-0377-4965-A3EE-973FE3D37BD7}"/>
  </bookViews>
  <sheets>
    <sheet name="communication obj1,2" sheetId="17" r:id="rId1"/>
    <sheet name="communication obj3" sheetId="18" r:id="rId2"/>
    <sheet name="communication obj4" sheetId="19" r:id="rId3"/>
    <sheet name="Communication OBJ5" sheetId="20" r:id="rId4"/>
    <sheet name="All_India_Index_Upto_April23 (1" sheetId="1" r:id="rId5"/>
    <sheet name="copy data" sheetId="2" r:id="rId6"/>
    <sheet name="pivot table" sheetId="9" r:id="rId7"/>
    <sheet name="clean data" sheetId="3" r:id="rId8"/>
    <sheet name="Notes" sheetId="4" r:id="rId9"/>
    <sheet name="objective" sheetId="5" r:id="rId10"/>
    <sheet name="Bucket table" sheetId="6" r:id="rId11"/>
    <sheet name="obj 1 analysis" sheetId="7" r:id="rId12"/>
    <sheet name="obj 2 analysis" sheetId="8" r:id="rId13"/>
    <sheet name="obj 3 (Q1)" sheetId="10" r:id="rId14"/>
    <sheet name="obj3 (Q2)" sheetId="11" r:id="rId15"/>
    <sheet name="obj 4" sheetId="12" r:id="rId16"/>
    <sheet name="crude oil index price" sheetId="13" r:id="rId17"/>
    <sheet name="OBJ 5 Rural" sheetId="14" r:id="rId18"/>
    <sheet name="OBJ 5 Urban" sheetId="15" r:id="rId19"/>
    <sheet name="OBJ 5 R+U" sheetId="16" r:id="rId20"/>
  </sheets>
  <definedNames>
    <definedName name="_xlnm._FilterDatabase" localSheetId="10" hidden="1">'Bucket table'!$A$1:$J$374</definedName>
    <definedName name="_xlnm._FilterDatabase" localSheetId="7" hidden="1">'clean data'!$A$1:$AD$373</definedName>
    <definedName name="_xlnm._FilterDatabase" localSheetId="5" hidden="1">'copy data'!$A$1:$AD$373</definedName>
  </definedNames>
  <calcPr calcId="191029"/>
  <pivotCaches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6" l="1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E69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E37" i="16"/>
  <c r="AD67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F35" i="15"/>
  <c r="G35" i="15"/>
  <c r="H35" i="15"/>
  <c r="I35" i="15"/>
  <c r="J35" i="15"/>
  <c r="K35" i="15"/>
  <c r="L35" i="15"/>
  <c r="M35" i="15"/>
  <c r="M67" i="15" s="1"/>
  <c r="N35" i="15"/>
  <c r="O35" i="15"/>
  <c r="P35" i="15"/>
  <c r="Q35" i="15"/>
  <c r="R35" i="15"/>
  <c r="S35" i="15"/>
  <c r="T35" i="15"/>
  <c r="U35" i="15"/>
  <c r="U67" i="15" s="1"/>
  <c r="V35" i="15"/>
  <c r="W35" i="15"/>
  <c r="X35" i="15"/>
  <c r="Y35" i="15"/>
  <c r="Z35" i="15"/>
  <c r="AA35" i="15"/>
  <c r="AB35" i="15"/>
  <c r="AC35" i="15"/>
  <c r="AC67" i="15" s="1"/>
  <c r="AD35" i="15"/>
  <c r="E35" i="15"/>
  <c r="L49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E68" i="14"/>
  <c r="G36" i="14"/>
  <c r="G39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E39" i="14"/>
  <c r="F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E49" i="14"/>
  <c r="F49" i="14"/>
  <c r="G49" i="14"/>
  <c r="H49" i="14"/>
  <c r="I49" i="14"/>
  <c r="J49" i="14"/>
  <c r="K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F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E36" i="14"/>
  <c r="C2" i="13"/>
  <c r="AP5" i="12"/>
  <c r="AQ5" i="12"/>
  <c r="AP4" i="12"/>
  <c r="AQ4" i="12"/>
  <c r="AP3" i="12"/>
  <c r="AQ3" i="12"/>
  <c r="AP2" i="12"/>
  <c r="AQ2" i="12"/>
  <c r="AO5" i="12"/>
  <c r="AO4" i="12"/>
  <c r="AO3" i="12"/>
  <c r="AO2" i="12"/>
  <c r="Z5" i="12"/>
  <c r="AA5" i="12"/>
  <c r="Z4" i="12"/>
  <c r="AA4" i="12"/>
  <c r="Z3" i="12"/>
  <c r="AA3" i="12"/>
  <c r="Z2" i="12"/>
  <c r="AA2" i="12"/>
  <c r="Y5" i="12"/>
  <c r="Y4" i="12"/>
  <c r="Y3" i="12"/>
  <c r="Y2" i="12"/>
  <c r="T15" i="12"/>
  <c r="U15" i="12"/>
  <c r="S15" i="12"/>
  <c r="K5" i="12"/>
  <c r="L5" i="12"/>
  <c r="K4" i="12"/>
  <c r="L4" i="12"/>
  <c r="J5" i="12"/>
  <c r="J4" i="12"/>
  <c r="K3" i="12"/>
  <c r="L3" i="12"/>
  <c r="J3" i="12"/>
  <c r="K2" i="12"/>
  <c r="L2" i="12"/>
  <c r="J2" i="12"/>
  <c r="E15" i="12"/>
  <c r="F15" i="12"/>
  <c r="D15" i="12"/>
  <c r="E4" i="11"/>
  <c r="F4" i="11"/>
  <c r="G4" i="11"/>
  <c r="H4" i="11"/>
  <c r="I4" i="11"/>
  <c r="J4" i="11"/>
  <c r="K4" i="11"/>
  <c r="L4" i="11"/>
  <c r="M4" i="11"/>
  <c r="N4" i="11"/>
  <c r="O4" i="11"/>
  <c r="P4" i="11"/>
  <c r="D4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D12" i="11"/>
  <c r="E8" i="11"/>
  <c r="F8" i="11"/>
  <c r="G8" i="11"/>
  <c r="H8" i="11"/>
  <c r="I8" i="11"/>
  <c r="J8" i="11"/>
  <c r="K8" i="11"/>
  <c r="L8" i="11"/>
  <c r="M8" i="11"/>
  <c r="N8" i="11"/>
  <c r="O8" i="11"/>
  <c r="P8" i="11"/>
  <c r="D8" i="11"/>
  <c r="I43" i="10"/>
  <c r="I44" i="10"/>
  <c r="I45" i="10"/>
  <c r="I46" i="10"/>
  <c r="I47" i="10"/>
  <c r="I48" i="10"/>
  <c r="I49" i="10"/>
  <c r="I50" i="10"/>
  <c r="I51" i="10"/>
  <c r="I52" i="10"/>
  <c r="I53" i="10"/>
  <c r="I42" i="10"/>
  <c r="I27" i="10"/>
  <c r="I28" i="10"/>
  <c r="I29" i="10"/>
  <c r="I30" i="10"/>
  <c r="I31" i="10"/>
  <c r="I32" i="10"/>
  <c r="I33" i="10"/>
  <c r="I34" i="10"/>
  <c r="I35" i="10"/>
  <c r="I36" i="10"/>
  <c r="I37" i="10"/>
  <c r="I26" i="10"/>
  <c r="I22" i="10"/>
  <c r="I21" i="10"/>
  <c r="I7" i="10"/>
  <c r="I8" i="10"/>
  <c r="I9" i="10"/>
  <c r="I10" i="10"/>
  <c r="I11" i="10"/>
  <c r="I12" i="10"/>
  <c r="I13" i="10"/>
  <c r="I14" i="10"/>
  <c r="I15" i="10"/>
  <c r="I16" i="10"/>
  <c r="I17" i="10"/>
  <c r="I6" i="10"/>
  <c r="E6" i="8"/>
  <c r="D229" i="6"/>
  <c r="E229" i="6"/>
  <c r="F229" i="6"/>
  <c r="G229" i="6"/>
  <c r="H229" i="6"/>
  <c r="I229" i="6"/>
  <c r="D265" i="3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2" i="6"/>
  <c r="AA67" i="15" l="1"/>
  <c r="S67" i="15"/>
  <c r="K67" i="15"/>
  <c r="AB67" i="15"/>
  <c r="T67" i="15"/>
  <c r="Z67" i="15"/>
  <c r="R67" i="15"/>
  <c r="J67" i="15"/>
  <c r="L67" i="15"/>
  <c r="Y67" i="15"/>
  <c r="Q67" i="15"/>
  <c r="I67" i="15"/>
  <c r="X67" i="15"/>
  <c r="P67" i="15"/>
  <c r="H67" i="15"/>
  <c r="E67" i="15"/>
  <c r="W67" i="15"/>
  <c r="O67" i="15"/>
  <c r="G67" i="15"/>
  <c r="V67" i="15"/>
  <c r="N67" i="15"/>
  <c r="F67" i="15"/>
  <c r="J229" i="6"/>
  <c r="Z262" i="3" l="1"/>
  <c r="Z265" i="3" s="1"/>
  <c r="AD262" i="3"/>
  <c r="AD265" i="3" s="1"/>
  <c r="AC262" i="3"/>
  <c r="AB262" i="3"/>
  <c r="AB265" i="3" s="1"/>
  <c r="AA262" i="3"/>
  <c r="AA265" i="3" s="1"/>
  <c r="Y262" i="3"/>
  <c r="Y265" i="3" s="1"/>
  <c r="X265" i="3"/>
  <c r="W262" i="3"/>
  <c r="W265" i="3" s="1"/>
  <c r="V265" i="3"/>
  <c r="U265" i="3"/>
  <c r="S262" i="3"/>
  <c r="S265" i="3" s="1"/>
  <c r="T262" i="3"/>
  <c r="T265" i="3" s="1"/>
  <c r="R262" i="3"/>
  <c r="R265" i="3" s="1"/>
  <c r="Q262" i="3"/>
  <c r="Q265" i="3" s="1"/>
  <c r="P265" i="3"/>
  <c r="O262" i="3"/>
  <c r="O265" i="3" s="1"/>
  <c r="N265" i="3"/>
  <c r="M265" i="3"/>
  <c r="L265" i="3"/>
  <c r="K265" i="3"/>
  <c r="J265" i="3"/>
  <c r="I265" i="3"/>
  <c r="H265" i="3"/>
  <c r="G265" i="3"/>
  <c r="F265" i="3"/>
  <c r="E262" i="3"/>
  <c r="E265" i="3" s="1"/>
  <c r="AD261" i="3"/>
  <c r="AD264" i="3" s="1"/>
  <c r="AC261" i="3"/>
  <c r="AB261" i="3"/>
  <c r="AB264" i="3" s="1"/>
  <c r="AA261" i="3"/>
  <c r="AA264" i="3" s="1"/>
  <c r="Z261" i="3"/>
  <c r="Z264" i="3" s="1"/>
  <c r="Y261" i="3"/>
  <c r="Y264" i="3" s="1"/>
  <c r="X264" i="3"/>
  <c r="W261" i="3"/>
  <c r="W264" i="3" s="1"/>
  <c r="V264" i="3"/>
  <c r="U264" i="3"/>
  <c r="T261" i="3"/>
  <c r="T264" i="3" s="1"/>
  <c r="S261" i="3"/>
  <c r="S264" i="3" s="1"/>
  <c r="R261" i="3"/>
  <c r="R264" i="3" s="1"/>
  <c r="Q261" i="3"/>
  <c r="Q264" i="3" s="1"/>
  <c r="P264" i="3"/>
  <c r="O261" i="3"/>
  <c r="O264" i="3" s="1"/>
  <c r="N264" i="3"/>
  <c r="M264" i="3"/>
  <c r="L264" i="3"/>
  <c r="K264" i="3"/>
  <c r="J264" i="3"/>
  <c r="I264" i="3"/>
  <c r="H264" i="3"/>
  <c r="G264" i="3"/>
  <c r="F264" i="3"/>
  <c r="E261" i="3"/>
  <c r="E264" i="3" s="1"/>
  <c r="D264" i="3"/>
  <c r="AD260" i="3"/>
  <c r="AD263" i="3" s="1"/>
  <c r="AC260" i="3"/>
  <c r="AB260" i="3"/>
  <c r="AB263" i="3" s="1"/>
  <c r="AA260" i="3"/>
  <c r="AA263" i="3" s="1"/>
  <c r="Z260" i="3"/>
  <c r="Z263" i="3" s="1"/>
  <c r="Y260" i="3"/>
  <c r="Y263" i="3" s="1"/>
  <c r="X263" i="3"/>
  <c r="W260" i="3"/>
  <c r="W263" i="3" s="1"/>
  <c r="V263" i="3"/>
  <c r="T260" i="3"/>
  <c r="T263" i="3" s="1"/>
  <c r="S260" i="3"/>
  <c r="S263" i="3" s="1"/>
  <c r="R260" i="3"/>
  <c r="R263" i="3" s="1"/>
  <c r="Q260" i="3"/>
  <c r="Q263" i="3" s="1"/>
  <c r="P263" i="3"/>
  <c r="O260" i="3"/>
  <c r="O263" i="3" s="1"/>
  <c r="N263" i="3"/>
  <c r="M263" i="3"/>
  <c r="L263" i="3"/>
  <c r="K263" i="3"/>
  <c r="J263" i="3"/>
  <c r="I263" i="3"/>
  <c r="H263" i="3"/>
  <c r="G263" i="3"/>
  <c r="F263" i="3"/>
  <c r="E260" i="3"/>
  <c r="E263" i="3" s="1"/>
  <c r="D263" i="3"/>
  <c r="AC264" i="3" l="1"/>
  <c r="J265" i="6" s="1"/>
  <c r="J262" i="6"/>
  <c r="AC265" i="3"/>
  <c r="J266" i="6" s="1"/>
  <c r="J263" i="6"/>
  <c r="AC263" i="3"/>
  <c r="J264" i="6" s="1"/>
  <c r="J261" i="6"/>
</calcChain>
</file>

<file path=xl/sharedStrings.xml><?xml version="1.0" encoding="utf-8"?>
<sst xmlns="http://schemas.openxmlformats.org/spreadsheetml/2006/main" count="4838" uniqueCount="144">
  <si>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</si>
  <si>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</si>
  <si>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</si>
  <si>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</si>
  <si>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</si>
  <si>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</si>
  <si>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</si>
  <si>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</si>
  <si>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</si>
  <si>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</si>
  <si>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</si>
  <si>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</si>
  <si>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</si>
  <si>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</si>
  <si>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</si>
  <si>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</si>
  <si>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</si>
  <si>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</si>
  <si>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</si>
  <si>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</si>
  <si>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</si>
  <si>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</si>
  <si>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</si>
  <si>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</si>
  <si>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</si>
  <si>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</si>
  <si>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</si>
  <si>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</si>
  <si>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</si>
  <si>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</si>
  <si>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</si>
  <si>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</si>
  <si>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</si>
  <si>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</si>
  <si>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</si>
  <si>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</si>
  <si>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</si>
  <si>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</si>
  <si>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</si>
  <si>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</si>
  <si>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</si>
  <si>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</si>
  <si>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</si>
  <si>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</si>
  <si>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</si>
  <si>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</si>
  <si>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</si>
  <si>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</si>
  <si>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</si>
  <si>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 xml:space="preserve">  </t>
  </si>
  <si>
    <t>Columns</t>
  </si>
  <si>
    <t>Description</t>
  </si>
  <si>
    <t>Sector name , Rural,Urban,Rural+Urban</t>
  </si>
  <si>
    <t>Year of cpi</t>
  </si>
  <si>
    <t>month of cpi</t>
  </si>
  <si>
    <t xml:space="preserve">The cost of cereal grains and processed cereal-based food items.Example: Wheat flour, rice, breakfast cereals, pasta.
</t>
  </si>
  <si>
    <t xml:space="preserve">The cost of fresh and processed meat and seafood products.Example: Chicken, beef, fish fillets, mutton.
</t>
  </si>
  <si>
    <t xml:space="preserve">he cost of eggs from poultry and other birds.Example: Hen eggs, duck eggs.
</t>
  </si>
  <si>
    <t xml:space="preserve">The cost of milk and various dairy products like cheese and butter.Example: Whole milk, cheese, yogurt, butter.
</t>
  </si>
  <si>
    <t xml:space="preserve">The cost of cooking oils and animal fats used in food preparation.Example: Olive oil, vegetable oil, ghee, butter.
</t>
  </si>
  <si>
    <t xml:space="preserve">The cost of fresh and sometimes preserved fruits.Example: Apples, bananas, oranges, strawberries.
</t>
  </si>
  <si>
    <t xml:space="preserve">The cost of fresh and processed vegetables.Example: Carrots, potatoes, spinach, tomatoes.
</t>
  </si>
  <si>
    <t xml:space="preserve">The cost of legumes like beans, lentils, and processed products made from them.Example: Lentils, chickpeas, kidney beans, processed dal.
</t>
  </si>
  <si>
    <t xml:space="preserve">The cost of sugar, candies, chocolates, and other sweet items.Example: White sugar, chocolate bars, candies, sweets.
</t>
  </si>
  <si>
    <t xml:space="preserve">The cost of dried herbs and spices used to flavor food.Example: Black pepper, cumin, turmeric, cinnamon.
</t>
  </si>
  <si>
    <t xml:space="preserve">The cost of drinks without alcohol, such as coffee, tea, and juices.Example: Coffee, tea, bottled fruit juice, soft drinks.
</t>
  </si>
  <si>
    <t xml:space="preserve">The cost of pre-made meals, snacks, and sweets.Example: Ready-to-eat frozen meals, potato chips, packaged cookies.
</t>
  </si>
  <si>
    <t xml:space="preserve">The combined cost of all food and drink items.Example: A combination of all food items like rice, milk, vegetables, and soft drinks.
</t>
  </si>
  <si>
    <t xml:space="preserve">The cost of tobacco products, betel, and other intoxicants.Example: Cigarettes, chewing tobacco, betel leaves (pan).
</t>
  </si>
  <si>
    <t xml:space="preserve">The cost of garments and apparel.Example: Shirts, trousers, dresses, jackets.
</t>
  </si>
  <si>
    <t xml:space="preserve">The cost of shoes and other types of footwear.Example: Sneakers, sandals, boots, formal shoes.
</t>
  </si>
  <si>
    <t xml:space="preserve">The combined cost of clothing and footwear items.Example: A pair of shoes with a matching outfit, or a coat with boots.
</t>
  </si>
  <si>
    <t xml:space="preserve">The cost of accommodation, including rent and maintenance.Example: Rent, mortgage, property taxes, home repairs.
</t>
  </si>
  <si>
    <t xml:space="preserve">The cost of energy for lighting and heating, including fuel and electricity.Example: Gas for cooking, electricity bills, kerosene.
</t>
  </si>
  <si>
    <t xml:space="preserve">The cost of household items and related services like cleaning and repairs.Example: Furniture, appliances, cleaning products, home maintenance.
</t>
  </si>
  <si>
    <t xml:space="preserve">The cost of medical care, including doctor's visits, medications, and insurance.Example: Doctor’s fees, hospital bills, prescription drugs, health insurance.
</t>
  </si>
  <si>
    <t xml:space="preserve">The cost of transportation (fuel, public transport) and communication services (phone, internet).Example: Fuel for a car, bus tickets, phone bills, internet service.
</t>
  </si>
  <si>
    <t xml:space="preserve">The cost of leisure activities and entertainment.Example: Movie tickets, sports events, amusement parks, concerts.
</t>
  </si>
  <si>
    <t xml:space="preserve">The cost of education, including tuition, books, and materials.Example: Soap, shampoo, toothpaste, cosmetics.
</t>
  </si>
  <si>
    <t xml:space="preserve">The cost of personal hygiene and beauty products.Example: Soap, shampoo, toothpaste, cosmetics.
</t>
  </si>
  <si>
    <t xml:space="preserve">Other costs not covered in the above categories, such as pet care or donations.Example: Pet food, charity donations, gifts.
</t>
  </si>
  <si>
    <t>NA is present in all category</t>
  </si>
  <si>
    <t xml:space="preserve">in housing Rural Has no value so I wil not use rural in housing </t>
  </si>
  <si>
    <r>
      <t>in month March ,</t>
    </r>
    <r>
      <rPr>
        <b/>
        <sz val="14"/>
        <color rgb="FFFF0000"/>
        <rFont val="Calibri"/>
        <family val="2"/>
        <scheme val="minor"/>
      </rPr>
      <t xml:space="preserve">Marcrh </t>
    </r>
  </si>
  <si>
    <t>NA replaced with moving average in all sectors except the Rural Sector in the Housing category because the rural sector has no value</t>
  </si>
  <si>
    <r>
      <t>A composite index summarizing the overall price changes in all categories for inflation measurement.</t>
    </r>
    <r>
      <rPr>
        <sz val="11"/>
        <color rgb="FF002060"/>
        <rFont val="Calibri"/>
        <family val="2"/>
        <scheme val="minor"/>
      </rPr>
      <t xml:space="preserve">Example: The final CPI figure that reflects the average price change across all categories in a given time period.
</t>
    </r>
  </si>
  <si>
    <t>Category Bucket</t>
  </si>
  <si>
    <t>Included Categories</t>
  </si>
  <si>
    <t>Food and Beverages</t>
  </si>
  <si>
    <t>Cereals and products, Meat and fish, Egg, Milk and products, Oils and fats, Fruits, Vegetables, Pulses and products, Sugar and Confectionery, Spices, Non-alcoholic beverages, Prepared meals, snacks, sweets etc.</t>
  </si>
  <si>
    <t>Housing and Utilities</t>
  </si>
  <si>
    <t>Housing, Fuel and light, Household goods and services</t>
  </si>
  <si>
    <t>Clothing and Footwear</t>
  </si>
  <si>
    <t>Clothing, Footwear, Clothing and footwear</t>
  </si>
  <si>
    <t>Health and Personal Care</t>
  </si>
  <si>
    <t>Health, Personal care and effects</t>
  </si>
  <si>
    <t>Transport and Communication</t>
  </si>
  <si>
    <t>Education and Recreation</t>
  </si>
  <si>
    <t>Recreation and amusement, Education</t>
  </si>
  <si>
    <t>Miscellaneous and Other</t>
  </si>
  <si>
    <t>Pan, tobacco and intoxicants, Miscellaneous</t>
  </si>
  <si>
    <t>General Index</t>
  </si>
  <si>
    <t>sector</t>
  </si>
  <si>
    <t>year</t>
  </si>
  <si>
    <t>month</t>
  </si>
  <si>
    <t>Essential Services</t>
  </si>
  <si>
    <t>category</t>
  </si>
  <si>
    <t>rural</t>
  </si>
  <si>
    <t>Bucket</t>
  </si>
  <si>
    <t>* 2023 is incomplete so we can calculate 2023 inflation</t>
  </si>
  <si>
    <t>Row Labels</t>
  </si>
  <si>
    <t>Grand Total</t>
  </si>
  <si>
    <t>Column Labels</t>
  </si>
  <si>
    <t>Average of General index</t>
  </si>
  <si>
    <t>GI inflation</t>
  </si>
  <si>
    <t>inflation mom</t>
  </si>
  <si>
    <t>max</t>
  </si>
  <si>
    <t>min</t>
  </si>
  <si>
    <t>inflation MOM</t>
  </si>
  <si>
    <t>inflation</t>
  </si>
  <si>
    <t>Food</t>
  </si>
  <si>
    <t>Healthcare</t>
  </si>
  <si>
    <t>Pre</t>
  </si>
  <si>
    <t>Post</t>
  </si>
  <si>
    <t>FI</t>
  </si>
  <si>
    <t>ESI</t>
  </si>
  <si>
    <t>HI</t>
  </si>
  <si>
    <t>pre</t>
  </si>
  <si>
    <t>post</t>
  </si>
  <si>
    <t>crude oil price</t>
  </si>
  <si>
    <t>base</t>
  </si>
  <si>
    <t>crude oil index</t>
  </si>
  <si>
    <t>inflation mom of all category</t>
  </si>
  <si>
    <t>correl</t>
  </si>
  <si>
    <t>correl with oil index</t>
  </si>
  <si>
    <t>OBJ 1:- Analyse the which Bascket has highest contribution towards CPI(Customer Price Index)</t>
  </si>
  <si>
    <t xml:space="preserve">   In Rural 51%,Sector 50%,Rural+Urban 50%</t>
  </si>
  <si>
    <t>* Food Bucket has the highest contribution towards CPI in all Sectors.</t>
  </si>
  <si>
    <t>OBJ 2:- Analyse Y-o-Y CPI(Rural+Urban) inflation trends since 2017,identifying the peak year and its cause</t>
  </si>
  <si>
    <t>OBJ3(Q1) :-  Analyze M-o-M food inflation trends for 12 months ending May'23, identifying the highest and lowest inflation month</t>
  </si>
  <si>
    <t>OBJ3(Q2) :- Identify absolute change in food inflation over same time and find largest contributor within food category</t>
  </si>
  <si>
    <t xml:space="preserve">OBJ 4 :- Analyzing CPI inflation trends pre and post COVID-19 , focusing on key categories like healthcare,food,essential services </t>
  </si>
  <si>
    <t>Correl</t>
  </si>
  <si>
    <t>OBJ 5:- Analyze fluctuatons in imported crude oil prices from 2021 to 2023 impacted inflation across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</si>
</sst>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33" borderId="0" xfId="0" applyFill="1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34" borderId="0" xfId="0" applyFill="1"/>
    <xf numFmtId="0" fontId="18" fillId="35" borderId="10" xfId="0" applyFont="1" applyFill="1" applyBorder="1"/>
    <xf numFmtId="0" fontId="18" fillId="35" borderId="11" xfId="0" applyFont="1" applyFill="1" applyBorder="1"/>
    <xf numFmtId="0" fontId="18" fillId="35" borderId="12" xfId="0" applyFont="1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0" xfId="0" applyFill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6" borderId="0" xfId="0" applyFill="1"/>
    <xf numFmtId="0" fontId="16" fillId="0" borderId="0" xfId="0" applyFont="1" applyAlignment="1">
      <alignment vertical="center"/>
    </xf>
    <xf numFmtId="9" fontId="0" fillId="0" borderId="0" xfId="42" applyFont="1"/>
    <xf numFmtId="165" fontId="0" fillId="0" borderId="0" xfId="0" applyNumberFormat="1"/>
    <xf numFmtId="0" fontId="0" fillId="37" borderId="0" xfId="0" applyFill="1"/>
    <xf numFmtId="9" fontId="0" fillId="0" borderId="0" xfId="42" applyFont="1" applyBorder="1"/>
    <xf numFmtId="0" fontId="0" fillId="0" borderId="21" xfId="42" applyNumberFormat="1" applyFont="1" applyBorder="1"/>
    <xf numFmtId="0" fontId="0" fillId="0" borderId="22" xfId="42" applyNumberFormat="1" applyFont="1" applyBorder="1"/>
    <xf numFmtId="0" fontId="0" fillId="0" borderId="23" xfId="42" applyNumberFormat="1" applyFont="1" applyBorder="1"/>
    <xf numFmtId="9" fontId="0" fillId="0" borderId="24" xfId="42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42" applyNumberFormat="1" applyFont="1" applyBorder="1"/>
    <xf numFmtId="9" fontId="0" fillId="0" borderId="27" xfId="42" applyFont="1" applyBorder="1"/>
    <xf numFmtId="0" fontId="13" fillId="38" borderId="0" xfId="0" applyFont="1" applyFill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0" fillId="39" borderId="19" xfId="0" applyFill="1" applyBorder="1"/>
    <xf numFmtId="0" fontId="0" fillId="39" borderId="0" xfId="0" applyFill="1"/>
    <xf numFmtId="0" fontId="0" fillId="39" borderId="15" xfId="0" applyFill="1" applyBorder="1"/>
    <xf numFmtId="0" fontId="13" fillId="40" borderId="0" xfId="0" applyFont="1" applyFill="1"/>
    <xf numFmtId="0" fontId="13" fillId="0" borderId="0" xfId="0" applyFont="1"/>
    <xf numFmtId="0" fontId="17" fillId="41" borderId="0" xfId="0" applyFont="1" applyFill="1"/>
    <xf numFmtId="166" fontId="0" fillId="0" borderId="0" xfId="0" applyNumberFormat="1"/>
    <xf numFmtId="0" fontId="0" fillId="42" borderId="0" xfId="0" applyFill="1"/>
    <xf numFmtId="0" fontId="0" fillId="42" borderId="18" xfId="0" applyFill="1" applyBorder="1"/>
    <xf numFmtId="0" fontId="0" fillId="42" borderId="13" xfId="0" applyFill="1" applyBorder="1"/>
    <xf numFmtId="0" fontId="0" fillId="42" borderId="14" xfId="0" applyFill="1" applyBorder="1"/>
    <xf numFmtId="0" fontId="0" fillId="42" borderId="19" xfId="0" applyFill="1" applyBorder="1"/>
    <xf numFmtId="0" fontId="0" fillId="42" borderId="15" xfId="0" applyFill="1" applyBorder="1"/>
    <xf numFmtId="0" fontId="0" fillId="42" borderId="20" xfId="0" applyFill="1" applyBorder="1"/>
    <xf numFmtId="0" fontId="0" fillId="42" borderId="16" xfId="0" applyFill="1" applyBorder="1"/>
    <xf numFmtId="0" fontId="0" fillId="42" borderId="17" xfId="0" applyFill="1" applyBorder="1"/>
    <xf numFmtId="0" fontId="16" fillId="42" borderId="0" xfId="0" applyFont="1" applyFill="1"/>
    <xf numFmtId="0" fontId="22" fillId="42" borderId="0" xfId="0" applyFont="1" applyFill="1" applyAlignment="1">
      <alignment horizontal="center"/>
    </xf>
    <xf numFmtId="0" fontId="22" fillId="35" borderId="0" xfId="0" applyFont="1" applyFill="1"/>
    <xf numFmtId="9" fontId="0" fillId="0" borderId="16" xfId="42" applyFont="1" applyBorder="1"/>
    <xf numFmtId="9" fontId="0" fillId="0" borderId="17" xfId="42" applyFont="1" applyBorder="1"/>
    <xf numFmtId="0" fontId="0" fillId="0" borderId="28" xfId="0" applyBorder="1"/>
    <xf numFmtId="0" fontId="0" fillId="0" borderId="29" xfId="0" applyBorder="1"/>
    <xf numFmtId="0" fontId="16" fillId="35" borderId="28" xfId="0" applyFont="1" applyFill="1" applyBorder="1"/>
    <xf numFmtId="0" fontId="16" fillId="35" borderId="29" xfId="0" applyFont="1" applyFill="1" applyBorder="1"/>
    <xf numFmtId="0" fontId="16" fillId="35" borderId="30" xfId="0" applyFont="1" applyFill="1" applyBorder="1"/>
    <xf numFmtId="9" fontId="0" fillId="0" borderId="15" xfId="42" applyFont="1" applyBorder="1"/>
    <xf numFmtId="0" fontId="0" fillId="0" borderId="32" xfId="0" applyBorder="1"/>
    <xf numFmtId="0" fontId="0" fillId="0" borderId="33" xfId="0" applyBorder="1"/>
    <xf numFmtId="0" fontId="16" fillId="35" borderId="25" xfId="0" applyFont="1" applyFill="1" applyBorder="1"/>
    <xf numFmtId="0" fontId="16" fillId="35" borderId="31" xfId="0" applyFont="1" applyFill="1" applyBorder="1"/>
    <xf numFmtId="0" fontId="16" fillId="35" borderId="12" xfId="0" applyFont="1" applyFill="1" applyBorder="1"/>
    <xf numFmtId="0" fontId="16" fillId="35" borderId="18" xfId="0" applyFont="1" applyFill="1" applyBorder="1"/>
    <xf numFmtId="0" fontId="16" fillId="35" borderId="14" xfId="0" applyFont="1" applyFill="1" applyBorder="1"/>
    <xf numFmtId="2" fontId="0" fillId="0" borderId="16" xfId="0" applyNumberFormat="1" applyBorder="1"/>
    <xf numFmtId="2" fontId="0" fillId="0" borderId="17" xfId="0" applyNumberFormat="1" applyBorder="1"/>
    <xf numFmtId="0" fontId="0" fillId="35" borderId="12" xfId="0" applyFill="1" applyBorder="1"/>
    <xf numFmtId="0" fontId="0" fillId="35" borderId="31" xfId="0" applyFill="1" applyBorder="1"/>
    <xf numFmtId="0" fontId="16" fillId="0" borderId="19" xfId="0" applyFont="1" applyBorder="1" applyAlignment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16" fillId="0" borderId="20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25" fillId="35" borderId="28" xfId="0" applyFont="1" applyFill="1" applyBorder="1" applyAlignment="1">
      <alignment horizontal="center" vertical="center"/>
    </xf>
    <xf numFmtId="0" fontId="25" fillId="35" borderId="30" xfId="0" applyFont="1" applyFill="1" applyBorder="1" applyAlignment="1">
      <alignment horizontal="center" vertical="center"/>
    </xf>
    <xf numFmtId="0" fontId="16" fillId="35" borderId="29" xfId="0" applyFont="1" applyFill="1" applyBorder="1" applyAlignment="1">
      <alignment vertical="center"/>
    </xf>
    <xf numFmtId="0" fontId="21" fillId="35" borderId="29" xfId="0" applyFont="1" applyFill="1" applyBorder="1"/>
    <xf numFmtId="0" fontId="16" fillId="35" borderId="30" xfId="0" applyFont="1" applyFill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9" xfId="42" applyNumberFormat="1" applyFont="1" applyBorder="1"/>
    <xf numFmtId="164" fontId="0" fillId="0" borderId="15" xfId="42" applyNumberFormat="1" applyFont="1" applyBorder="1"/>
    <xf numFmtId="0" fontId="0" fillId="0" borderId="20" xfId="42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0" fontId="21" fillId="35" borderId="28" xfId="0" applyFont="1" applyFill="1" applyBorder="1"/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vertical="center"/>
    </xf>
    <xf numFmtId="165" fontId="0" fillId="0" borderId="15" xfId="0" applyNumberFormat="1" applyBorder="1"/>
    <xf numFmtId="165" fontId="0" fillId="0" borderId="17" xfId="0" applyNumberFormat="1" applyBorder="1"/>
    <xf numFmtId="2" fontId="0" fillId="0" borderId="15" xfId="0" applyNumberFormat="1" applyBorder="1"/>
    <xf numFmtId="9" fontId="0" fillId="0" borderId="29" xfId="42" applyFont="1" applyBorder="1"/>
    <xf numFmtId="9" fontId="0" fillId="0" borderId="30" xfId="42" applyFont="1" applyBorder="1"/>
    <xf numFmtId="9" fontId="16" fillId="35" borderId="30" xfId="42" applyFont="1" applyFill="1" applyBorder="1"/>
    <xf numFmtId="0" fontId="0" fillId="0" borderId="22" xfId="0" applyBorder="1"/>
    <xf numFmtId="9" fontId="0" fillId="0" borderId="37" xfId="42" applyFont="1" applyBorder="1"/>
    <xf numFmtId="9" fontId="0" fillId="0" borderId="38" xfId="42" applyFont="1" applyBorder="1"/>
    <xf numFmtId="0" fontId="0" fillId="0" borderId="23" xfId="0" applyBorder="1"/>
    <xf numFmtId="9" fontId="0" fillId="0" borderId="39" xfId="42" applyFont="1" applyBorder="1"/>
    <xf numFmtId="0" fontId="0" fillId="0" borderId="42" xfId="0" applyBorder="1"/>
    <xf numFmtId="0" fontId="0" fillId="0" borderId="46" xfId="0" applyBorder="1"/>
    <xf numFmtId="9" fontId="0" fillId="0" borderId="35" xfId="42" applyFont="1" applyBorder="1"/>
    <xf numFmtId="9" fontId="0" fillId="0" borderId="36" xfId="42" applyFont="1" applyBorder="1"/>
    <xf numFmtId="0" fontId="0" fillId="0" borderId="47" xfId="0" applyBorder="1"/>
    <xf numFmtId="0" fontId="16" fillId="35" borderId="41" xfId="0" applyFont="1" applyFill="1" applyBorder="1"/>
    <xf numFmtId="0" fontId="16" fillId="35" borderId="40" xfId="0" applyFont="1" applyFill="1" applyBorder="1"/>
    <xf numFmtId="0" fontId="16" fillId="35" borderId="26" xfId="0" applyFont="1" applyFill="1" applyBorder="1"/>
    <xf numFmtId="0" fontId="0" fillId="0" borderId="34" xfId="0" applyBorder="1"/>
    <xf numFmtId="0" fontId="22" fillId="35" borderId="0" xfId="0" applyFont="1" applyFill="1" applyAlignment="1">
      <alignment horizontal="center"/>
    </xf>
    <xf numFmtId="0" fontId="23" fillId="35" borderId="28" xfId="0" applyFont="1" applyFill="1" applyBorder="1" applyAlignment="1">
      <alignment horizontal="center"/>
    </xf>
    <xf numFmtId="0" fontId="23" fillId="35" borderId="29" xfId="0" applyFont="1" applyFill="1" applyBorder="1" applyAlignment="1">
      <alignment horizontal="center"/>
    </xf>
    <xf numFmtId="0" fontId="23" fillId="35" borderId="30" xfId="0" applyFont="1" applyFill="1" applyBorder="1" applyAlignment="1">
      <alignment horizontal="center"/>
    </xf>
    <xf numFmtId="0" fontId="24" fillId="43" borderId="0" xfId="0" applyFont="1" applyFill="1" applyAlignment="1">
      <alignment horizontal="center"/>
    </xf>
    <xf numFmtId="0" fontId="22" fillId="43" borderId="0" xfId="0" applyFont="1" applyFill="1" applyAlignment="1">
      <alignment horizontal="center"/>
    </xf>
    <xf numFmtId="0" fontId="16" fillId="35" borderId="45" xfId="0" applyFont="1" applyFill="1" applyBorder="1" applyAlignment="1">
      <alignment horizontal="center" textRotation="90"/>
    </xf>
    <xf numFmtId="0" fontId="16" fillId="35" borderId="44" xfId="0" applyFont="1" applyFill="1" applyBorder="1" applyAlignment="1">
      <alignment horizontal="center" textRotation="90"/>
    </xf>
    <xf numFmtId="0" fontId="16" fillId="35" borderId="43" xfId="0" applyFont="1" applyFill="1" applyBorder="1" applyAlignment="1">
      <alignment horizontal="center" textRotation="90"/>
    </xf>
    <xf numFmtId="0" fontId="16" fillId="35" borderId="18" xfId="0" applyFont="1" applyFill="1" applyBorder="1" applyAlignment="1">
      <alignment horizontal="center" textRotation="90"/>
    </xf>
    <xf numFmtId="0" fontId="16" fillId="35" borderId="20" xfId="0" applyFont="1" applyFill="1" applyBorder="1" applyAlignment="1">
      <alignment horizontal="center" textRotation="90"/>
    </xf>
    <xf numFmtId="0" fontId="16" fillId="35" borderId="19" xfId="0" applyFont="1" applyFill="1" applyBorder="1" applyAlignment="1">
      <alignment horizontal="center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rural sector</a:t>
            </a:r>
          </a:p>
        </c:rich>
      </c:tx>
      <c:layout>
        <c:manualLayout>
          <c:xMode val="edge"/>
          <c:yMode val="edge"/>
          <c:x val="0.31595822397200357"/>
          <c:y val="3.7910513051540196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analysis'!$C$4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44-47A6-8CA3-00F12847D2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4-47A6-8CA3-00F12847D2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44-47A6-8CA3-00F12847D2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44-47A6-8CA3-00F12847D2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44-47A6-8CA3-00F12847D2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44-47A6-8CA3-00F12847D2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44-47A6-8CA3-00F12847D202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-0.1712962962962963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E44-47A6-8CA3-00F12847D202}"/>
                </c:ext>
              </c:extLst>
            </c:dLbl>
            <c:dLbl>
              <c:idx val="1"/>
              <c:layout>
                <c:manualLayout>
                  <c:x val="-3.0555555555555555E-2"/>
                  <c:y val="-5.638474295190864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44-47A6-8CA3-00F12847D202}"/>
                </c:ext>
              </c:extLst>
            </c:dLbl>
            <c:dLbl>
              <c:idx val="2"/>
              <c:layout>
                <c:manualLayout>
                  <c:x val="-0.11944444444444445"/>
                  <c:y val="8.6202191144017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44-47A6-8CA3-00F12847D202}"/>
                </c:ext>
              </c:extLst>
            </c:dLbl>
            <c:dLbl>
              <c:idx val="3"/>
              <c:layout>
                <c:manualLayout>
                  <c:x val="-6.6666666666666666E-2"/>
                  <c:y val="0.190779370862224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44-47A6-8CA3-00F12847D202}"/>
                </c:ext>
              </c:extLst>
            </c:dLbl>
            <c:dLbl>
              <c:idx val="4"/>
              <c:layout>
                <c:manualLayout>
                  <c:x val="-9.166666666666666E-2"/>
                  <c:y val="0.1386401326699834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AE44-47A6-8CA3-00F12847D202}"/>
                </c:ext>
              </c:extLst>
            </c:dLbl>
            <c:dLbl>
              <c:idx val="5"/>
              <c:layout>
                <c:manualLayout>
                  <c:x val="-0.16185892388451445"/>
                  <c:y val="0.10693187605280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44-47A6-8CA3-00F12847D202}"/>
                </c:ext>
              </c:extLst>
            </c:dLbl>
            <c:dLbl>
              <c:idx val="6"/>
              <c:layout>
                <c:manualLayout>
                  <c:x val="-0.24722222222222223"/>
                  <c:y val="4.0000130580692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44-47A6-8CA3-00F12847D20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analysis'!$B$5:$B$11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analysis'!$C$5:$C$11</c:f>
              <c:numCache>
                <c:formatCode>General</c:formatCode>
                <c:ptCount val="7"/>
                <c:pt idx="0">
                  <c:v>2290.7000000000007</c:v>
                </c:pt>
                <c:pt idx="1">
                  <c:v>362.3</c:v>
                </c:pt>
                <c:pt idx="2">
                  <c:v>569.90000000000009</c:v>
                </c:pt>
                <c:pt idx="3">
                  <c:v>372.70000000000005</c:v>
                </c:pt>
                <c:pt idx="4">
                  <c:v>169.7</c:v>
                </c:pt>
                <c:pt idx="5">
                  <c:v>354.1</c:v>
                </c:pt>
                <c:pt idx="6">
                  <c:v>379.4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4-47A6-8CA3-00F12847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(Q2)'!$D$54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00C-46D4-B6B3-956D9F5053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C-46D4-B6B3-956D9F50534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0C-46D4-B6B3-956D9F50534D}"/>
              </c:ext>
            </c:extLst>
          </c:dPt>
          <c:dLbls>
            <c:dLbl>
              <c:idx val="4"/>
              <c:layout>
                <c:manualLayout>
                  <c:x val="-0.14166666666666666"/>
                  <c:y val="2.7778142315543892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00C-46D4-B6B3-956D9F50534D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00C-46D4-B6B3-956D9F505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(Q2)'!$C$55:$C$67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(Q2)'!$D$55:$D$67</c:f>
              <c:numCache>
                <c:formatCode>0%</c:formatCode>
                <c:ptCount val="13"/>
                <c:pt idx="0">
                  <c:v>0.1206451612903225</c:v>
                </c:pt>
                <c:pt idx="1">
                  <c:v>-2.3245214220601614E-2</c:v>
                </c:pt>
                <c:pt idx="2">
                  <c:v>1.4051522248243426E-2</c:v>
                </c:pt>
                <c:pt idx="3">
                  <c:v>8.2629674306393175E-2</c:v>
                </c:pt>
                <c:pt idx="4">
                  <c:v>-0.15380786460925835</c:v>
                </c:pt>
                <c:pt idx="5">
                  <c:v>1.4731879787860933E-2</c:v>
                </c:pt>
                <c:pt idx="6">
                  <c:v>-0.11684037301151953</c:v>
                </c:pt>
                <c:pt idx="7">
                  <c:v>6.8776628119293873E-2</c:v>
                </c:pt>
                <c:pt idx="8">
                  <c:v>2.3352793994995805E-2</c:v>
                </c:pt>
                <c:pt idx="9">
                  <c:v>0.16515232495991453</c:v>
                </c:pt>
                <c:pt idx="10">
                  <c:v>3.2757593805836809E-2</c:v>
                </c:pt>
                <c:pt idx="11">
                  <c:v>5.6008700380641561E-2</c:v>
                </c:pt>
                <c:pt idx="12">
                  <c:v>2.4013722126929607E-2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1F1-9CA0-EE4F4871E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304"/>
        <c:axId val="605242384"/>
      </c:barChart>
      <c:catAx>
        <c:axId val="6052443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605242384"/>
        <c:crosses val="autoZero"/>
        <c:auto val="1"/>
        <c:lblAlgn val="ctr"/>
        <c:lblOffset val="100"/>
        <c:noMultiLvlLbl val="0"/>
      </c:catAx>
      <c:valAx>
        <c:axId val="605242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3900809273840770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crossAx val="6052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baseline="0"/>
              <a:t>CPI Inflation trends pre &amp; post covid-19 for Rural</a:t>
            </a:r>
            <a:endParaRPr lang="en-IN" sz="1200" b="1"/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4'!$J$1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4'!$J$2:$J$5</c:f>
              <c:numCache>
                <c:formatCode>0%</c:formatCode>
                <c:ptCount val="4"/>
                <c:pt idx="0">
                  <c:v>-1.2457912457912231E-2</c:v>
                </c:pt>
                <c:pt idx="1">
                  <c:v>8.4374290256642878E-2</c:v>
                </c:pt>
                <c:pt idx="2">
                  <c:v>4.3341660013906463E-2</c:v>
                </c:pt>
                <c:pt idx="3">
                  <c:v>6.3234935350085564E-2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D-48C7-A148-CBD88F687F87}"/>
            </c:ext>
          </c:extLst>
        </c:ser>
        <c:ser>
          <c:idx val="1"/>
          <c:order val="1"/>
          <c:tx>
            <c:strRef>
              <c:f>'obj 4'!$K$1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4'!$K$2:$K$5</c:f>
              <c:numCache>
                <c:formatCode>0%</c:formatCode>
                <c:ptCount val="4"/>
                <c:pt idx="0">
                  <c:v>4.5663716814159212E-2</c:v>
                </c:pt>
                <c:pt idx="1">
                  <c:v>2.5978407557355081E-2</c:v>
                </c:pt>
                <c:pt idx="2">
                  <c:v>3.5827362106315611E-2</c:v>
                </c:pt>
                <c:pt idx="3">
                  <c:v>7.6725521669341823E-2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D-48C7-A148-CBD88F687F87}"/>
            </c:ext>
          </c:extLst>
        </c:ser>
        <c:ser>
          <c:idx val="2"/>
          <c:order val="2"/>
          <c:tx>
            <c:strRef>
              <c:f>'obj 4'!$L$1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4'!$L$2:$L$5</c:f>
              <c:numCache>
                <c:formatCode>0%</c:formatCode>
                <c:ptCount val="4"/>
                <c:pt idx="0">
                  <c:v>7.0676691729323352E-2</c:v>
                </c:pt>
                <c:pt idx="1">
                  <c:v>5.3445850914205506E-2</c:v>
                </c:pt>
                <c:pt idx="2">
                  <c:v>6.4143359571261022E-2</c:v>
                </c:pt>
                <c:pt idx="3">
                  <c:v>7.3460456392622706E-2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D-48C7-A148-CBD88F687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34432"/>
        <c:axId val="745945472"/>
      </c:barChart>
      <c:catAx>
        <c:axId val="7459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5472"/>
        <c:crosses val="autoZero"/>
        <c:auto val="1"/>
        <c:lblAlgn val="ctr"/>
        <c:lblOffset val="100"/>
        <c:noMultiLvlLbl val="0"/>
      </c:catAx>
      <c:valAx>
        <c:axId val="7459454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459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CPI</a:t>
            </a:r>
            <a:r>
              <a:rPr lang="en-IN" sz="1200" b="1" baseline="0"/>
              <a:t> Inflation trends pre &amp; post covid-19 for Urban</a:t>
            </a:r>
            <a:endParaRPr lang="en-IN" sz="1200" b="1"/>
          </a:p>
        </c:rich>
      </c:tx>
      <c:layout>
        <c:manualLayout>
          <c:xMode val="edge"/>
          <c:yMode val="edge"/>
          <c:x val="0.12796522309711286"/>
          <c:y val="4.6425255338904362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4'!$Y$1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4'!$Y$2:$Y$5</c:f>
              <c:numCache>
                <c:formatCode>0%</c:formatCode>
                <c:ptCount val="4"/>
                <c:pt idx="0">
                  <c:v>2.2675604779947591E-2</c:v>
                </c:pt>
                <c:pt idx="1">
                  <c:v>8.3804569102013018E-2</c:v>
                </c:pt>
                <c:pt idx="2">
                  <c:v>5.1545866653083888E-2</c:v>
                </c:pt>
                <c:pt idx="3">
                  <c:v>5.1062404287902124E-2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59B-AE24-F564E95FE2E2}"/>
            </c:ext>
          </c:extLst>
        </c:ser>
        <c:ser>
          <c:idx val="1"/>
          <c:order val="1"/>
          <c:tx>
            <c:strRef>
              <c:f>'obj 4'!$Z$1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4'!$Z$2:$Z$5</c:f>
              <c:numCache>
                <c:formatCode>0%</c:formatCode>
                <c:ptCount val="4"/>
                <c:pt idx="0">
                  <c:v>3.2565130260521186E-2</c:v>
                </c:pt>
                <c:pt idx="1">
                  <c:v>4.7033285094066568E-2</c:v>
                </c:pt>
                <c:pt idx="2">
                  <c:v>6.6005077313639568E-2</c:v>
                </c:pt>
                <c:pt idx="3">
                  <c:v>5.2813106272903643E-2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6-459B-AE24-F564E95FE2E2}"/>
            </c:ext>
          </c:extLst>
        </c:ser>
        <c:ser>
          <c:idx val="2"/>
          <c:order val="2"/>
          <c:tx>
            <c:strRef>
              <c:f>'obj 4'!$AA$1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4'!$AA$2:$AA$5</c:f>
              <c:numCache>
                <c:formatCode>0%</c:formatCode>
                <c:ptCount val="4"/>
                <c:pt idx="0">
                  <c:v>5.5598755832037369E-2</c:v>
                </c:pt>
                <c:pt idx="1">
                  <c:v>5.9624585940375376E-2</c:v>
                </c:pt>
                <c:pt idx="2">
                  <c:v>7.8146611341631964E-2</c:v>
                </c:pt>
                <c:pt idx="3">
                  <c:v>6.6539318688315752E-2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59B-AE24-F564E95FE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2781376"/>
        <c:axId val="792810176"/>
      </c:barChart>
      <c:catAx>
        <c:axId val="792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0176"/>
        <c:crosses val="autoZero"/>
        <c:auto val="1"/>
        <c:lblAlgn val="ctr"/>
        <c:lblOffset val="100"/>
        <c:noMultiLvlLbl val="0"/>
      </c:catAx>
      <c:valAx>
        <c:axId val="792810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927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CPI</a:t>
            </a:r>
            <a:r>
              <a:rPr lang="en-IN" sz="1200" b="1" baseline="0"/>
              <a:t> Inflation trends pre &amp; post covid-19 for R+U</a:t>
            </a:r>
            <a:endParaRPr lang="en-IN" sz="1200" b="1"/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4'!$AO$1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4'!$AO$2:$AO$5</c:f>
              <c:numCache>
                <c:formatCode>0%</c:formatCode>
                <c:ptCount val="4"/>
                <c:pt idx="0">
                  <c:v>6.2642369020495957E-4</c:v>
                </c:pt>
                <c:pt idx="1">
                  <c:v>8.4349651143002899E-2</c:v>
                </c:pt>
                <c:pt idx="2">
                  <c:v>4.6221720617657572E-2</c:v>
                </c:pt>
                <c:pt idx="3">
                  <c:v>5.8185165447410675E-2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8-4CD8-874C-F2142F6607D7}"/>
            </c:ext>
          </c:extLst>
        </c:ser>
        <c:ser>
          <c:idx val="1"/>
          <c:order val="1"/>
          <c:tx>
            <c:strRef>
              <c:f>'obj 4'!$AP$1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4'!$AP$2:$AP$5</c:f>
              <c:numCache>
                <c:formatCode>0%</c:formatCode>
                <c:ptCount val="4"/>
                <c:pt idx="0">
                  <c:v>3.9845447959429951E-2</c:v>
                </c:pt>
                <c:pt idx="1">
                  <c:v>3.6763005780346768E-2</c:v>
                </c:pt>
                <c:pt idx="2">
                  <c:v>4.5953822013001439E-2</c:v>
                </c:pt>
                <c:pt idx="3">
                  <c:v>5.6527303754266213E-2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8-4CD8-874C-F2142F6607D7}"/>
            </c:ext>
          </c:extLst>
        </c:ser>
        <c:ser>
          <c:idx val="2"/>
          <c:order val="2"/>
          <c:tx>
            <c:strRef>
              <c:f>'obj 4'!$AQ$1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4'!$AQ$2:$AQ$5</c:f>
              <c:numCache>
                <c:formatCode>0%</c:formatCode>
                <c:ptCount val="4"/>
                <c:pt idx="0">
                  <c:v>6.5523809523809484E-2</c:v>
                </c:pt>
                <c:pt idx="1">
                  <c:v>5.5436337625178821E-2</c:v>
                </c:pt>
                <c:pt idx="2">
                  <c:v>6.9491525423728814E-2</c:v>
                </c:pt>
                <c:pt idx="3">
                  <c:v>7.08215297450423E-2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8-4CD8-874C-F2142F660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4288"/>
        <c:axId val="736050528"/>
      </c:barChart>
      <c:catAx>
        <c:axId val="7360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50528"/>
        <c:crosses val="autoZero"/>
        <c:auto val="1"/>
        <c:lblAlgn val="ctr"/>
        <c:lblOffset val="100"/>
        <c:noMultiLvlLbl val="0"/>
      </c:catAx>
      <c:valAx>
        <c:axId val="7360505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60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Strongest corre between category &amp; crude oil price for Rural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 5 Rural'!$D$71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287946640533912E-2"/>
                  <c:y val="-0.1015697137580794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0D67-445E-9663-7397E1BAD4BB}"/>
                </c:ext>
              </c:extLst>
            </c:dLbl>
            <c:dLbl>
              <c:idx val="3"/>
              <c:layout>
                <c:manualLayout>
                  <c:x val="-0.1340662283350616"/>
                  <c:y val="0.11311172668513385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158752768060291"/>
                      <c:h val="0.13949149708087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67-445E-9663-7397E1BAD4BB}"/>
                </c:ext>
              </c:extLst>
            </c:dLbl>
            <c:dLbl>
              <c:idx val="6"/>
              <c:layout>
                <c:manualLayout>
                  <c:x val="-5.7887120115774238E-2"/>
                  <c:y val="0.1569713758079408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D67-445E-9663-7397E1BAD4BB}"/>
                </c:ext>
              </c:extLst>
            </c:dLbl>
            <c:dLbl>
              <c:idx val="9"/>
              <c:layout>
                <c:manualLayout>
                  <c:x val="-1.4471780028943559E-2"/>
                  <c:y val="0.1061865189289011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D67-445E-9663-7397E1BAD4BB}"/>
                </c:ext>
              </c:extLst>
            </c:dLbl>
            <c:dLbl>
              <c:idx val="12"/>
              <c:layout>
                <c:manualLayout>
                  <c:x val="8.2006753497346846E-2"/>
                  <c:y val="0.10156971375807937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D67-445E-9663-7397E1BAD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Rural'!$C$72:$C$96</c:f>
              <c:strCache>
                <c:ptCount val="25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Fuel and light</c:v>
                </c:pt>
                <c:pt idx="18">
                  <c:v>Household goods and services</c:v>
                </c:pt>
                <c:pt idx="19">
                  <c:v>Health</c:v>
                </c:pt>
                <c:pt idx="20">
                  <c:v>Transport and communication</c:v>
                </c:pt>
                <c:pt idx="21">
                  <c:v>Recreation and amusement</c:v>
                </c:pt>
                <c:pt idx="22">
                  <c:v>Education</c:v>
                </c:pt>
                <c:pt idx="23">
                  <c:v>Personal care and effects</c:v>
                </c:pt>
                <c:pt idx="24">
                  <c:v>Miscellaneous</c:v>
                </c:pt>
              </c:strCache>
            </c:strRef>
          </c:xVal>
          <c:yVal>
            <c:numRef>
              <c:f>'OBJ 5 Rural'!$D$72:$D$96</c:f>
              <c:numCache>
                <c:formatCode>0%</c:formatCode>
                <c:ptCount val="25"/>
                <c:pt idx="0">
                  <c:v>0.42084869796735019</c:v>
                </c:pt>
                <c:pt idx="1">
                  <c:v>9.4129643138134822E-2</c:v>
                </c:pt>
                <c:pt idx="2">
                  <c:v>-2.6181403414370117E-2</c:v>
                </c:pt>
                <c:pt idx="3">
                  <c:v>0.43988858168679823</c:v>
                </c:pt>
                <c:pt idx="4">
                  <c:v>-0.30480264016408198</c:v>
                </c:pt>
                <c:pt idx="5">
                  <c:v>6.8231665894286184E-2</c:v>
                </c:pt>
                <c:pt idx="6">
                  <c:v>0.41841114113863342</c:v>
                </c:pt>
                <c:pt idx="7">
                  <c:v>-4.3102733501282228E-2</c:v>
                </c:pt>
                <c:pt idx="8">
                  <c:v>7.4403667607002904E-3</c:v>
                </c:pt>
                <c:pt idx="9">
                  <c:v>0.48836705216738074</c:v>
                </c:pt>
                <c:pt idx="10">
                  <c:v>-0.45637092024701065</c:v>
                </c:pt>
                <c:pt idx="11">
                  <c:v>0.10031562546032081</c:v>
                </c:pt>
                <c:pt idx="12">
                  <c:v>0.46213165505679493</c:v>
                </c:pt>
                <c:pt idx="13">
                  <c:v>-0.21388493189114882</c:v>
                </c:pt>
                <c:pt idx="14">
                  <c:v>8.2837114901537112E-2</c:v>
                </c:pt>
                <c:pt idx="15">
                  <c:v>0.11783339213223117</c:v>
                </c:pt>
                <c:pt idx="16">
                  <c:v>9.4914026860413975E-2</c:v>
                </c:pt>
                <c:pt idx="17">
                  <c:v>-4.4928748262395464E-3</c:v>
                </c:pt>
                <c:pt idx="18">
                  <c:v>0.12078417561808719</c:v>
                </c:pt>
                <c:pt idx="19">
                  <c:v>-0.26636572123911562</c:v>
                </c:pt>
                <c:pt idx="20">
                  <c:v>-0.21781071780139971</c:v>
                </c:pt>
                <c:pt idx="21">
                  <c:v>-0.36563135204996056</c:v>
                </c:pt>
                <c:pt idx="22">
                  <c:v>7.9920523864593154E-2</c:v>
                </c:pt>
                <c:pt idx="23">
                  <c:v>0.18359143725439592</c:v>
                </c:pt>
                <c:pt idx="24">
                  <c:v>-0.11291862411799526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7-445E-9663-7397E1BAD4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99104"/>
        <c:axId val="990199584"/>
      </c:scatterChart>
      <c:valAx>
        <c:axId val="9901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584"/>
        <c:crosses val="autoZero"/>
        <c:crossBetween val="midCat"/>
      </c:valAx>
      <c:valAx>
        <c:axId val="990199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Strongest Correl between Category &amp; Crude oil price 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17815656403489E-2"/>
          <c:y val="0.17171296296296298"/>
          <c:w val="0.8675388455725252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'OBJ 5 Urban'!$E$70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064165307232181E-2"/>
                  <c:y val="-8.8053135100635171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43A4-4E6E-822E-A42E6B351695}"/>
                </c:ext>
              </c:extLst>
            </c:dLbl>
            <c:dLbl>
              <c:idx val="3"/>
              <c:layout>
                <c:manualLayout>
                  <c:x val="-0.14953779227841218"/>
                  <c:y val="8.3333333333333329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3A4-4E6E-822E-A42E6B351695}"/>
                </c:ext>
              </c:extLst>
            </c:dLbl>
            <c:dLbl>
              <c:idx val="9"/>
              <c:layout>
                <c:manualLayout>
                  <c:x val="-0.14138118542686248"/>
                  <c:y val="6.1864779906412828E-2"/>
                </c:manualLayout>
              </c:layout>
              <c:spPr>
                <a:solidFill>
                  <a:srgbClr val="70AD47">
                    <a:lumMod val="75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3A4-4E6E-822E-A42E6B351695}"/>
                </c:ext>
              </c:extLst>
            </c:dLbl>
            <c:dLbl>
              <c:idx val="12"/>
              <c:layout>
                <c:manualLayout>
                  <c:x val="-8.9722675367047311E-2"/>
                  <c:y val="-0.1339644150462986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3A4-4E6E-822E-A42E6B351695}"/>
                </c:ext>
              </c:extLst>
            </c:dLbl>
            <c:dLbl>
              <c:idx val="15"/>
              <c:layout>
                <c:manualLayout>
                  <c:x val="2.1750951604132682E-2"/>
                  <c:y val="3.17271296874626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43A4-4E6E-822E-A42E6B351695}"/>
                </c:ext>
              </c:extLst>
            </c:dLbl>
            <c:dLbl>
              <c:idx val="23"/>
              <c:layout>
                <c:manualLayout>
                  <c:x val="9.9690709883353942E-17"/>
                  <c:y val="-6.94444444444444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3A4-4E6E-822E-A42E6B3516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Urban'!$D$71:$D$96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 5 Urban'!$E$71:$E$96</c:f>
              <c:numCache>
                <c:formatCode>0%</c:formatCode>
                <c:ptCount val="26"/>
                <c:pt idx="0">
                  <c:v>0.56745033670244216</c:v>
                </c:pt>
                <c:pt idx="1">
                  <c:v>0.11225934767973401</c:v>
                </c:pt>
                <c:pt idx="2">
                  <c:v>2.0599298982673722E-3</c:v>
                </c:pt>
                <c:pt idx="3">
                  <c:v>0.41467040167136821</c:v>
                </c:pt>
                <c:pt idx="4">
                  <c:v>-0.20589514616216653</c:v>
                </c:pt>
                <c:pt idx="5">
                  <c:v>3.2820967847358613E-2</c:v>
                </c:pt>
                <c:pt idx="6">
                  <c:v>0.31028183199533854</c:v>
                </c:pt>
                <c:pt idx="7">
                  <c:v>1.2939085959058638E-2</c:v>
                </c:pt>
                <c:pt idx="8">
                  <c:v>2.0448385149907395E-2</c:v>
                </c:pt>
                <c:pt idx="9">
                  <c:v>0.61831247674971945</c:v>
                </c:pt>
                <c:pt idx="10">
                  <c:v>-0.45358584578186123</c:v>
                </c:pt>
                <c:pt idx="11">
                  <c:v>0.17684001522471976</c:v>
                </c:pt>
                <c:pt idx="12">
                  <c:v>0.40528248660323563</c:v>
                </c:pt>
                <c:pt idx="13">
                  <c:v>-0.16703554301819828</c:v>
                </c:pt>
                <c:pt idx="14">
                  <c:v>0.28391130242108598</c:v>
                </c:pt>
                <c:pt idx="15">
                  <c:v>0.52093006655209828</c:v>
                </c:pt>
                <c:pt idx="16">
                  <c:v>0.35140469157232423</c:v>
                </c:pt>
                <c:pt idx="17">
                  <c:v>6.8784486135285636E-2</c:v>
                </c:pt>
                <c:pt idx="18">
                  <c:v>-0.13064837631866111</c:v>
                </c:pt>
                <c:pt idx="19">
                  <c:v>0.14326152617556626</c:v>
                </c:pt>
                <c:pt idx="20">
                  <c:v>-0.18695090585367011</c:v>
                </c:pt>
                <c:pt idx="21">
                  <c:v>-0.31039522827299759</c:v>
                </c:pt>
                <c:pt idx="22">
                  <c:v>-0.12263105583728855</c:v>
                </c:pt>
                <c:pt idx="23">
                  <c:v>0.49906911906572854</c:v>
                </c:pt>
                <c:pt idx="24">
                  <c:v>0.32494760820504287</c:v>
                </c:pt>
                <c:pt idx="25">
                  <c:v>-7.3975948526764812E-2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A4-4E6E-822E-A42E6B3516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73184"/>
        <c:axId val="990185664"/>
      </c:scatterChart>
      <c:valAx>
        <c:axId val="990173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85664"/>
        <c:crosses val="autoZero"/>
        <c:crossBetween val="midCat"/>
      </c:valAx>
      <c:valAx>
        <c:axId val="990185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Strong Correl between Category &amp; Crude oil price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 5 R+U'!$F$72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369235095613045E-2"/>
                  <c:y val="0.1383297336910377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44291338582678"/>
                      <c:h val="0.15972855791550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B8F-478F-991F-AC340C5B2509}"/>
                </c:ext>
              </c:extLst>
            </c:dLbl>
            <c:dLbl>
              <c:idx val="3"/>
              <c:layout>
                <c:manualLayout>
                  <c:x val="-5.7798485620951835E-3"/>
                  <c:y val="0.1289134438305709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1431348243332"/>
                      <c:h val="0.14777743942228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B8F-478F-991F-AC340C5B2509}"/>
                </c:ext>
              </c:extLst>
            </c:dLbl>
            <c:dLbl>
              <c:idx val="9"/>
              <c:layout>
                <c:manualLayout>
                  <c:x val="-2.7617153324584427E-2"/>
                  <c:y val="0.15434717339299373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0621453637585753E-2"/>
                      <c:h val="0.11462826815156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B8F-478F-991F-AC340C5B2509}"/>
                </c:ext>
              </c:extLst>
            </c:dLbl>
            <c:dLbl>
              <c:idx val="12"/>
              <c:layout>
                <c:manualLayout>
                  <c:x val="4.2162698412698416E-2"/>
                  <c:y val="3.6900369003690002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32893370343095"/>
                      <c:h val="0.151460680674584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B8F-478F-991F-AC340C5B2509}"/>
                </c:ext>
              </c:extLst>
            </c:dLbl>
            <c:dLbl>
              <c:idx val="23"/>
              <c:layout>
                <c:manualLayout>
                  <c:x val="-0.10416666666666666"/>
                  <c:y val="9.02009020090200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5695303712036"/>
                      <c:h val="0.117129131921240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B8F-478F-991F-AC340C5B2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R+U'!$E$73:$E$98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 5 R+U'!$F$73:$F$98</c:f>
              <c:numCache>
                <c:formatCode>0%</c:formatCode>
                <c:ptCount val="26"/>
                <c:pt idx="0">
                  <c:v>0.46379337839185614</c:v>
                </c:pt>
                <c:pt idx="1">
                  <c:v>0.10064994912821691</c:v>
                </c:pt>
                <c:pt idx="2">
                  <c:v>-1.1272713616831969E-2</c:v>
                </c:pt>
                <c:pt idx="3">
                  <c:v>0.43568352240552422</c:v>
                </c:pt>
                <c:pt idx="4">
                  <c:v>-0.27815365505334094</c:v>
                </c:pt>
                <c:pt idx="5">
                  <c:v>5.3013438149478044E-2</c:v>
                </c:pt>
                <c:pt idx="6">
                  <c:v>0.38454137690465334</c:v>
                </c:pt>
                <c:pt idx="7">
                  <c:v>-2.8256404566334253E-2</c:v>
                </c:pt>
                <c:pt idx="8">
                  <c:v>-5.0941395941493427E-3</c:v>
                </c:pt>
                <c:pt idx="9">
                  <c:v>0.53914218819926463</c:v>
                </c:pt>
                <c:pt idx="10">
                  <c:v>-0.47222923262912109</c:v>
                </c:pt>
                <c:pt idx="11">
                  <c:v>0.15976806800875701</c:v>
                </c:pt>
                <c:pt idx="12">
                  <c:v>0.44698399129402483</c:v>
                </c:pt>
                <c:pt idx="13">
                  <c:v>-0.19516504769672041</c:v>
                </c:pt>
                <c:pt idx="14">
                  <c:v>0.15120673529916215</c:v>
                </c:pt>
                <c:pt idx="15">
                  <c:v>0.2385721092768335</c:v>
                </c:pt>
                <c:pt idx="16">
                  <c:v>0.1702032597086382</c:v>
                </c:pt>
                <c:pt idx="17">
                  <c:v>6.8784486135285636E-2</c:v>
                </c:pt>
                <c:pt idx="18">
                  <c:v>-6.9638993198736704E-2</c:v>
                </c:pt>
                <c:pt idx="19">
                  <c:v>0.13591785824072528</c:v>
                </c:pt>
                <c:pt idx="20">
                  <c:v>-0.23790643594145536</c:v>
                </c:pt>
                <c:pt idx="21">
                  <c:v>-0.2722735262857236</c:v>
                </c:pt>
                <c:pt idx="22">
                  <c:v>-0.19530880709858428</c:v>
                </c:pt>
                <c:pt idx="23">
                  <c:v>0.48099500205465384</c:v>
                </c:pt>
                <c:pt idx="24">
                  <c:v>0.23989075341719371</c:v>
                </c:pt>
                <c:pt idx="25">
                  <c:v>-0.10120484925216601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8F-478F-991F-AC340C5B2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64064"/>
        <c:axId val="990167424"/>
      </c:scatterChart>
      <c:valAx>
        <c:axId val="99016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7424"/>
        <c:crosses val="autoZero"/>
        <c:crossBetween val="midCat"/>
      </c:valAx>
      <c:valAx>
        <c:axId val="9901674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Highest CPI</a:t>
            </a:r>
            <a:r>
              <a:rPr lang="en-IN" b="1" baseline="0">
                <a:solidFill>
                  <a:sysClr val="windowText" lastClr="000000"/>
                </a:solidFill>
              </a:rPr>
              <a:t> in </a:t>
            </a:r>
            <a:r>
              <a:rPr lang="en-IN" b="1">
                <a:solidFill>
                  <a:sysClr val="windowText" lastClr="000000"/>
                </a:solidFill>
              </a:rPr>
              <a:t>Rural+Urban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analysis'!$I$4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52-4735-BE68-0EC9E67EF1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52-4735-BE68-0EC9E67EF1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52-4735-BE68-0EC9E67EF1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52-4735-BE68-0EC9E67EF1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52-4735-BE68-0EC9E67EF1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52-4735-BE68-0EC9E67EF1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52-4735-BE68-0EC9E67EF13A}"/>
              </c:ext>
            </c:extLst>
          </c:dPt>
          <c:dLbls>
            <c:dLbl>
              <c:idx val="0"/>
              <c:layout>
                <c:manualLayout>
                  <c:x val="5.7339449541284497E-2"/>
                  <c:y val="-6.007751937984495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533839806721408"/>
                      <c:h val="0.21436489043520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152-4735-BE68-0EC9E67EF13A}"/>
                </c:ext>
              </c:extLst>
            </c:dLbl>
            <c:dLbl>
              <c:idx val="1"/>
              <c:layout>
                <c:manualLayout>
                  <c:x val="-9.2910375881913837E-2"/>
                  <c:y val="-3.90433038139559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68106624286642"/>
                      <c:h val="0.104793993774034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52-4735-BE68-0EC9E67EF13A}"/>
                </c:ext>
              </c:extLst>
            </c:dLbl>
            <c:dLbl>
              <c:idx val="2"/>
              <c:layout>
                <c:manualLayout>
                  <c:x val="-0.159936028638622"/>
                  <c:y val="6.4646781995143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52-4735-BE68-0EC9E67EF13A}"/>
                </c:ext>
              </c:extLst>
            </c:dLbl>
            <c:dLbl>
              <c:idx val="3"/>
              <c:layout>
                <c:manualLayout>
                  <c:x val="-0.11839457567804025"/>
                  <c:y val="0.151994357937177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52-4735-BE68-0EC9E67EF13A}"/>
                </c:ext>
              </c:extLst>
            </c:dLbl>
            <c:dLbl>
              <c:idx val="4"/>
              <c:layout>
                <c:manualLayout>
                  <c:x val="-0.12483224573992471"/>
                  <c:y val="0.13583560783081666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rgbClr val="ED7D31">
                      <a:lumMod val="60000"/>
                      <a:lumOff val="4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E152-4735-BE68-0EC9E67EF13A}"/>
                </c:ext>
              </c:extLst>
            </c:dLbl>
            <c:dLbl>
              <c:idx val="5"/>
              <c:layout>
                <c:manualLayout>
                  <c:x val="-0.15532265553440516"/>
                  <c:y val="0.116773207675433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39102498551314"/>
                      <c:h val="0.162343812385047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E152-4735-BE68-0EC9E67EF13A}"/>
                </c:ext>
              </c:extLst>
            </c:dLbl>
            <c:dLbl>
              <c:idx val="6"/>
              <c:layout>
                <c:manualLayout>
                  <c:x val="-0.2524510984292101"/>
                  <c:y val="2.0745707908705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52-4735-BE68-0EC9E67EF13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analysis'!$H$5:$H$11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analysis'!$I$5:$I$11</c:f>
              <c:numCache>
                <c:formatCode>General</c:formatCode>
                <c:ptCount val="7"/>
                <c:pt idx="0">
                  <c:v>2306.9</c:v>
                </c:pt>
                <c:pt idx="1">
                  <c:v>533.59999999999991</c:v>
                </c:pt>
                <c:pt idx="2">
                  <c:v>553.20000000000005</c:v>
                </c:pt>
                <c:pt idx="3">
                  <c:v>370.9</c:v>
                </c:pt>
                <c:pt idx="4">
                  <c:v>164.8</c:v>
                </c:pt>
                <c:pt idx="5">
                  <c:v>348.29999999999995</c:v>
                </c:pt>
                <c:pt idx="6">
                  <c:v>376.7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52-4735-BE68-0EC9E67E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rural sector</a:t>
            </a:r>
          </a:p>
        </c:rich>
      </c:tx>
      <c:layout>
        <c:manualLayout>
          <c:xMode val="edge"/>
          <c:yMode val="edge"/>
          <c:x val="0.31595822397200357"/>
          <c:y val="3.7910513051540196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analysis'!$C$4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A9-4D9C-9BB2-ED53091671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A9-4D9C-9BB2-ED53091671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9-4D9C-9BB2-ED53091671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9-4D9C-9BB2-ED53091671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A9-4D9C-9BB2-ED53091671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A9-4D9C-9BB2-ED53091671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A9-4D9C-9BB2-ED53091671FC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-0.1712962962962963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7A9-4D9C-9BB2-ED53091671FC}"/>
                </c:ext>
              </c:extLst>
            </c:dLbl>
            <c:dLbl>
              <c:idx val="1"/>
              <c:layout>
                <c:manualLayout>
                  <c:x val="-3.0555555555555555E-2"/>
                  <c:y val="-5.638474295190864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A9-4D9C-9BB2-ED53091671FC}"/>
                </c:ext>
              </c:extLst>
            </c:dLbl>
            <c:dLbl>
              <c:idx val="2"/>
              <c:layout>
                <c:manualLayout>
                  <c:x val="-0.11944444444444445"/>
                  <c:y val="8.6202191144017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A9-4D9C-9BB2-ED53091671FC}"/>
                </c:ext>
              </c:extLst>
            </c:dLbl>
            <c:dLbl>
              <c:idx val="3"/>
              <c:layout>
                <c:manualLayout>
                  <c:x val="-6.6666666666666666E-2"/>
                  <c:y val="0.190779370862224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A9-4D9C-9BB2-ED53091671FC}"/>
                </c:ext>
              </c:extLst>
            </c:dLbl>
            <c:dLbl>
              <c:idx val="4"/>
              <c:layout>
                <c:manualLayout>
                  <c:x val="-9.166666666666666E-2"/>
                  <c:y val="0.1386401326699834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87A9-4D9C-9BB2-ED53091671FC}"/>
                </c:ext>
              </c:extLst>
            </c:dLbl>
            <c:dLbl>
              <c:idx val="5"/>
              <c:layout>
                <c:manualLayout>
                  <c:x val="-0.16185892388451445"/>
                  <c:y val="0.10693187605280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A9-4D9C-9BB2-ED53091671FC}"/>
                </c:ext>
              </c:extLst>
            </c:dLbl>
            <c:dLbl>
              <c:idx val="6"/>
              <c:layout>
                <c:manualLayout>
                  <c:x val="-0.24722222222222223"/>
                  <c:y val="4.0000130580692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A9-4D9C-9BB2-ED53091671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analysis'!$B$5:$B$11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analysis'!$C$5:$C$11</c:f>
              <c:numCache>
                <c:formatCode>General</c:formatCode>
                <c:ptCount val="7"/>
                <c:pt idx="0">
                  <c:v>2290.7000000000007</c:v>
                </c:pt>
                <c:pt idx="1">
                  <c:v>362.3</c:v>
                </c:pt>
                <c:pt idx="2">
                  <c:v>569.90000000000009</c:v>
                </c:pt>
                <c:pt idx="3">
                  <c:v>372.70000000000005</c:v>
                </c:pt>
                <c:pt idx="4">
                  <c:v>169.7</c:v>
                </c:pt>
                <c:pt idx="5">
                  <c:v>354.1</c:v>
                </c:pt>
                <c:pt idx="6">
                  <c:v>379.4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A9-4D9C-9BB2-ED530916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Urban Sector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analysis'!$F$4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4B-44A8-967F-982F3E55B8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4B-44A8-967F-982F3E55B8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4B-44A8-967F-982F3E55B8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4B-44A8-967F-982F3E55B8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4B-44A8-967F-982F3E55B8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4B-44A8-967F-982F3E55B8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4B-44A8-967F-982F3E55B832}"/>
              </c:ext>
            </c:extLst>
          </c:dPt>
          <c:dLbls>
            <c:dLbl>
              <c:idx val="0"/>
              <c:layout>
                <c:manualLayout>
                  <c:x val="8.3333333333333232E-2"/>
                  <c:y val="-0.1253132832080200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E4B-44A8-967F-982F3E55B832}"/>
                </c:ext>
              </c:extLst>
            </c:dLbl>
            <c:dLbl>
              <c:idx val="2"/>
              <c:layout>
                <c:manualLayout>
                  <c:x val="-8.8888888888888892E-2"/>
                  <c:y val="0.154553049289891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4B-44A8-967F-982F3E55B832}"/>
                </c:ext>
              </c:extLst>
            </c:dLbl>
            <c:dLbl>
              <c:idx val="3"/>
              <c:layout>
                <c:manualLayout>
                  <c:x val="-8.611111111111111E-2"/>
                  <c:y val="0.233918128654970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4B-44A8-967F-982F3E55B832}"/>
                </c:ext>
              </c:extLst>
            </c:dLbl>
            <c:dLbl>
              <c:idx val="4"/>
              <c:layout>
                <c:manualLayout>
                  <c:x val="-8.8888888888888892E-2"/>
                  <c:y val="0.1712614870509607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7E4B-44A8-967F-982F3E55B832}"/>
                </c:ext>
              </c:extLst>
            </c:dLbl>
            <c:dLbl>
              <c:idx val="5"/>
              <c:layout>
                <c:manualLayout>
                  <c:x val="-0.15555555555555556"/>
                  <c:y val="0.125313283208020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4B-44A8-967F-982F3E55B832}"/>
                </c:ext>
              </c:extLst>
            </c:dLbl>
            <c:dLbl>
              <c:idx val="6"/>
              <c:layout>
                <c:manualLayout>
                  <c:x val="-0.24722222222222223"/>
                  <c:y val="3.7593984962406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4B-44A8-967F-982F3E55B8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analysis'!$E$5:$E$11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analysis'!$F$5:$F$11</c:f>
              <c:numCache>
                <c:formatCode>General</c:formatCode>
                <c:ptCount val="7"/>
                <c:pt idx="0">
                  <c:v>2335.1</c:v>
                </c:pt>
                <c:pt idx="1">
                  <c:v>529.1</c:v>
                </c:pt>
                <c:pt idx="2">
                  <c:v>528.70000000000005</c:v>
                </c:pt>
                <c:pt idx="3">
                  <c:v>367.79999999999995</c:v>
                </c:pt>
                <c:pt idx="4">
                  <c:v>160.4</c:v>
                </c:pt>
                <c:pt idx="5">
                  <c:v>344</c:v>
                </c:pt>
                <c:pt idx="6">
                  <c:v>375.79999999999995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4B-44A8-967F-982F3E55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Urban Sector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analysis'!$F$4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2-42CF-9949-770D4B768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2-42CF-9949-770D4B768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2-42CF-9949-770D4B768C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2-42CF-9949-770D4B768C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A2-42CF-9949-770D4B768C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A2-42CF-9949-770D4B768C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A2-42CF-9949-770D4B768C13}"/>
              </c:ext>
            </c:extLst>
          </c:dPt>
          <c:dLbls>
            <c:dLbl>
              <c:idx val="0"/>
              <c:layout>
                <c:manualLayout>
                  <c:x val="8.3333333333333232E-2"/>
                  <c:y val="-0.1253132832080200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8A2-42CF-9949-770D4B768C13}"/>
                </c:ext>
              </c:extLst>
            </c:dLbl>
            <c:dLbl>
              <c:idx val="2"/>
              <c:layout>
                <c:manualLayout>
                  <c:x val="-8.8888888888888892E-2"/>
                  <c:y val="0.154553049289891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A2-42CF-9949-770D4B768C13}"/>
                </c:ext>
              </c:extLst>
            </c:dLbl>
            <c:dLbl>
              <c:idx val="3"/>
              <c:layout>
                <c:manualLayout>
                  <c:x val="-8.611111111111111E-2"/>
                  <c:y val="0.233918128654970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A2-42CF-9949-770D4B768C13}"/>
                </c:ext>
              </c:extLst>
            </c:dLbl>
            <c:dLbl>
              <c:idx val="4"/>
              <c:layout>
                <c:manualLayout>
                  <c:x val="-8.8888888888888892E-2"/>
                  <c:y val="0.1712614870509607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48A2-42CF-9949-770D4B768C13}"/>
                </c:ext>
              </c:extLst>
            </c:dLbl>
            <c:dLbl>
              <c:idx val="5"/>
              <c:layout>
                <c:manualLayout>
                  <c:x val="-0.15555555555555556"/>
                  <c:y val="0.125313283208020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A2-42CF-9949-770D4B768C13}"/>
                </c:ext>
              </c:extLst>
            </c:dLbl>
            <c:dLbl>
              <c:idx val="6"/>
              <c:layout>
                <c:manualLayout>
                  <c:x val="-0.24722222222222223"/>
                  <c:y val="3.7593984962406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A2-42CF-9949-770D4B768C1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analysis'!$E$5:$E$11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analysis'!$F$5:$F$11</c:f>
              <c:numCache>
                <c:formatCode>General</c:formatCode>
                <c:ptCount val="7"/>
                <c:pt idx="0">
                  <c:v>2335.1</c:v>
                </c:pt>
                <c:pt idx="1">
                  <c:v>529.1</c:v>
                </c:pt>
                <c:pt idx="2">
                  <c:v>528.70000000000005</c:v>
                </c:pt>
                <c:pt idx="3">
                  <c:v>367.79999999999995</c:v>
                </c:pt>
                <c:pt idx="4">
                  <c:v>160.4</c:v>
                </c:pt>
                <c:pt idx="5">
                  <c:v>344</c:v>
                </c:pt>
                <c:pt idx="6">
                  <c:v>375.79999999999995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A2-42CF-9949-770D4B76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inflation rate in rural+urban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 2 analysis'!$E$5</c:f>
              <c:strCache>
                <c:ptCount val="1"/>
                <c:pt idx="0">
                  <c:v>GI 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6535733769776322E-2"/>
                  <c:y val="-0.1319098133566638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75-4859-8A76-D92FC3659402}"/>
                </c:ext>
              </c:extLst>
            </c:dLbl>
            <c:dLbl>
              <c:idx val="2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C75-4859-8A76-D92FC36594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'obj 2 analysis'!$D$6:$D$11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'obj 2 analysis'!$E$6:$E$11</c:f>
              <c:numCache>
                <c:formatCode>0%</c:formatCode>
                <c:ptCount val="6"/>
                <c:pt idx="0">
                  <c:v>5.2752880921895069E-2</c:v>
                </c:pt>
                <c:pt idx="1">
                  <c:v>2.3641238118449814E-2</c:v>
                </c:pt>
                <c:pt idx="2">
                  <c:v>7.7400860009555747E-2</c:v>
                </c:pt>
                <c:pt idx="3">
                  <c:v>5.8183433266711188E-2</c:v>
                </c:pt>
                <c:pt idx="4">
                  <c:v>5.6379821958456838E-2</c:v>
                </c:pt>
                <c:pt idx="5">
                  <c:v>5.994769664051483E-2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5-4859-8A76-D92FC36594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5947392"/>
        <c:axId val="745935392"/>
      </c:lineChart>
      <c:catAx>
        <c:axId val="7459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392"/>
        <c:crosses val="autoZero"/>
        <c:auto val="1"/>
        <c:lblAlgn val="ctr"/>
        <c:lblOffset val="100"/>
        <c:noMultiLvlLbl val="0"/>
      </c:catAx>
      <c:valAx>
        <c:axId val="745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7171296296296298"/>
          <c:w val="0.876238407699037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'obj 3 (Q1)'!$I$41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2E-4C3D-AEE5-568F166110D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2E-4C3D-AEE5-568F166110D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2E-4C3D-AEE5-568F166110D9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9.2592592592592587E-3"/>
                </c:manualLayout>
              </c:layout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62E-4C3D-AEE5-568F166110D9}"/>
                </c:ext>
              </c:extLst>
            </c:dLbl>
            <c:dLbl>
              <c:idx val="6"/>
              <c:layout>
                <c:manualLayout>
                  <c:x val="0.1361111111111111"/>
                  <c:y val="-1.3888159813356664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62E-4C3D-AEE5-568F166110D9}"/>
                </c:ext>
              </c:extLst>
            </c:dLbl>
            <c:dLbl>
              <c:idx val="8"/>
              <c:layout>
                <c:manualLayout>
                  <c:x val="0.14166655730533684"/>
                  <c:y val="0.1070408646835812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565704286964126"/>
                      <c:h val="9.42734762321376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62E-4C3D-AEE5-568F16611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(Q1)'!$H$42:$H$53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(Q1)'!$I$42:$I$53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E-4C3D-AEE5-568F166110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784"/>
        <c:axId val="605239984"/>
      </c:barChart>
      <c:catAx>
        <c:axId val="6052447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3447790901137356"/>
              <c:y val="0.91287037037037033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984"/>
        <c:crosses val="autoZero"/>
        <c:auto val="1"/>
        <c:lblAlgn val="ctr"/>
        <c:lblOffset val="100"/>
        <c:noMultiLvlLbl val="0"/>
      </c:catAx>
      <c:valAx>
        <c:axId val="6052399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858705161854769E-2"/>
              <c:y val="0.3637616652085156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crossAx val="605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3 (Q1)'!$I$5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5-4CE6-A2C7-EC0A6DA5205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5-4CE6-A2C7-EC0A6DA52054}"/>
              </c:ext>
            </c:extLst>
          </c:dPt>
          <c:dLbls>
            <c:dLbl>
              <c:idx val="0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3A5-4CE6-A2C7-EC0A6DA52054}"/>
                </c:ext>
              </c:extLst>
            </c:dLbl>
            <c:dLbl>
              <c:idx val="8"/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3A5-4CE6-A2C7-EC0A6DA52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(Q1)'!$H$6:$H$17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(Q1)'!$I$6:$I$17</c:f>
              <c:numCache>
                <c:formatCode>0.000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5-4CE6-A2C7-EC0A6DA520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0464"/>
        <c:axId val="605239024"/>
      </c:barChart>
      <c:catAx>
        <c:axId val="6052404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957633420822397"/>
              <c:y val="0.90645815106445027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024"/>
        <c:crosses val="autoZero"/>
        <c:auto val="1"/>
        <c:lblAlgn val="ctr"/>
        <c:lblOffset val="100"/>
        <c:noMultiLvlLbl val="0"/>
      </c:catAx>
      <c:valAx>
        <c:axId val="605239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2682852143482064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0" sourceLinked="1"/>
        <c:majorTickMark val="none"/>
        <c:minorTickMark val="none"/>
        <c:tickLblPos val="nextTo"/>
        <c:crossAx val="6052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3 (Q1)'!$I$25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84-4F42-9AF7-3B8045E1EA7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84-4F42-9AF7-3B8045E1EA76}"/>
              </c:ext>
            </c:extLst>
          </c:dPt>
          <c:dLbls>
            <c:dLbl>
              <c:idx val="0"/>
              <c:layout>
                <c:manualLayout>
                  <c:x val="-1.6666666666666666E-2"/>
                  <c:y val="-4.1666666666666685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B84-4F42-9AF7-3B8045E1EA76}"/>
                </c:ext>
              </c:extLst>
            </c:dLbl>
            <c:dLbl>
              <c:idx val="6"/>
              <c:layout>
                <c:manualLayout>
                  <c:x val="0.15277777777777779"/>
                  <c:y val="-9.2592592592592587E-3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B84-4F42-9AF7-3B8045E1E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(Q1)'!$H$26:$H$37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(Q1)'!$I$26:$I$37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4-4F42-9AF7-3B8045E1E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8352"/>
        <c:axId val="745933952"/>
      </c:barChart>
      <c:catAx>
        <c:axId val="745948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124300087489067"/>
              <c:y val="0.91108778069407992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45933952"/>
        <c:crosses val="autoZero"/>
        <c:auto val="1"/>
        <c:lblAlgn val="ctr"/>
        <c:lblOffset val="100"/>
        <c:noMultiLvlLbl val="0"/>
      </c:catAx>
      <c:valAx>
        <c:axId val="7459339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out"/>
        <c:minorTickMark val="none"/>
        <c:tickLblPos val="nextTo"/>
        <c:crossAx val="7459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(Q2)'!$D$54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B4-4FC2-B9C5-ABB1404C3F7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B4-4FC2-B9C5-ABB1404C3F7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B4-4FC2-B9C5-ABB1404C3F7A}"/>
              </c:ext>
            </c:extLst>
          </c:dPt>
          <c:dLbls>
            <c:dLbl>
              <c:idx val="4"/>
              <c:layout>
                <c:manualLayout>
                  <c:x val="-0.14166666666666666"/>
                  <c:y val="2.7778142315543892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8B4-4FC2-B9C5-ABB1404C3F7A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8B4-4FC2-B9C5-ABB1404C3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(Q2)'!$C$55:$C$67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(Q2)'!$D$55:$D$67</c:f>
              <c:numCache>
                <c:formatCode>0%</c:formatCode>
                <c:ptCount val="13"/>
                <c:pt idx="0">
                  <c:v>0.1206451612903225</c:v>
                </c:pt>
                <c:pt idx="1">
                  <c:v>-2.3245214220601614E-2</c:v>
                </c:pt>
                <c:pt idx="2">
                  <c:v>1.4051522248243426E-2</c:v>
                </c:pt>
                <c:pt idx="3">
                  <c:v>8.2629674306393175E-2</c:v>
                </c:pt>
                <c:pt idx="4">
                  <c:v>-0.15380786460925835</c:v>
                </c:pt>
                <c:pt idx="5">
                  <c:v>1.4731879787860933E-2</c:v>
                </c:pt>
                <c:pt idx="6">
                  <c:v>-0.11684037301151953</c:v>
                </c:pt>
                <c:pt idx="7">
                  <c:v>6.8776628119293873E-2</c:v>
                </c:pt>
                <c:pt idx="8">
                  <c:v>2.3352793994995805E-2</c:v>
                </c:pt>
                <c:pt idx="9">
                  <c:v>0.16515232495991453</c:v>
                </c:pt>
                <c:pt idx="10">
                  <c:v>3.2757593805836809E-2</c:v>
                </c:pt>
                <c:pt idx="11">
                  <c:v>5.6008700380641561E-2</c:v>
                </c:pt>
                <c:pt idx="12">
                  <c:v>2.4013722126929607E-2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B4-4FC2-B9C5-ABB1404C3F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304"/>
        <c:axId val="605242384"/>
      </c:barChart>
      <c:catAx>
        <c:axId val="6052443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605242384"/>
        <c:crosses val="autoZero"/>
        <c:auto val="1"/>
        <c:lblAlgn val="ctr"/>
        <c:lblOffset val="100"/>
        <c:noMultiLvlLbl val="0"/>
      </c:catAx>
      <c:valAx>
        <c:axId val="605242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3900809273840770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crossAx val="6052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(Q2)'!$D$17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2-4F0F-8B89-71163ED3F9D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2-4F0F-8B89-71163ED3F9D0}"/>
              </c:ext>
            </c:extLst>
          </c:dPt>
          <c:dLbls>
            <c:dLbl>
              <c:idx val="4"/>
              <c:layout>
                <c:manualLayout>
                  <c:x val="-0.1277777777777778"/>
                  <c:y val="2.7777777777777946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CC2-4F0F-8B89-71163ED3F9D0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CC2-4F0F-8B89-71163ED3F9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(Q2)'!$C$18:$C$30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(Q2)'!$D$18:$D$30</c:f>
              <c:numCache>
                <c:formatCode>0%</c:formatCode>
                <c:ptCount val="13"/>
                <c:pt idx="0">
                  <c:v>0.12613784135240558</c:v>
                </c:pt>
                <c:pt idx="1">
                  <c:v>-2.6243093922651884E-2</c:v>
                </c:pt>
                <c:pt idx="2">
                  <c:v>8.2547169811321101E-3</c:v>
                </c:pt>
                <c:pt idx="3">
                  <c:v>8.5852478839177682E-2</c:v>
                </c:pt>
                <c:pt idx="4">
                  <c:v>-0.16722729456991822</c:v>
                </c:pt>
                <c:pt idx="5">
                  <c:v>1.9300361881785213E-2</c:v>
                </c:pt>
                <c:pt idx="6">
                  <c:v>-0.11117752540346695</c:v>
                </c:pt>
                <c:pt idx="7">
                  <c:v>6.2575941676792299E-2</c:v>
                </c:pt>
                <c:pt idx="8">
                  <c:v>2.350965575146945E-2</c:v>
                </c:pt>
                <c:pt idx="9">
                  <c:v>0.16993118051879297</c:v>
                </c:pt>
                <c:pt idx="10">
                  <c:v>2.5832376578645237E-2</c:v>
                </c:pt>
                <c:pt idx="11">
                  <c:v>5.0577240241891086E-2</c:v>
                </c:pt>
                <c:pt idx="12">
                  <c:v>2.5522041763341101E-2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2-4F0F-8B89-71163ED3F9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2592"/>
        <c:axId val="745944512"/>
      </c:barChart>
      <c:catAx>
        <c:axId val="745942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45944512"/>
        <c:crosses val="autoZero"/>
        <c:auto val="1"/>
        <c:lblAlgn val="ctr"/>
        <c:lblOffset val="100"/>
        <c:noMultiLvlLbl val="0"/>
      </c:catAx>
      <c:valAx>
        <c:axId val="745944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crossAx val="7459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(Q2)'!$D$37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F7-4B37-854A-75CE7496ACD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F7-4B37-854A-75CE7496ACD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F7-4B37-854A-75CE7496ACDE}"/>
              </c:ext>
            </c:extLst>
          </c:dPt>
          <c:dLbls>
            <c:dLbl>
              <c:idx val="4"/>
              <c:layout>
                <c:manualLayout>
                  <c:x val="-0.11944444444444446"/>
                  <c:y val="0.111111111111111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3F7-4B37-854A-75CE7496ACDE}"/>
                </c:ext>
              </c:extLst>
            </c:dLbl>
            <c:dLbl>
              <c:idx val="6"/>
              <c:layout>
                <c:manualLayout>
                  <c:x val="0.1361111111111111"/>
                  <c:y val="7.407407407407407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D3F7-4B37-854A-75CE7496ACDE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3F7-4B37-854A-75CE7496AC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(Q2)'!$C$38:$C$50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(Q2)'!$D$38:$D$50</c:f>
              <c:numCache>
                <c:formatCode>0%</c:formatCode>
                <c:ptCount val="13"/>
                <c:pt idx="0">
                  <c:v>0.10920634920634914</c:v>
                </c:pt>
                <c:pt idx="1">
                  <c:v>-1.7905102954341987E-2</c:v>
                </c:pt>
                <c:pt idx="2">
                  <c:v>2.2569444444444312E-2</c:v>
                </c:pt>
                <c:pt idx="3">
                  <c:v>7.8125E-2</c:v>
                </c:pt>
                <c:pt idx="4">
                  <c:v>-0.12831389183457045</c:v>
                </c:pt>
                <c:pt idx="5">
                  <c:v>9.7645031591040623E-3</c:v>
                </c:pt>
                <c:pt idx="6">
                  <c:v>-0.12529550827423167</c:v>
                </c:pt>
                <c:pt idx="7">
                  <c:v>8.1295843520782465E-2</c:v>
                </c:pt>
                <c:pt idx="8">
                  <c:v>2.3064250411861591E-2</c:v>
                </c:pt>
                <c:pt idx="9">
                  <c:v>0.15476839237057224</c:v>
                </c:pt>
                <c:pt idx="10">
                  <c:v>4.2740414833438163E-2</c:v>
                </c:pt>
                <c:pt idx="11">
                  <c:v>6.119162640901759E-2</c:v>
                </c:pt>
                <c:pt idx="12">
                  <c:v>2.1193530395984286E-2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F7-4B37-854A-75CE7496A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2848"/>
        <c:axId val="736039008"/>
      </c:barChart>
      <c:catAx>
        <c:axId val="736042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36039008"/>
        <c:crosses val="autoZero"/>
        <c:auto val="1"/>
        <c:lblAlgn val="ctr"/>
        <c:lblOffset val="100"/>
        <c:noMultiLvlLbl val="0"/>
      </c:catAx>
      <c:valAx>
        <c:axId val="7360390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crossAx val="7360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CPI Inflation trends pre &amp; post covid-19 for Rural</a:t>
            </a:r>
            <a:endParaRPr lang="en-IN" b="1"/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4'!$J$1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4'!$J$2:$J$5</c:f>
              <c:numCache>
                <c:formatCode>0%</c:formatCode>
                <c:ptCount val="4"/>
                <c:pt idx="0">
                  <c:v>-1.2457912457912231E-2</c:v>
                </c:pt>
                <c:pt idx="1">
                  <c:v>8.4374290256642878E-2</c:v>
                </c:pt>
                <c:pt idx="2">
                  <c:v>4.3341660013906463E-2</c:v>
                </c:pt>
                <c:pt idx="3">
                  <c:v>6.3234935350085564E-2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F-4607-A24F-DF45B5B9F8CD}"/>
            </c:ext>
          </c:extLst>
        </c:ser>
        <c:ser>
          <c:idx val="1"/>
          <c:order val="1"/>
          <c:tx>
            <c:strRef>
              <c:f>'obj 4'!$K$1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4'!$K$2:$K$5</c:f>
              <c:numCache>
                <c:formatCode>0%</c:formatCode>
                <c:ptCount val="4"/>
                <c:pt idx="0">
                  <c:v>4.5663716814159212E-2</c:v>
                </c:pt>
                <c:pt idx="1">
                  <c:v>2.5978407557355081E-2</c:v>
                </c:pt>
                <c:pt idx="2">
                  <c:v>3.5827362106315611E-2</c:v>
                </c:pt>
                <c:pt idx="3">
                  <c:v>7.6725521669341823E-2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F-4607-A24F-DF45B5B9F8CD}"/>
            </c:ext>
          </c:extLst>
        </c:ser>
        <c:ser>
          <c:idx val="2"/>
          <c:order val="2"/>
          <c:tx>
            <c:strRef>
              <c:f>'obj 4'!$L$1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4'!$L$2:$L$5</c:f>
              <c:numCache>
                <c:formatCode>0%</c:formatCode>
                <c:ptCount val="4"/>
                <c:pt idx="0">
                  <c:v>7.0676691729323352E-2</c:v>
                </c:pt>
                <c:pt idx="1">
                  <c:v>5.3445850914205506E-2</c:v>
                </c:pt>
                <c:pt idx="2">
                  <c:v>6.4143359571261022E-2</c:v>
                </c:pt>
                <c:pt idx="3">
                  <c:v>7.3460456392622706E-2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F-4607-A24F-DF45B5B9F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34432"/>
        <c:axId val="745945472"/>
      </c:barChart>
      <c:catAx>
        <c:axId val="7459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5472"/>
        <c:crosses val="autoZero"/>
        <c:auto val="1"/>
        <c:lblAlgn val="ctr"/>
        <c:lblOffset val="100"/>
        <c:noMultiLvlLbl val="0"/>
      </c:catAx>
      <c:valAx>
        <c:axId val="7459454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459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ysClr val="windowText" lastClr="000000"/>
                </a:solidFill>
              </a:rPr>
              <a:t>CPI</a:t>
            </a:r>
            <a:r>
              <a:rPr lang="en-IN" b="0" baseline="0">
                <a:solidFill>
                  <a:sysClr val="windowText" lastClr="000000"/>
                </a:solidFill>
              </a:rPr>
              <a:t> Inflation trends pre &amp; post covid-19 for Urban</a:t>
            </a:r>
            <a:endParaRPr lang="en-IN" b="0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4'!$Y$1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4'!$Y$2:$Y$5</c:f>
              <c:numCache>
                <c:formatCode>0%</c:formatCode>
                <c:ptCount val="4"/>
                <c:pt idx="0">
                  <c:v>2.2675604779947591E-2</c:v>
                </c:pt>
                <c:pt idx="1">
                  <c:v>8.3804569102013018E-2</c:v>
                </c:pt>
                <c:pt idx="2">
                  <c:v>5.1545866653083888E-2</c:v>
                </c:pt>
                <c:pt idx="3">
                  <c:v>5.1062404287902124E-2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9-46AC-A93A-7A92C540567B}"/>
            </c:ext>
          </c:extLst>
        </c:ser>
        <c:ser>
          <c:idx val="1"/>
          <c:order val="1"/>
          <c:tx>
            <c:strRef>
              <c:f>'obj 4'!$Z$1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4'!$Z$2:$Z$5</c:f>
              <c:numCache>
                <c:formatCode>0%</c:formatCode>
                <c:ptCount val="4"/>
                <c:pt idx="0">
                  <c:v>3.2565130260521186E-2</c:v>
                </c:pt>
                <c:pt idx="1">
                  <c:v>4.7033285094066568E-2</c:v>
                </c:pt>
                <c:pt idx="2">
                  <c:v>6.6005077313639568E-2</c:v>
                </c:pt>
                <c:pt idx="3">
                  <c:v>5.2813106272903643E-2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9-46AC-A93A-7A92C540567B}"/>
            </c:ext>
          </c:extLst>
        </c:ser>
        <c:ser>
          <c:idx val="2"/>
          <c:order val="2"/>
          <c:tx>
            <c:strRef>
              <c:f>'obj 4'!$AA$1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4'!$AA$2:$AA$5</c:f>
              <c:numCache>
                <c:formatCode>0%</c:formatCode>
                <c:ptCount val="4"/>
                <c:pt idx="0">
                  <c:v>5.5598755832037369E-2</c:v>
                </c:pt>
                <c:pt idx="1">
                  <c:v>5.9624585940375376E-2</c:v>
                </c:pt>
                <c:pt idx="2">
                  <c:v>7.8146611341631964E-2</c:v>
                </c:pt>
                <c:pt idx="3">
                  <c:v>6.6539318688315752E-2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9-46AC-A93A-7A92C5405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2781376"/>
        <c:axId val="792810176"/>
      </c:barChart>
      <c:catAx>
        <c:axId val="792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0176"/>
        <c:crosses val="autoZero"/>
        <c:auto val="1"/>
        <c:lblAlgn val="ctr"/>
        <c:lblOffset val="100"/>
        <c:noMultiLvlLbl val="0"/>
      </c:catAx>
      <c:valAx>
        <c:axId val="792810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927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</a:t>
            </a:r>
            <a:r>
              <a:rPr lang="en-IN" baseline="0"/>
              <a:t> Inflation trends pre &amp; post covid-19 for R+U</a:t>
            </a:r>
            <a:endParaRPr lang="en-IN"/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4'!$AO$1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4'!$AO$2:$AO$5</c:f>
              <c:numCache>
                <c:formatCode>0%</c:formatCode>
                <c:ptCount val="4"/>
                <c:pt idx="0">
                  <c:v>6.2642369020495957E-4</c:v>
                </c:pt>
                <c:pt idx="1">
                  <c:v>8.4349651143002899E-2</c:v>
                </c:pt>
                <c:pt idx="2">
                  <c:v>4.6221720617657572E-2</c:v>
                </c:pt>
                <c:pt idx="3">
                  <c:v>5.8185165447410675E-2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6-4DCF-9CE0-376C3765506B}"/>
            </c:ext>
          </c:extLst>
        </c:ser>
        <c:ser>
          <c:idx val="1"/>
          <c:order val="1"/>
          <c:tx>
            <c:strRef>
              <c:f>'obj 4'!$AP$1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4'!$AP$2:$AP$5</c:f>
              <c:numCache>
                <c:formatCode>0%</c:formatCode>
                <c:ptCount val="4"/>
                <c:pt idx="0">
                  <c:v>3.9845447959429951E-2</c:v>
                </c:pt>
                <c:pt idx="1">
                  <c:v>3.6763005780346768E-2</c:v>
                </c:pt>
                <c:pt idx="2">
                  <c:v>4.5953822013001439E-2</c:v>
                </c:pt>
                <c:pt idx="3">
                  <c:v>5.6527303754266213E-2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6-4DCF-9CE0-376C3765506B}"/>
            </c:ext>
          </c:extLst>
        </c:ser>
        <c:ser>
          <c:idx val="2"/>
          <c:order val="2"/>
          <c:tx>
            <c:strRef>
              <c:f>'obj 4'!$AQ$1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4'!$AQ$2:$AQ$5</c:f>
              <c:numCache>
                <c:formatCode>0%</c:formatCode>
                <c:ptCount val="4"/>
                <c:pt idx="0">
                  <c:v>6.5523809523809484E-2</c:v>
                </c:pt>
                <c:pt idx="1">
                  <c:v>5.5436337625178821E-2</c:v>
                </c:pt>
                <c:pt idx="2">
                  <c:v>6.9491525423728814E-2</c:v>
                </c:pt>
                <c:pt idx="3">
                  <c:v>7.08215297450423E-2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6-4DCF-9CE0-376C376550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4288"/>
        <c:axId val="736050528"/>
      </c:barChart>
      <c:catAx>
        <c:axId val="7360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50528"/>
        <c:crosses val="autoZero"/>
        <c:auto val="1"/>
        <c:lblAlgn val="ctr"/>
        <c:lblOffset val="100"/>
        <c:noMultiLvlLbl val="0"/>
      </c:catAx>
      <c:valAx>
        <c:axId val="7360505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60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Highest CPI</a:t>
            </a:r>
            <a:r>
              <a:rPr lang="en-IN" b="1" baseline="0">
                <a:solidFill>
                  <a:sysClr val="windowText" lastClr="000000"/>
                </a:solidFill>
              </a:rPr>
              <a:t> in </a:t>
            </a:r>
            <a:r>
              <a:rPr lang="en-IN" b="1">
                <a:solidFill>
                  <a:sysClr val="windowText" lastClr="000000"/>
                </a:solidFill>
              </a:rPr>
              <a:t>Rural+Urban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analysis'!$I$4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F-4E42-AB25-5D284D275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7F-4E42-AB25-5D284D2759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7F-4E42-AB25-5D284D2759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7F-4E42-AB25-5D284D2759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7F-4E42-AB25-5D284D2759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7F-4E42-AB25-5D284D2759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7F-4E42-AB25-5D284D275996}"/>
              </c:ext>
            </c:extLst>
          </c:dPt>
          <c:dLbls>
            <c:dLbl>
              <c:idx val="0"/>
              <c:layout>
                <c:manualLayout>
                  <c:x val="5.7339449541284497E-2"/>
                  <c:y val="-6.007751937984495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533839806721408"/>
                      <c:h val="0.21436489043520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A7F-4E42-AB25-5D284D275996}"/>
                </c:ext>
              </c:extLst>
            </c:dLbl>
            <c:dLbl>
              <c:idx val="1"/>
              <c:layout>
                <c:manualLayout>
                  <c:x val="-9.2910375881913837E-2"/>
                  <c:y val="-3.90433038139559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68106624286642"/>
                      <c:h val="0.104793993774034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A7F-4E42-AB25-5D284D275996}"/>
                </c:ext>
              </c:extLst>
            </c:dLbl>
            <c:dLbl>
              <c:idx val="2"/>
              <c:layout>
                <c:manualLayout>
                  <c:x val="-0.159936028638622"/>
                  <c:y val="6.4646781995143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7F-4E42-AB25-5D284D275996}"/>
                </c:ext>
              </c:extLst>
            </c:dLbl>
            <c:dLbl>
              <c:idx val="3"/>
              <c:layout>
                <c:manualLayout>
                  <c:x val="-0.11839457567804025"/>
                  <c:y val="0.151994357937177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7F-4E42-AB25-5D284D275996}"/>
                </c:ext>
              </c:extLst>
            </c:dLbl>
            <c:dLbl>
              <c:idx val="4"/>
              <c:layout>
                <c:manualLayout>
                  <c:x val="-0.12483224573992471"/>
                  <c:y val="0.13583560783081666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rgbClr val="ED7D31">
                      <a:lumMod val="60000"/>
                      <a:lumOff val="4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2A7F-4E42-AB25-5D284D275996}"/>
                </c:ext>
              </c:extLst>
            </c:dLbl>
            <c:dLbl>
              <c:idx val="5"/>
              <c:layout>
                <c:manualLayout>
                  <c:x val="-0.15532265553440516"/>
                  <c:y val="0.116773207675433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39102498551314"/>
                      <c:h val="0.162343812385047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A7F-4E42-AB25-5D284D275996}"/>
                </c:ext>
              </c:extLst>
            </c:dLbl>
            <c:dLbl>
              <c:idx val="6"/>
              <c:layout>
                <c:manualLayout>
                  <c:x val="-0.2524510984292101"/>
                  <c:y val="2.0745707908705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7F-4E42-AB25-5D284D2759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analysis'!$H$5:$H$11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analysis'!$I$5:$I$11</c:f>
              <c:numCache>
                <c:formatCode>General</c:formatCode>
                <c:ptCount val="7"/>
                <c:pt idx="0">
                  <c:v>2306.9</c:v>
                </c:pt>
                <c:pt idx="1">
                  <c:v>533.59999999999991</c:v>
                </c:pt>
                <c:pt idx="2">
                  <c:v>553.20000000000005</c:v>
                </c:pt>
                <c:pt idx="3">
                  <c:v>370.9</c:v>
                </c:pt>
                <c:pt idx="4">
                  <c:v>164.8</c:v>
                </c:pt>
                <c:pt idx="5">
                  <c:v>348.29999999999995</c:v>
                </c:pt>
                <c:pt idx="6">
                  <c:v>376.7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7F-4E42-AB25-5D284D27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Strongest corre between category &amp; crude oil price for Rural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 5 Rural'!$D$71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287946640533912E-2"/>
                  <c:y val="-0.1015697137580794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19C-4747-8674-F07AFE985340}"/>
                </c:ext>
              </c:extLst>
            </c:dLbl>
            <c:dLbl>
              <c:idx val="3"/>
              <c:layout>
                <c:manualLayout>
                  <c:x val="-0.15697988004755559"/>
                  <c:y val="0.1084949215143121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847127104770368"/>
                      <c:h val="0.13949149708087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19C-4747-8674-F07AFE985340}"/>
                </c:ext>
              </c:extLst>
            </c:dLbl>
            <c:dLbl>
              <c:idx val="6"/>
              <c:layout>
                <c:manualLayout>
                  <c:x val="-5.7887120115774238E-2"/>
                  <c:y val="0.1569713758079408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119C-4747-8674-F07AFE985340}"/>
                </c:ext>
              </c:extLst>
            </c:dLbl>
            <c:dLbl>
              <c:idx val="9"/>
              <c:layout>
                <c:manualLayout>
                  <c:x val="-1.4471780028943559E-2"/>
                  <c:y val="0.1061865189289011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19C-4747-8674-F07AFE985340}"/>
                </c:ext>
              </c:extLst>
            </c:dLbl>
            <c:dLbl>
              <c:idx val="12"/>
              <c:layout>
                <c:manualLayout>
                  <c:x val="8.2006753497346846E-2"/>
                  <c:y val="0.10156971375807937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119C-4747-8674-F07AFE985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Rural'!$C$72:$C$96</c:f>
              <c:strCache>
                <c:ptCount val="25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Fuel and light</c:v>
                </c:pt>
                <c:pt idx="18">
                  <c:v>Household goods and services</c:v>
                </c:pt>
                <c:pt idx="19">
                  <c:v>Health</c:v>
                </c:pt>
                <c:pt idx="20">
                  <c:v>Transport and communication</c:v>
                </c:pt>
                <c:pt idx="21">
                  <c:v>Recreation and amusement</c:v>
                </c:pt>
                <c:pt idx="22">
                  <c:v>Education</c:v>
                </c:pt>
                <c:pt idx="23">
                  <c:v>Personal care and effects</c:v>
                </c:pt>
                <c:pt idx="24">
                  <c:v>Miscellaneous</c:v>
                </c:pt>
              </c:strCache>
            </c:strRef>
          </c:xVal>
          <c:yVal>
            <c:numRef>
              <c:f>'OBJ 5 Rural'!$D$72:$D$96</c:f>
              <c:numCache>
                <c:formatCode>0%</c:formatCode>
                <c:ptCount val="25"/>
                <c:pt idx="0">
                  <c:v>0.42084869796735019</c:v>
                </c:pt>
                <c:pt idx="1">
                  <c:v>9.4129643138134822E-2</c:v>
                </c:pt>
                <c:pt idx="2">
                  <c:v>-2.6181403414370117E-2</c:v>
                </c:pt>
                <c:pt idx="3">
                  <c:v>0.43988858168679823</c:v>
                </c:pt>
                <c:pt idx="4">
                  <c:v>-0.30480264016408198</c:v>
                </c:pt>
                <c:pt idx="5">
                  <c:v>6.8231665894286184E-2</c:v>
                </c:pt>
                <c:pt idx="6">
                  <c:v>0.41841114113863342</c:v>
                </c:pt>
                <c:pt idx="7">
                  <c:v>-4.3102733501282228E-2</c:v>
                </c:pt>
                <c:pt idx="8">
                  <c:v>7.4403667607002904E-3</c:v>
                </c:pt>
                <c:pt idx="9">
                  <c:v>0.48836705216738074</c:v>
                </c:pt>
                <c:pt idx="10">
                  <c:v>-0.45637092024701065</c:v>
                </c:pt>
                <c:pt idx="11">
                  <c:v>0.10031562546032081</c:v>
                </c:pt>
                <c:pt idx="12">
                  <c:v>0.46213165505679493</c:v>
                </c:pt>
                <c:pt idx="13">
                  <c:v>-0.21388493189114882</c:v>
                </c:pt>
                <c:pt idx="14">
                  <c:v>8.2837114901537112E-2</c:v>
                </c:pt>
                <c:pt idx="15">
                  <c:v>0.11783339213223117</c:v>
                </c:pt>
                <c:pt idx="16">
                  <c:v>9.4914026860413975E-2</c:v>
                </c:pt>
                <c:pt idx="17">
                  <c:v>-4.4928748262395464E-3</c:v>
                </c:pt>
                <c:pt idx="18">
                  <c:v>0.12078417561808719</c:v>
                </c:pt>
                <c:pt idx="19">
                  <c:v>-0.26636572123911562</c:v>
                </c:pt>
                <c:pt idx="20">
                  <c:v>-0.21781071780139971</c:v>
                </c:pt>
                <c:pt idx="21">
                  <c:v>-0.36563135204996056</c:v>
                </c:pt>
                <c:pt idx="22">
                  <c:v>7.9920523864593154E-2</c:v>
                </c:pt>
                <c:pt idx="23">
                  <c:v>0.18359143725439592</c:v>
                </c:pt>
                <c:pt idx="24">
                  <c:v>-0.11291862411799526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747-8674-F07AFE9853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99104"/>
        <c:axId val="990199584"/>
      </c:scatterChart>
      <c:valAx>
        <c:axId val="9901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584"/>
        <c:crosses val="autoZero"/>
        <c:crossBetween val="midCat"/>
      </c:valAx>
      <c:valAx>
        <c:axId val="990199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Strongest Correl between Category &amp; Crude oil price 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17815656403489E-2"/>
          <c:y val="0.17171296296296298"/>
          <c:w val="0.8675388455725252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'OBJ 5 Urban'!$E$70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064165307232181E-2"/>
                  <c:y val="-8.8053135100635171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E1D-4BF5-B6C0-A4BE08AF32C4}"/>
                </c:ext>
              </c:extLst>
            </c:dLbl>
            <c:dLbl>
              <c:idx val="3"/>
              <c:layout>
                <c:manualLayout>
                  <c:x val="-0.14953779227841218"/>
                  <c:y val="8.3333333333333329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4E1D-4BF5-B6C0-A4BE08AF32C4}"/>
                </c:ext>
              </c:extLst>
            </c:dLbl>
            <c:dLbl>
              <c:idx val="9"/>
              <c:layout>
                <c:manualLayout>
                  <c:x val="-0.14138118542686248"/>
                  <c:y val="6.1864779906412828E-2"/>
                </c:manualLayout>
              </c:layout>
              <c:spPr>
                <a:solidFill>
                  <a:srgbClr val="70AD47">
                    <a:lumMod val="75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E1D-4BF5-B6C0-A4BE08AF32C4}"/>
                </c:ext>
              </c:extLst>
            </c:dLbl>
            <c:dLbl>
              <c:idx val="12"/>
              <c:layout>
                <c:manualLayout>
                  <c:x val="-8.9722675367047311E-2"/>
                  <c:y val="-0.1339644150462986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4E1D-4BF5-B6C0-A4BE08AF32C4}"/>
                </c:ext>
              </c:extLst>
            </c:dLbl>
            <c:dLbl>
              <c:idx val="15"/>
              <c:layout>
                <c:manualLayout>
                  <c:x val="2.1750951604132682E-2"/>
                  <c:y val="3.17271296874626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4E1D-4BF5-B6C0-A4BE08AF32C4}"/>
                </c:ext>
              </c:extLst>
            </c:dLbl>
            <c:dLbl>
              <c:idx val="23"/>
              <c:layout>
                <c:manualLayout>
                  <c:x val="9.9690709883353942E-17"/>
                  <c:y val="-6.94444444444444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E1D-4BF5-B6C0-A4BE08AF32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Urban'!$D$71:$D$96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 5 Urban'!$E$71:$E$96</c:f>
              <c:numCache>
                <c:formatCode>0%</c:formatCode>
                <c:ptCount val="26"/>
                <c:pt idx="0">
                  <c:v>0.56745033670244216</c:v>
                </c:pt>
                <c:pt idx="1">
                  <c:v>0.11225934767973401</c:v>
                </c:pt>
                <c:pt idx="2">
                  <c:v>2.0599298982673722E-3</c:v>
                </c:pt>
                <c:pt idx="3">
                  <c:v>0.41467040167136821</c:v>
                </c:pt>
                <c:pt idx="4">
                  <c:v>-0.20589514616216653</c:v>
                </c:pt>
                <c:pt idx="5">
                  <c:v>3.2820967847358613E-2</c:v>
                </c:pt>
                <c:pt idx="6">
                  <c:v>0.31028183199533854</c:v>
                </c:pt>
                <c:pt idx="7">
                  <c:v>1.2939085959058638E-2</c:v>
                </c:pt>
                <c:pt idx="8">
                  <c:v>2.0448385149907395E-2</c:v>
                </c:pt>
                <c:pt idx="9">
                  <c:v>0.61831247674971945</c:v>
                </c:pt>
                <c:pt idx="10">
                  <c:v>-0.45358584578186123</c:v>
                </c:pt>
                <c:pt idx="11">
                  <c:v>0.17684001522471976</c:v>
                </c:pt>
                <c:pt idx="12">
                  <c:v>0.40528248660323563</c:v>
                </c:pt>
                <c:pt idx="13">
                  <c:v>-0.16703554301819828</c:v>
                </c:pt>
                <c:pt idx="14">
                  <c:v>0.28391130242108598</c:v>
                </c:pt>
                <c:pt idx="15">
                  <c:v>0.52093006655209828</c:v>
                </c:pt>
                <c:pt idx="16">
                  <c:v>0.35140469157232423</c:v>
                </c:pt>
                <c:pt idx="17">
                  <c:v>6.8784486135285636E-2</c:v>
                </c:pt>
                <c:pt idx="18">
                  <c:v>-0.13064837631866111</c:v>
                </c:pt>
                <c:pt idx="19">
                  <c:v>0.14326152617556626</c:v>
                </c:pt>
                <c:pt idx="20">
                  <c:v>-0.18695090585367011</c:v>
                </c:pt>
                <c:pt idx="21">
                  <c:v>-0.31039522827299759</c:v>
                </c:pt>
                <c:pt idx="22">
                  <c:v>-0.12263105583728855</c:v>
                </c:pt>
                <c:pt idx="23">
                  <c:v>0.49906911906572854</c:v>
                </c:pt>
                <c:pt idx="24">
                  <c:v>0.32494760820504287</c:v>
                </c:pt>
                <c:pt idx="25">
                  <c:v>-7.3975948526764812E-2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D-4BF5-B6C0-A4BE08AF32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73184"/>
        <c:axId val="990185664"/>
      </c:scatterChart>
      <c:valAx>
        <c:axId val="990173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85664"/>
        <c:crosses val="autoZero"/>
        <c:crossBetween val="midCat"/>
      </c:valAx>
      <c:valAx>
        <c:axId val="990185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Strong Correl between Category &amp; Crude oil price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 5 R+U'!$F$72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369235095613045E-2"/>
                  <c:y val="0.1383297336910377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44291338582678"/>
                      <c:h val="0.15972855791550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C03-4183-ABC0-27E94E698F40}"/>
                </c:ext>
              </c:extLst>
            </c:dLbl>
            <c:dLbl>
              <c:idx val="3"/>
              <c:layout>
                <c:manualLayout>
                  <c:x val="-5.7798485620951835E-3"/>
                  <c:y val="0.1289134438305709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1431348243332"/>
                      <c:h val="0.14777743942228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03-4183-ABC0-27E94E698F40}"/>
                </c:ext>
              </c:extLst>
            </c:dLbl>
            <c:dLbl>
              <c:idx val="9"/>
              <c:layout>
                <c:manualLayout>
                  <c:x val="-2.7617153324584427E-2"/>
                  <c:y val="0.15434717339299373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0621453637585753E-2"/>
                      <c:h val="0.11462826815156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C03-4183-ABC0-27E94E698F40}"/>
                </c:ext>
              </c:extLst>
            </c:dLbl>
            <c:dLbl>
              <c:idx val="12"/>
              <c:layout>
                <c:manualLayout>
                  <c:x val="4.2162698412698416E-2"/>
                  <c:y val="3.6900369003690002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32893370343095"/>
                      <c:h val="0.151460680674584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C03-4183-ABC0-27E94E698F40}"/>
                </c:ext>
              </c:extLst>
            </c:dLbl>
            <c:dLbl>
              <c:idx val="23"/>
              <c:layout>
                <c:manualLayout>
                  <c:x val="-0.10416666666666666"/>
                  <c:y val="9.02009020090200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5695303712036"/>
                      <c:h val="0.117129131921240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C03-4183-ABC0-27E94E698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R+U'!$E$73:$E$98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 5 R+U'!$F$73:$F$98</c:f>
              <c:numCache>
                <c:formatCode>0%</c:formatCode>
                <c:ptCount val="26"/>
                <c:pt idx="0">
                  <c:v>0.46379337839185614</c:v>
                </c:pt>
                <c:pt idx="1">
                  <c:v>0.10064994912821691</c:v>
                </c:pt>
                <c:pt idx="2">
                  <c:v>-1.1272713616831969E-2</c:v>
                </c:pt>
                <c:pt idx="3">
                  <c:v>0.43568352240552422</c:v>
                </c:pt>
                <c:pt idx="4">
                  <c:v>-0.27815365505334094</c:v>
                </c:pt>
                <c:pt idx="5">
                  <c:v>5.3013438149478044E-2</c:v>
                </c:pt>
                <c:pt idx="6">
                  <c:v>0.38454137690465334</c:v>
                </c:pt>
                <c:pt idx="7">
                  <c:v>-2.8256404566334253E-2</c:v>
                </c:pt>
                <c:pt idx="8">
                  <c:v>-5.0941395941493427E-3</c:v>
                </c:pt>
                <c:pt idx="9">
                  <c:v>0.53914218819926463</c:v>
                </c:pt>
                <c:pt idx="10">
                  <c:v>-0.47222923262912109</c:v>
                </c:pt>
                <c:pt idx="11">
                  <c:v>0.15976806800875701</c:v>
                </c:pt>
                <c:pt idx="12">
                  <c:v>0.44698399129402483</c:v>
                </c:pt>
                <c:pt idx="13">
                  <c:v>-0.19516504769672041</c:v>
                </c:pt>
                <c:pt idx="14">
                  <c:v>0.15120673529916215</c:v>
                </c:pt>
                <c:pt idx="15">
                  <c:v>0.2385721092768335</c:v>
                </c:pt>
                <c:pt idx="16">
                  <c:v>0.1702032597086382</c:v>
                </c:pt>
                <c:pt idx="17">
                  <c:v>6.8784486135285636E-2</c:v>
                </c:pt>
                <c:pt idx="18">
                  <c:v>-6.9638993198736704E-2</c:v>
                </c:pt>
                <c:pt idx="19">
                  <c:v>0.13591785824072528</c:v>
                </c:pt>
                <c:pt idx="20">
                  <c:v>-0.23790643594145536</c:v>
                </c:pt>
                <c:pt idx="21">
                  <c:v>-0.2722735262857236</c:v>
                </c:pt>
                <c:pt idx="22">
                  <c:v>-0.19530880709858428</c:v>
                </c:pt>
                <c:pt idx="23">
                  <c:v>0.48099500205465384</c:v>
                </c:pt>
                <c:pt idx="24">
                  <c:v>0.23989075341719371</c:v>
                </c:pt>
                <c:pt idx="25">
                  <c:v>-0.10120484925216601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3-4183-ABC0-27E94E698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64064"/>
        <c:axId val="990167424"/>
      </c:scatterChart>
      <c:valAx>
        <c:axId val="99016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7424"/>
        <c:crosses val="autoZero"/>
        <c:crossBetween val="midCat"/>
      </c:valAx>
      <c:valAx>
        <c:axId val="9901674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inflation rate in rural+urban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 2 analysis'!$E$5</c:f>
              <c:strCache>
                <c:ptCount val="1"/>
                <c:pt idx="0">
                  <c:v>GI 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6535733769776322E-2"/>
                  <c:y val="-0.1319098133566638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C0-4803-84A4-C224081EDD68}"/>
                </c:ext>
              </c:extLst>
            </c:dLbl>
            <c:dLbl>
              <c:idx val="2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5C0-4803-84A4-C224081ED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'obj 2 analysis'!$D$6:$D$11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'obj 2 analysis'!$E$6:$E$11</c:f>
              <c:numCache>
                <c:formatCode>0%</c:formatCode>
                <c:ptCount val="6"/>
                <c:pt idx="0">
                  <c:v>5.2752880921895069E-2</c:v>
                </c:pt>
                <c:pt idx="1">
                  <c:v>2.3641238118449814E-2</c:v>
                </c:pt>
                <c:pt idx="2">
                  <c:v>7.7400860009555747E-2</c:v>
                </c:pt>
                <c:pt idx="3">
                  <c:v>5.8183433266711188E-2</c:v>
                </c:pt>
                <c:pt idx="4">
                  <c:v>5.6379821958456838E-2</c:v>
                </c:pt>
                <c:pt idx="5">
                  <c:v>5.994769664051483E-2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803-84A4-C224081ED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5947392"/>
        <c:axId val="745935392"/>
      </c:lineChart>
      <c:catAx>
        <c:axId val="7459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392"/>
        <c:crosses val="autoZero"/>
        <c:auto val="1"/>
        <c:lblAlgn val="ctr"/>
        <c:lblOffset val="100"/>
        <c:noMultiLvlLbl val="0"/>
      </c:catAx>
      <c:valAx>
        <c:axId val="745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7171296296296298"/>
          <c:w val="0.876238407699037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'obj 3 (Q1)'!$I$41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F-4B4F-872F-B4B62A0829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F-4B4F-872F-B4B62A0829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7F-4B4F-872F-B4B62A082980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9.2592592592592587E-3"/>
                </c:manualLayout>
              </c:layout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97F-4B4F-872F-B4B62A082980}"/>
                </c:ext>
              </c:extLst>
            </c:dLbl>
            <c:dLbl>
              <c:idx val="6"/>
              <c:layout>
                <c:manualLayout>
                  <c:x val="0.1361111111111111"/>
                  <c:y val="-1.3888159813356664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97F-4B4F-872F-B4B62A082980}"/>
                </c:ext>
              </c:extLst>
            </c:dLbl>
            <c:dLbl>
              <c:idx val="8"/>
              <c:layout>
                <c:manualLayout>
                  <c:x val="0.14166655730533684"/>
                  <c:y val="0.1070408646835812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565704286964126"/>
                      <c:h val="9.42734762321376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97F-4B4F-872F-B4B62A0829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(Q1)'!$H$42:$H$53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(Q1)'!$I$42:$I$53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F-4B4F-872F-B4B62A082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784"/>
        <c:axId val="605239984"/>
      </c:barChart>
      <c:catAx>
        <c:axId val="6052447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3447790901137356"/>
              <c:y val="0.91287037037037033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984"/>
        <c:crosses val="autoZero"/>
        <c:auto val="1"/>
        <c:lblAlgn val="ctr"/>
        <c:lblOffset val="100"/>
        <c:noMultiLvlLbl val="0"/>
      </c:catAx>
      <c:valAx>
        <c:axId val="6052399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858705161854769E-2"/>
              <c:y val="0.3637616652085156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crossAx val="605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3 (Q1)'!$I$25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B-4A81-8EFE-8AC76ADD09D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BB-4A81-8EFE-8AC76ADD09D6}"/>
              </c:ext>
            </c:extLst>
          </c:dPt>
          <c:dLbls>
            <c:dLbl>
              <c:idx val="0"/>
              <c:layout>
                <c:manualLayout>
                  <c:x val="-1.6666666666666666E-2"/>
                  <c:y val="-4.1666666666666685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EBB-4A81-8EFE-8AC76ADD09D6}"/>
                </c:ext>
              </c:extLst>
            </c:dLbl>
            <c:dLbl>
              <c:idx val="6"/>
              <c:layout>
                <c:manualLayout>
                  <c:x val="0.15277777777777779"/>
                  <c:y val="-9.2592592592592587E-3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CEBB-4A81-8EFE-8AC76ADD0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(Q1)'!$H$26:$H$37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(Q1)'!$I$26:$I$37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B-4A81-8EFE-8AC76ADD09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8352"/>
        <c:axId val="745933952"/>
      </c:barChart>
      <c:catAx>
        <c:axId val="745948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124300087489067"/>
              <c:y val="0.91108778069407992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45933952"/>
        <c:crosses val="autoZero"/>
        <c:auto val="1"/>
        <c:lblAlgn val="ctr"/>
        <c:lblOffset val="100"/>
        <c:noMultiLvlLbl val="0"/>
      </c:catAx>
      <c:valAx>
        <c:axId val="7459339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out"/>
        <c:minorTickMark val="none"/>
        <c:tickLblPos val="nextTo"/>
        <c:crossAx val="7459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3 (Q1)'!$I$5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E6-49D3-ACC2-652E50E1C43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E6-49D3-ACC2-652E50E1C437}"/>
              </c:ext>
            </c:extLst>
          </c:dPt>
          <c:dLbls>
            <c:dLbl>
              <c:idx val="0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EEE6-49D3-ACC2-652E50E1C437}"/>
                </c:ext>
              </c:extLst>
            </c:dLbl>
            <c:dLbl>
              <c:idx val="8"/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EEE6-49D3-ACC2-652E50E1C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(Q1)'!$H$6:$H$17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(Q1)'!$I$6:$I$17</c:f>
              <c:numCache>
                <c:formatCode>0.000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6-49D3-ACC2-652E50E1C4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0464"/>
        <c:axId val="605239024"/>
      </c:barChart>
      <c:catAx>
        <c:axId val="6052404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957633420822397"/>
              <c:y val="0.90645815106445027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024"/>
        <c:crosses val="autoZero"/>
        <c:auto val="1"/>
        <c:lblAlgn val="ctr"/>
        <c:lblOffset val="100"/>
        <c:noMultiLvlLbl val="0"/>
      </c:catAx>
      <c:valAx>
        <c:axId val="605239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2682852143482064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0" sourceLinked="1"/>
        <c:majorTickMark val="none"/>
        <c:minorTickMark val="none"/>
        <c:tickLblPos val="nextTo"/>
        <c:crossAx val="6052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(Q2)'!$D$17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EB-449C-BF9B-A801A2CED22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CEB-449C-BF9B-A801A2CED224}"/>
              </c:ext>
            </c:extLst>
          </c:dPt>
          <c:dLbls>
            <c:dLbl>
              <c:idx val="4"/>
              <c:layout>
                <c:manualLayout>
                  <c:x val="-0.1277777777777778"/>
                  <c:y val="2.7777777777777946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CEB-449C-BF9B-A801A2CED224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8CEB-449C-BF9B-A801A2CED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(Q2)'!$C$18:$C$30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(Q2)'!$D$18:$D$30</c:f>
              <c:numCache>
                <c:formatCode>0%</c:formatCode>
                <c:ptCount val="13"/>
                <c:pt idx="0">
                  <c:v>0.12613784135240558</c:v>
                </c:pt>
                <c:pt idx="1">
                  <c:v>-2.6243093922651884E-2</c:v>
                </c:pt>
                <c:pt idx="2">
                  <c:v>8.2547169811321101E-3</c:v>
                </c:pt>
                <c:pt idx="3">
                  <c:v>8.5852478839177682E-2</c:v>
                </c:pt>
                <c:pt idx="4">
                  <c:v>-0.16722729456991822</c:v>
                </c:pt>
                <c:pt idx="5">
                  <c:v>1.9300361881785213E-2</c:v>
                </c:pt>
                <c:pt idx="6">
                  <c:v>-0.11117752540346695</c:v>
                </c:pt>
                <c:pt idx="7">
                  <c:v>6.2575941676792299E-2</c:v>
                </c:pt>
                <c:pt idx="8">
                  <c:v>2.350965575146945E-2</c:v>
                </c:pt>
                <c:pt idx="9">
                  <c:v>0.16993118051879297</c:v>
                </c:pt>
                <c:pt idx="10">
                  <c:v>2.5832376578645237E-2</c:v>
                </c:pt>
                <c:pt idx="11">
                  <c:v>5.0577240241891086E-2</c:v>
                </c:pt>
                <c:pt idx="12">
                  <c:v>2.5522041763341101E-2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6-44BE-A41C-966C18C7E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2592"/>
        <c:axId val="745944512"/>
      </c:barChart>
      <c:catAx>
        <c:axId val="745942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45944512"/>
        <c:crosses val="autoZero"/>
        <c:auto val="1"/>
        <c:lblAlgn val="ctr"/>
        <c:lblOffset val="100"/>
        <c:noMultiLvlLbl val="0"/>
      </c:catAx>
      <c:valAx>
        <c:axId val="745944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crossAx val="7459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(Q2)'!$D$37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6C-456E-90FE-A2D33621AF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6C-456E-90FE-A2D33621AF0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6C-456E-90FE-A2D33621AF0F}"/>
              </c:ext>
            </c:extLst>
          </c:dPt>
          <c:dLbls>
            <c:dLbl>
              <c:idx val="4"/>
              <c:layout>
                <c:manualLayout>
                  <c:x val="-0.11944444444444446"/>
                  <c:y val="0.111111111111111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46C-456E-90FE-A2D33621AF0F}"/>
                </c:ext>
              </c:extLst>
            </c:dLbl>
            <c:dLbl>
              <c:idx val="6"/>
              <c:layout>
                <c:manualLayout>
                  <c:x val="0.1361111111111111"/>
                  <c:y val="7.407407407407407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D46C-456E-90FE-A2D33621AF0F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D46C-456E-90FE-A2D33621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(Q2)'!$C$38:$C$50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(Q2)'!$D$38:$D$50</c:f>
              <c:numCache>
                <c:formatCode>0%</c:formatCode>
                <c:ptCount val="13"/>
                <c:pt idx="0">
                  <c:v>0.10920634920634914</c:v>
                </c:pt>
                <c:pt idx="1">
                  <c:v>-1.7905102954341987E-2</c:v>
                </c:pt>
                <c:pt idx="2">
                  <c:v>2.2569444444444312E-2</c:v>
                </c:pt>
                <c:pt idx="3">
                  <c:v>7.8125E-2</c:v>
                </c:pt>
                <c:pt idx="4">
                  <c:v>-0.12831389183457045</c:v>
                </c:pt>
                <c:pt idx="5">
                  <c:v>9.7645031591040623E-3</c:v>
                </c:pt>
                <c:pt idx="6">
                  <c:v>-0.12529550827423167</c:v>
                </c:pt>
                <c:pt idx="7">
                  <c:v>8.1295843520782465E-2</c:v>
                </c:pt>
                <c:pt idx="8">
                  <c:v>2.3064250411861591E-2</c:v>
                </c:pt>
                <c:pt idx="9">
                  <c:v>0.15476839237057224</c:v>
                </c:pt>
                <c:pt idx="10">
                  <c:v>4.2740414833438163E-2</c:v>
                </c:pt>
                <c:pt idx="11">
                  <c:v>6.119162640901759E-2</c:v>
                </c:pt>
                <c:pt idx="12">
                  <c:v>2.1193530395984286E-2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0D8-8A54-DEFA2FF60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2848"/>
        <c:axId val="736039008"/>
      </c:barChart>
      <c:catAx>
        <c:axId val="736042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36039008"/>
        <c:crosses val="autoZero"/>
        <c:auto val="1"/>
        <c:lblAlgn val="ctr"/>
        <c:lblOffset val="100"/>
        <c:noMultiLvlLbl val="0"/>
      </c:catAx>
      <c:valAx>
        <c:axId val="7360390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crossAx val="7360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35</xdr:row>
      <xdr:rowOff>60960</xdr:rowOff>
    </xdr:from>
    <xdr:to>
      <xdr:col>17</xdr:col>
      <xdr:colOff>68580</xdr:colOff>
      <xdr:row>52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38C22-C143-4008-A2DA-3D4221A6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160020</xdr:colOff>
      <xdr:row>36</xdr:row>
      <xdr:rowOff>38100</xdr:rowOff>
    </xdr:from>
    <xdr:to>
      <xdr:col>24</xdr:col>
      <xdr:colOff>441960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E8098-9F27-49F9-A026-DCBEEB25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396240</xdr:colOff>
      <xdr:row>17</xdr:row>
      <xdr:rowOff>160020</xdr:rowOff>
    </xdr:from>
    <xdr:to>
      <xdr:col>17</xdr:col>
      <xdr:colOff>213360</xdr:colOff>
      <xdr:row>34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ADE30-89BB-4639-8CA8-C14C1E74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434340</xdr:colOff>
      <xdr:row>12</xdr:row>
      <xdr:rowOff>99060</xdr:rowOff>
    </xdr:from>
    <xdr:to>
      <xdr:col>17</xdr:col>
      <xdr:colOff>373380</xdr:colOff>
      <xdr:row>16</xdr:row>
      <xdr:rowOff>144780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F8DB7C3-0CC2-8719-0897-3BE06846C43A}"/>
            </a:ext>
          </a:extLst>
        </xdr:cNvPr>
        <xdr:cNvSpPr/>
      </xdr:nvSpPr>
      <xdr:spPr>
        <a:xfrm>
          <a:off x="2263140" y="2354580"/>
          <a:ext cx="4815840" cy="777240"/>
        </a:xfrm>
        <a:prstGeom prst="roundRect">
          <a:avLst>
            <a:gd name="adj" fmla="val 9167"/>
          </a:avLst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9</xdr:col>
      <xdr:colOff>243840</xdr:colOff>
      <xdr:row>11</xdr:row>
      <xdr:rowOff>7620</xdr:rowOff>
    </xdr:from>
    <xdr:to>
      <xdr:col>11</xdr:col>
      <xdr:colOff>373380</xdr:colOff>
      <xdr:row>12</xdr:row>
      <xdr:rowOff>129540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4CCB82B-2001-8937-2DB9-7F18DD87D3F5}"/>
            </a:ext>
          </a:extLst>
        </xdr:cNvPr>
        <xdr:cNvSpPr/>
      </xdr:nvSpPr>
      <xdr:spPr>
        <a:xfrm>
          <a:off x="2072640" y="2080260"/>
          <a:ext cx="1348740" cy="30480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KEY</a:t>
          </a:r>
          <a:r>
            <a:rPr lang="en-IN" sz="1100" kern="1200"/>
            <a:t> </a:t>
          </a:r>
          <a:r>
            <a:rPr lang="en-IN" sz="1100" b="1" kern="1200"/>
            <a:t>INSIGHT OBJ1</a:t>
          </a:r>
        </a:p>
        <a:p>
          <a:pPr algn="l"/>
          <a:endParaRPr lang="en-IN" sz="1100" kern="1200"/>
        </a:p>
      </xdr:txBody>
    </xdr:sp>
    <xdr:clientData/>
  </xdr:twoCellAnchor>
  <xdr:twoCellAnchor>
    <xdr:from>
      <xdr:col>17</xdr:col>
      <xdr:colOff>601980</xdr:colOff>
      <xdr:row>20</xdr:row>
      <xdr:rowOff>60960</xdr:rowOff>
    </xdr:from>
    <xdr:to>
      <xdr:col>25</xdr:col>
      <xdr:colOff>381000</xdr:colOff>
      <xdr:row>35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FD1AAC-8924-41EF-BB14-C2FF9D50F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358140</xdr:colOff>
      <xdr:row>11</xdr:row>
      <xdr:rowOff>76200</xdr:rowOff>
    </xdr:from>
    <xdr:to>
      <xdr:col>27</xdr:col>
      <xdr:colOff>99060</xdr:colOff>
      <xdr:row>19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08F4CE5-E8B3-9F9E-7F06-CF58F8D22551}"/>
            </a:ext>
          </a:extLst>
        </xdr:cNvPr>
        <xdr:cNvSpPr/>
      </xdr:nvSpPr>
      <xdr:spPr>
        <a:xfrm>
          <a:off x="7673340" y="2148840"/>
          <a:ext cx="5227320" cy="153924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>
              <a:solidFill>
                <a:sysClr val="windowText" lastClr="000000"/>
              </a:solidFill>
            </a:rPr>
            <a:t>*</a:t>
          </a:r>
          <a:r>
            <a:rPr lang="en-IN" sz="1200" b="1" kern="1200" baseline="0">
              <a:solidFill>
                <a:sysClr val="windowText" lastClr="000000"/>
              </a:solidFill>
            </a:rPr>
            <a:t> 2019 has the highest inflation rate.</a:t>
          </a:r>
        </a:p>
        <a:p>
          <a:pPr algn="l"/>
          <a:endParaRPr lang="en-IN" sz="1100" kern="1200" baseline="0">
            <a:solidFill>
              <a:sysClr val="windowText" lastClr="000000"/>
            </a:solidFill>
          </a:endParaRPr>
        </a:p>
        <a:p>
          <a:pPr algn="l"/>
          <a:r>
            <a:rPr lang="en-IN" sz="1100" b="1" kern="1200" baseline="0">
              <a:solidFill>
                <a:sysClr val="windowText" lastClr="000000"/>
              </a:solidFill>
            </a:rPr>
            <a:t> </a:t>
          </a:r>
          <a:r>
            <a:rPr lang="en-IN" sz="1100" kern="1200" baseline="0">
              <a:solidFill>
                <a:sysClr val="windowText" lastClr="000000"/>
              </a:solidFill>
            </a:rPr>
            <a:t>A sharp increase in food prices,particularly due to poor monsoon rains and crops failures, led to higher prices for key food items like vegetables,pulses,and grains.</a:t>
          </a:r>
        </a:p>
        <a:p>
          <a:pPr algn="l"/>
          <a:endParaRPr lang="en-IN" sz="1100" kern="1200" baseline="0">
            <a:solidFill>
              <a:sysClr val="windowText" lastClr="000000"/>
            </a:solidFill>
          </a:endParaRP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in 2019,crude oil prices increased,leading to higher fuel costs.This, in contributed to overall inflation in India 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304800</xdr:colOff>
      <xdr:row>10</xdr:row>
      <xdr:rowOff>91440</xdr:rowOff>
    </xdr:from>
    <xdr:to>
      <xdr:col>20</xdr:col>
      <xdr:colOff>541020</xdr:colOff>
      <xdr:row>11</xdr:row>
      <xdr:rowOff>160020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4C659F7-B447-E965-48F9-89FA8AF05EAC}"/>
            </a:ext>
          </a:extLst>
        </xdr:cNvPr>
        <xdr:cNvSpPr/>
      </xdr:nvSpPr>
      <xdr:spPr>
        <a:xfrm>
          <a:off x="7620000" y="1981200"/>
          <a:ext cx="1455420" cy="25146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chemeClr val="bg1"/>
              </a:solidFill>
            </a:rPr>
            <a:t>KEY</a:t>
          </a:r>
          <a:r>
            <a:rPr lang="en-IN" sz="1100" kern="1200" baseline="0">
              <a:solidFill>
                <a:schemeClr val="bg1"/>
              </a:solidFill>
            </a:rPr>
            <a:t> </a:t>
          </a:r>
          <a:r>
            <a:rPr lang="en-IN" sz="1100" b="1" kern="1200" baseline="0">
              <a:solidFill>
                <a:schemeClr val="bg1"/>
              </a:solidFill>
            </a:rPr>
            <a:t>INSIGHT OBJ2</a:t>
          </a:r>
          <a:endParaRPr lang="en-IN" sz="11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396240</xdr:colOff>
      <xdr:row>14</xdr:row>
      <xdr:rowOff>0</xdr:rowOff>
    </xdr:from>
    <xdr:to>
      <xdr:col>18</xdr:col>
      <xdr:colOff>533400</xdr:colOff>
      <xdr:row>14</xdr:row>
      <xdr:rowOff>144780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CCC96021-CDEF-A924-6A80-0AC4AFD5F93D}"/>
            </a:ext>
          </a:extLst>
        </xdr:cNvPr>
        <xdr:cNvSpPr/>
      </xdr:nvSpPr>
      <xdr:spPr>
        <a:xfrm>
          <a:off x="7711440" y="2621280"/>
          <a:ext cx="137160" cy="144780"/>
        </a:xfrm>
        <a:prstGeom prst="star5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18</xdr:col>
      <xdr:colOff>396240</xdr:colOff>
      <xdr:row>16</xdr:row>
      <xdr:rowOff>129540</xdr:rowOff>
    </xdr:from>
    <xdr:to>
      <xdr:col>18</xdr:col>
      <xdr:colOff>510540</xdr:colOff>
      <xdr:row>17</xdr:row>
      <xdr:rowOff>99060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B6FAAA15-5F14-1C06-1E5A-C54B54577B97}"/>
            </a:ext>
          </a:extLst>
        </xdr:cNvPr>
        <xdr:cNvSpPr/>
      </xdr:nvSpPr>
      <xdr:spPr>
        <a:xfrm>
          <a:off x="7711440" y="3116580"/>
          <a:ext cx="114300" cy="152400"/>
        </a:xfrm>
        <a:prstGeom prst="star5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25</xdr:col>
      <xdr:colOff>480060</xdr:colOff>
      <xdr:row>20</xdr:row>
      <xdr:rowOff>129540</xdr:rowOff>
    </xdr:from>
    <xdr:to>
      <xdr:col>30</xdr:col>
      <xdr:colOff>320040</xdr:colOff>
      <xdr:row>23</xdr:row>
      <xdr:rowOff>129540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8B71E0F8-5E01-7C54-497E-C3B696F4F5A9}"/>
            </a:ext>
          </a:extLst>
        </xdr:cNvPr>
        <xdr:cNvSpPr/>
      </xdr:nvSpPr>
      <xdr:spPr>
        <a:xfrm>
          <a:off x="15582900" y="3855720"/>
          <a:ext cx="2887980" cy="548640"/>
        </a:xfrm>
        <a:prstGeom prst="wedgeRoundRectCallou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ysClr val="windowText" lastClr="000000"/>
              </a:solidFill>
            </a:rPr>
            <a:t>"2023 has not considered in the</a:t>
          </a:r>
          <a:r>
            <a:rPr lang="en-IN" sz="1100" b="1" kern="1200" baseline="0">
              <a:solidFill>
                <a:sysClr val="windowText" lastClr="000000"/>
              </a:solidFill>
            </a:rPr>
            <a:t> analysis due to incomplete data for the year"</a:t>
          </a:r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304800</xdr:colOff>
      <xdr:row>18</xdr:row>
      <xdr:rowOff>53340</xdr:rowOff>
    </xdr:from>
    <xdr:to>
      <xdr:col>9</xdr:col>
      <xdr:colOff>365760</xdr:colOff>
      <xdr:row>22</xdr:row>
      <xdr:rowOff>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009E8DBE-CAC3-0F8C-8389-6F7CEA847318}"/>
            </a:ext>
          </a:extLst>
        </xdr:cNvPr>
        <xdr:cNvSpPr/>
      </xdr:nvSpPr>
      <xdr:spPr>
        <a:xfrm>
          <a:off x="304800" y="3406140"/>
          <a:ext cx="1889760" cy="678180"/>
        </a:xfrm>
        <a:prstGeom prst="wedgeRoundRectCallou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ysClr val="windowText" lastClr="000000"/>
              </a:solidFill>
            </a:rPr>
            <a:t>"In Rural, Housing</a:t>
          </a:r>
          <a:r>
            <a:rPr lang="en-IN" sz="1100" b="1" kern="1200" baseline="0">
              <a:solidFill>
                <a:sysClr val="windowText" lastClr="000000"/>
              </a:solidFill>
            </a:rPr>
            <a:t> didn't play any role because there is no data.</a:t>
          </a:r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160020</xdr:colOff>
      <xdr:row>0</xdr:row>
      <xdr:rowOff>38100</xdr:rowOff>
    </xdr:from>
    <xdr:to>
      <xdr:col>6</xdr:col>
      <xdr:colOff>312420</xdr:colOff>
      <xdr:row>3</xdr:row>
      <xdr:rowOff>182880</xdr:rowOff>
    </xdr:to>
    <xdr:sp macro="" textlink="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51897F5D-D288-B308-A01E-115A34354485}"/>
            </a:ext>
          </a:extLst>
        </xdr:cNvPr>
        <xdr:cNvSpPr/>
      </xdr:nvSpPr>
      <xdr:spPr>
        <a:xfrm>
          <a:off x="1379220" y="38100"/>
          <a:ext cx="2590800" cy="693420"/>
        </a:xfrm>
        <a:prstGeom prst="wedgeRoundRectCallou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Data Source:- India CPI Dataset</a:t>
          </a:r>
        </a:p>
        <a:p>
          <a:pPr algn="l"/>
          <a:r>
            <a:rPr lang="en-IN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Data Time :- 2013 January to 2023 May</a:t>
          </a:r>
          <a:r>
            <a:rPr lang="en-IN" b="1">
              <a:solidFill>
                <a:schemeClr val="bg1"/>
              </a:solidFill>
            </a:rPr>
            <a:t> </a:t>
          </a:r>
        </a:p>
        <a:p>
          <a:pPr algn="l"/>
          <a:r>
            <a:rPr lang="en-IN" sz="1100" b="1" kern="1200">
              <a:solidFill>
                <a:schemeClr val="bg1"/>
              </a:solidFill>
            </a:rPr>
            <a:t>Datasize :- 372,30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815340</xdr:colOff>
      <xdr:row>70</xdr:row>
      <xdr:rowOff>72390</xdr:rowOff>
    </xdr:from>
    <xdr:to>
      <xdr:col>10</xdr:col>
      <xdr:colOff>449580</xdr:colOff>
      <xdr:row>85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AEE17-BF9E-1EA8-2CDB-99A3A5362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70</xdr:row>
      <xdr:rowOff>91440</xdr:rowOff>
    </xdr:from>
    <xdr:to>
      <xdr:col>12</xdr:col>
      <xdr:colOff>434340</xdr:colOff>
      <xdr:row>86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30021-169F-6827-850B-70A8519A9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72</xdr:row>
      <xdr:rowOff>41910</xdr:rowOff>
    </xdr:from>
    <xdr:to>
      <xdr:col>14</xdr:col>
      <xdr:colOff>281940</xdr:colOff>
      <xdr:row>89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44340-2543-98ED-98C3-CF80F9950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14</xdr:row>
      <xdr:rowOff>167640</xdr:rowOff>
    </xdr:from>
    <xdr:to>
      <xdr:col>11</xdr:col>
      <xdr:colOff>411480</xdr:colOff>
      <xdr:row>29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4AC4C-9082-4065-8B3D-D89BD8D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47</xdr:row>
      <xdr:rowOff>0</xdr:rowOff>
    </xdr:from>
    <xdr:to>
      <xdr:col>11</xdr:col>
      <xdr:colOff>403860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DEA6E6-89F9-4753-A661-A21365BAF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99060</xdr:colOff>
      <xdr:row>30</xdr:row>
      <xdr:rowOff>91440</xdr:rowOff>
    </xdr:from>
    <xdr:to>
      <xdr:col>11</xdr:col>
      <xdr:colOff>403860</xdr:colOff>
      <xdr:row>45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C8FE3-7FEC-4EA0-994C-078711DE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30</xdr:row>
      <xdr:rowOff>129540</xdr:rowOff>
    </xdr:from>
    <xdr:to>
      <xdr:col>19</xdr:col>
      <xdr:colOff>457200</xdr:colOff>
      <xdr:row>45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321FAE-D075-4CA8-826E-DAA36C61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198120</xdr:colOff>
      <xdr:row>46</xdr:row>
      <xdr:rowOff>152400</xdr:rowOff>
    </xdr:from>
    <xdr:to>
      <xdr:col>19</xdr:col>
      <xdr:colOff>502920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4D2CF8-AB46-42F4-BDB2-CD52CE0F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106680</xdr:colOff>
      <xdr:row>15</xdr:row>
      <xdr:rowOff>22860</xdr:rowOff>
    </xdr:from>
    <xdr:to>
      <xdr:col>19</xdr:col>
      <xdr:colOff>411480</xdr:colOff>
      <xdr:row>30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2F67CB-E29B-4C7C-A49D-2B3AC295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121920</xdr:colOff>
      <xdr:row>10</xdr:row>
      <xdr:rowOff>91440</xdr:rowOff>
    </xdr:from>
    <xdr:to>
      <xdr:col>11</xdr:col>
      <xdr:colOff>434340</xdr:colOff>
      <xdr:row>14</xdr:row>
      <xdr:rowOff>91440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DEFF2AE-3C5A-2AE5-FEB0-4CF36DFE3649}"/>
            </a:ext>
          </a:extLst>
        </xdr:cNvPr>
        <xdr:cNvSpPr/>
      </xdr:nvSpPr>
      <xdr:spPr>
        <a:xfrm>
          <a:off x="1950720" y="1935480"/>
          <a:ext cx="5189220" cy="73152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 June</a:t>
          </a:r>
          <a:r>
            <a:rPr lang="en-IN" sz="1100" kern="1200" baseline="0">
              <a:solidFill>
                <a:sysClr val="windowText" lastClr="000000"/>
              </a:solidFill>
            </a:rPr>
            <a:t> recorded the highest inflation with rural at 1.12%,urban at 0.96%,R+U at 1.03%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December recorded the lowest inflation with urban at -0.80%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*February recorded the lowest inflation with Rural at -0.76%,R+U at -0.59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137160</xdr:colOff>
      <xdr:row>9</xdr:row>
      <xdr:rowOff>68580</xdr:rowOff>
    </xdr:from>
    <xdr:to>
      <xdr:col>5</xdr:col>
      <xdr:colOff>60960</xdr:colOff>
      <xdr:row>10</xdr:row>
      <xdr:rowOff>167640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0F8B6F8-A60A-C0F4-3157-01C216AEAB9C}"/>
            </a:ext>
          </a:extLst>
        </xdr:cNvPr>
        <xdr:cNvSpPr/>
      </xdr:nvSpPr>
      <xdr:spPr>
        <a:xfrm>
          <a:off x="1965960" y="1729740"/>
          <a:ext cx="1143000" cy="28194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Q1 KEY INSIGHT</a:t>
          </a:r>
        </a:p>
      </xdr:txBody>
    </xdr:sp>
    <xdr:clientData/>
  </xdr:twoCellAnchor>
  <xdr:twoCellAnchor>
    <xdr:from>
      <xdr:col>12</xdr:col>
      <xdr:colOff>53340</xdr:colOff>
      <xdr:row>10</xdr:row>
      <xdr:rowOff>83820</xdr:rowOff>
    </xdr:from>
    <xdr:to>
      <xdr:col>20</xdr:col>
      <xdr:colOff>518160</xdr:colOff>
      <xdr:row>12</xdr:row>
      <xdr:rowOff>129540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0383102-B081-D87F-27F7-80310566FD51}"/>
            </a:ext>
          </a:extLst>
        </xdr:cNvPr>
        <xdr:cNvSpPr/>
      </xdr:nvSpPr>
      <xdr:spPr>
        <a:xfrm>
          <a:off x="7368540" y="1927860"/>
          <a:ext cx="5341620" cy="411480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</a:t>
          </a:r>
          <a:r>
            <a:rPr lang="en-IN" sz="1100" kern="1200" baseline="0">
              <a:solidFill>
                <a:sysClr val="windowText" lastClr="000000"/>
              </a:solidFill>
            </a:rPr>
            <a:t>  Spices is the largest contributor within food category , in urban 15%,rural &amp; R+U at 17%</a:t>
          </a:r>
        </a:p>
        <a:p>
          <a:pPr algn="l"/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68580</xdr:colOff>
      <xdr:row>9</xdr:row>
      <xdr:rowOff>53340</xdr:rowOff>
    </xdr:from>
    <xdr:to>
      <xdr:col>14</xdr:col>
      <xdr:colOff>251460</xdr:colOff>
      <xdr:row>10</xdr:row>
      <xdr:rowOff>144780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1B710E5-370B-9EF1-0E67-4031095B98BE}"/>
            </a:ext>
          </a:extLst>
        </xdr:cNvPr>
        <xdr:cNvSpPr/>
      </xdr:nvSpPr>
      <xdr:spPr>
        <a:xfrm>
          <a:off x="7383780" y="1714500"/>
          <a:ext cx="1402080" cy="27432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</a:t>
          </a:r>
          <a:r>
            <a:rPr lang="en-IN" sz="1100" b="1" kern="1200"/>
            <a:t>Q2</a:t>
          </a:r>
          <a:r>
            <a:rPr lang="en-IN" sz="1100" kern="1200"/>
            <a:t> </a:t>
          </a:r>
          <a:r>
            <a:rPr lang="en-IN" sz="1100" b="1" kern="1200"/>
            <a:t>KEY</a:t>
          </a:r>
          <a:r>
            <a:rPr lang="en-IN" sz="1100" kern="1200" baseline="0"/>
            <a:t> </a:t>
          </a:r>
          <a:r>
            <a:rPr lang="en-IN" sz="1100" b="1" kern="1200" baseline="0"/>
            <a:t>INSIGHT</a:t>
          </a:r>
          <a:endParaRPr lang="en-IN" sz="1100" b="1" kern="1200"/>
        </a:p>
      </xdr:txBody>
    </xdr:sp>
    <xdr:clientData/>
  </xdr:twoCellAnchor>
  <xdr:twoCellAnchor>
    <xdr:from>
      <xdr:col>2</xdr:col>
      <xdr:colOff>0</xdr:colOff>
      <xdr:row>15</xdr:row>
      <xdr:rowOff>68580</xdr:rowOff>
    </xdr:from>
    <xdr:to>
      <xdr:col>4</xdr:col>
      <xdr:colOff>99060</xdr:colOff>
      <xdr:row>19</xdr:row>
      <xdr:rowOff>68580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0B7ACF45-4366-C91F-74D8-838B2385187E}"/>
            </a:ext>
          </a:extLst>
        </xdr:cNvPr>
        <xdr:cNvSpPr/>
      </xdr:nvSpPr>
      <xdr:spPr>
        <a:xfrm>
          <a:off x="1219200" y="2834640"/>
          <a:ext cx="1318260" cy="731520"/>
        </a:xfrm>
        <a:prstGeom prst="wedgeRoundRectCallou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chemeClr val="bg1"/>
              </a:solidFill>
            </a:rPr>
            <a:t> Used M-O-M</a:t>
          </a:r>
          <a:r>
            <a:rPr lang="en-IN" sz="1100" b="1" kern="1200" baseline="0">
              <a:solidFill>
                <a:schemeClr val="bg1"/>
              </a:solidFill>
            </a:rPr>
            <a:t> Inflation</a:t>
          </a:r>
        </a:p>
        <a:p>
          <a:pPr algn="l"/>
          <a:r>
            <a:rPr lang="en-IN" sz="1100" b="1" kern="1200" baseline="0">
              <a:solidFill>
                <a:schemeClr val="bg1"/>
              </a:solidFill>
            </a:rPr>
            <a:t>(June'22 -May'23)</a:t>
          </a:r>
          <a:endParaRPr lang="en-IN" sz="11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419100</xdr:colOff>
      <xdr:row>15</xdr:row>
      <xdr:rowOff>45720</xdr:rowOff>
    </xdr:from>
    <xdr:to>
      <xdr:col>21</xdr:col>
      <xdr:colOff>495300</xdr:colOff>
      <xdr:row>19</xdr:row>
      <xdr:rowOff>15240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6D13D976-59FC-D406-3326-256B1831067B}"/>
            </a:ext>
          </a:extLst>
        </xdr:cNvPr>
        <xdr:cNvSpPr/>
      </xdr:nvSpPr>
      <xdr:spPr>
        <a:xfrm>
          <a:off x="12001500" y="2811780"/>
          <a:ext cx="1295400" cy="701040"/>
        </a:xfrm>
        <a:prstGeom prst="wedgeRoundRectCallou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Used</a:t>
          </a:r>
          <a:r>
            <a:rPr lang="en-IN" sz="1100" b="1" kern="1200" baseline="0"/>
            <a:t> Y-O-Y Inflation</a:t>
          </a:r>
        </a:p>
        <a:p>
          <a:pPr algn="l"/>
          <a:r>
            <a:rPr lang="en-IN" sz="1100" b="1" kern="1200" baseline="0"/>
            <a:t>(June'22-May'23)</a:t>
          </a:r>
          <a:endParaRPr lang="en-IN" sz="1100" b="1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14</xdr:row>
      <xdr:rowOff>76200</xdr:rowOff>
    </xdr:from>
    <xdr:to>
      <xdr:col>12</xdr:col>
      <xdr:colOff>289560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69F0C-88FC-48FD-AE95-2E9B60969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14</xdr:row>
      <xdr:rowOff>99060</xdr:rowOff>
    </xdr:from>
    <xdr:to>
      <xdr:col>20</xdr:col>
      <xdr:colOff>91440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4A156-4CED-47F7-AFBC-11C2F0687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160020</xdr:colOff>
      <xdr:row>14</xdr:row>
      <xdr:rowOff>83820</xdr:rowOff>
    </xdr:from>
    <xdr:to>
      <xdr:col>27</xdr:col>
      <xdr:colOff>464820</xdr:colOff>
      <xdr:row>29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07342-76FB-4113-812D-9EDC044C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30</xdr:row>
      <xdr:rowOff>152400</xdr:rowOff>
    </xdr:from>
    <xdr:to>
      <xdr:col>11</xdr:col>
      <xdr:colOff>45720</xdr:colOff>
      <xdr:row>35</xdr:row>
      <xdr:rowOff>99060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F5B1418-49BE-AFF6-0430-B593C6E08765}"/>
            </a:ext>
          </a:extLst>
        </xdr:cNvPr>
        <xdr:cNvSpPr/>
      </xdr:nvSpPr>
      <xdr:spPr>
        <a:xfrm>
          <a:off x="2971800" y="5730240"/>
          <a:ext cx="3779520" cy="86106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R:-</a:t>
          </a:r>
          <a:r>
            <a:rPr lang="en-IN" sz="1100" b="1" kern="1200" baseline="0"/>
            <a:t> </a:t>
          </a:r>
          <a:r>
            <a:rPr lang="en-IN" sz="1100" kern="1200" baseline="0"/>
            <a:t>It was very low in 2019(-1), went up in 2020 (8%) and then stayed at 4-6% in post year</a:t>
          </a:r>
        </a:p>
        <a:p>
          <a:pPr algn="l"/>
          <a:r>
            <a:rPr lang="en-IN" sz="1100" b="1" kern="1200" baseline="0"/>
            <a:t>U:- </a:t>
          </a:r>
          <a:r>
            <a:rPr lang="en-IN" sz="1100" kern="1200" baseline="0"/>
            <a:t>Similar to Rural but stabilized at 5% in post year</a:t>
          </a:r>
        </a:p>
        <a:p>
          <a:pPr algn="l"/>
          <a:r>
            <a:rPr lang="en-IN" sz="1100" b="1" kern="1200" baseline="0"/>
            <a:t>R+U:- </a:t>
          </a:r>
          <a:r>
            <a:rPr lang="en-IN" sz="1100" kern="1200" baseline="0"/>
            <a:t>trend was almost the same as urban</a:t>
          </a:r>
          <a:endParaRPr lang="en-IN" sz="1100" kern="1200"/>
        </a:p>
      </xdr:txBody>
    </xdr:sp>
    <xdr:clientData/>
  </xdr:twoCellAnchor>
  <xdr:twoCellAnchor>
    <xdr:from>
      <xdr:col>10</xdr:col>
      <xdr:colOff>434340</xdr:colOff>
      <xdr:row>10</xdr:row>
      <xdr:rowOff>76200</xdr:rowOff>
    </xdr:from>
    <xdr:to>
      <xdr:col>15</xdr:col>
      <xdr:colOff>586740</xdr:colOff>
      <xdr:row>13</xdr:row>
      <xdr:rowOff>137160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B56F0C42-55CD-00CC-E651-5B72EE15F845}"/>
            </a:ext>
          </a:extLst>
        </xdr:cNvPr>
        <xdr:cNvSpPr/>
      </xdr:nvSpPr>
      <xdr:spPr>
        <a:xfrm>
          <a:off x="6530340" y="2720340"/>
          <a:ext cx="3200400" cy="609600"/>
        </a:xfrm>
        <a:prstGeom prst="wedgeRoundRectCallou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 All areas saw</a:t>
          </a:r>
          <a:r>
            <a:rPr lang="en-IN" sz="1100" kern="1200" baseline="0">
              <a:solidFill>
                <a:sysClr val="windowText" lastClr="000000"/>
              </a:solidFill>
            </a:rPr>
            <a:t> a sharp rise in Food prices in 2020,     but they became more stable in the following years.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320040</xdr:colOff>
      <xdr:row>9</xdr:row>
      <xdr:rowOff>83820</xdr:rowOff>
    </xdr:from>
    <xdr:to>
      <xdr:col>11</xdr:col>
      <xdr:colOff>563880</xdr:colOff>
      <xdr:row>10</xdr:row>
      <xdr:rowOff>152400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1F2A634-4E75-676D-A456-1B83C2929854}"/>
            </a:ext>
          </a:extLst>
        </xdr:cNvPr>
        <xdr:cNvSpPr/>
      </xdr:nvSpPr>
      <xdr:spPr>
        <a:xfrm>
          <a:off x="6416040" y="2545080"/>
          <a:ext cx="853440" cy="25146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FI</a:t>
          </a:r>
          <a:r>
            <a:rPr lang="en-IN" sz="1100" b="1" kern="1200" baseline="0"/>
            <a:t> Insight</a:t>
          </a:r>
          <a:endParaRPr lang="en-IN" sz="1100" b="1" kern="1200"/>
        </a:p>
      </xdr:txBody>
    </xdr:sp>
    <xdr:clientData/>
  </xdr:twoCellAnchor>
  <xdr:twoCellAnchor>
    <xdr:from>
      <xdr:col>11</xdr:col>
      <xdr:colOff>441960</xdr:colOff>
      <xdr:row>31</xdr:row>
      <xdr:rowOff>53340</xdr:rowOff>
    </xdr:from>
    <xdr:to>
      <xdr:col>18</xdr:col>
      <xdr:colOff>106680</xdr:colOff>
      <xdr:row>35</xdr:row>
      <xdr:rowOff>22860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4EE1C65-38B6-3EA2-83F1-881B79E371EC}"/>
            </a:ext>
          </a:extLst>
        </xdr:cNvPr>
        <xdr:cNvSpPr/>
      </xdr:nvSpPr>
      <xdr:spPr>
        <a:xfrm>
          <a:off x="7147560" y="5814060"/>
          <a:ext cx="3931920" cy="70104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</a:t>
          </a:r>
          <a:r>
            <a:rPr lang="en-IN" sz="1100" b="1" kern="1200"/>
            <a:t>R:- </a:t>
          </a:r>
          <a:r>
            <a:rPr lang="en-IN" sz="1100" kern="1200"/>
            <a:t>The</a:t>
          </a:r>
          <a:r>
            <a:rPr lang="en-IN" sz="1100" kern="1200" baseline="0"/>
            <a:t> inflation icreased every year,peaking at 8% in 2022</a:t>
          </a:r>
        </a:p>
        <a:p>
          <a:pPr algn="l"/>
          <a:r>
            <a:rPr lang="en-IN" sz="1100" b="1" kern="1200" baseline="0"/>
            <a:t>U:-  </a:t>
          </a:r>
          <a:r>
            <a:rPr lang="en-IN" sz="1100" kern="1200" baseline="0"/>
            <a:t>It went up sharply in 2021 (7%), then dropped to 5% in 2022</a:t>
          </a:r>
        </a:p>
        <a:p>
          <a:pPr algn="l"/>
          <a:r>
            <a:rPr lang="en-IN" sz="1100" b="1" kern="1200" baseline="0"/>
            <a:t>R+U:-  </a:t>
          </a:r>
          <a:r>
            <a:rPr lang="en-IN" sz="1100" kern="1200" baseline="0"/>
            <a:t>Same as Urban, with a peak in 2021 and a decline in 2022</a:t>
          </a:r>
          <a:endParaRPr lang="en-IN" sz="1100" kern="1200"/>
        </a:p>
      </xdr:txBody>
    </xdr:sp>
    <xdr:clientData/>
  </xdr:twoCellAnchor>
  <xdr:twoCellAnchor>
    <xdr:from>
      <xdr:col>19</xdr:col>
      <xdr:colOff>68580</xdr:colOff>
      <xdr:row>31</xdr:row>
      <xdr:rowOff>60960</xdr:rowOff>
    </xdr:from>
    <xdr:to>
      <xdr:col>24</xdr:col>
      <xdr:colOff>464820</xdr:colOff>
      <xdr:row>35</xdr:row>
      <xdr:rowOff>76200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D2AB9C1-5F52-40DF-74DE-9499FB049147}"/>
            </a:ext>
          </a:extLst>
        </xdr:cNvPr>
        <xdr:cNvSpPr/>
      </xdr:nvSpPr>
      <xdr:spPr>
        <a:xfrm>
          <a:off x="11650980" y="5821680"/>
          <a:ext cx="3444240" cy="74676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R:- </a:t>
          </a:r>
          <a:r>
            <a:rPr lang="en-IN" sz="1100" kern="1200"/>
            <a:t>Stayed mostly at 7%,except in 2020 when it was 5%</a:t>
          </a:r>
        </a:p>
        <a:p>
          <a:pPr algn="l"/>
          <a:r>
            <a:rPr lang="en-IN" sz="1100" b="1" kern="1200"/>
            <a:t>U:- </a:t>
          </a:r>
          <a:r>
            <a:rPr lang="en-IN" sz="1100" kern="1200"/>
            <a:t>Similar to Rural,stayed between 6-7%</a:t>
          </a:r>
        </a:p>
        <a:p>
          <a:pPr algn="l"/>
          <a:r>
            <a:rPr lang="en-IN" sz="1100" b="1" kern="1200"/>
            <a:t>R+U:- </a:t>
          </a:r>
          <a:r>
            <a:rPr lang="en-IN" sz="1100" kern="1200"/>
            <a:t>Consistently at 7%,with</a:t>
          </a:r>
          <a:r>
            <a:rPr lang="en-IN" sz="1100" kern="1200" baseline="0"/>
            <a:t> a small dip in 2020</a:t>
          </a:r>
          <a:endParaRPr lang="en-IN" sz="1100" kern="1200"/>
        </a:p>
      </xdr:txBody>
    </xdr:sp>
    <xdr:clientData/>
  </xdr:twoCellAnchor>
  <xdr:twoCellAnchor>
    <xdr:from>
      <xdr:col>18</xdr:col>
      <xdr:colOff>22860</xdr:colOff>
      <xdr:row>10</xdr:row>
      <xdr:rowOff>0</xdr:rowOff>
    </xdr:from>
    <xdr:to>
      <xdr:col>24</xdr:col>
      <xdr:colOff>144780</xdr:colOff>
      <xdr:row>13</xdr:row>
      <xdr:rowOff>144780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D1BDDE08-BAAE-892D-FA61-E47B594996F2}"/>
            </a:ext>
          </a:extLst>
        </xdr:cNvPr>
        <xdr:cNvSpPr/>
      </xdr:nvSpPr>
      <xdr:spPr>
        <a:xfrm>
          <a:off x="10995660" y="2644140"/>
          <a:ext cx="3779520" cy="693420"/>
        </a:xfrm>
        <a:prstGeom prst="wedgeRoundRectCallou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</a:t>
          </a:r>
          <a:r>
            <a:rPr lang="en-IN" sz="1100" kern="1200" baseline="0">
              <a:solidFill>
                <a:sysClr val="windowText" lastClr="000000"/>
              </a:solidFill>
            </a:rPr>
            <a:t> </a:t>
          </a:r>
          <a:r>
            <a:rPr lang="en-IN" sz="1100" kern="1200">
              <a:solidFill>
                <a:sysClr val="windowText" lastClr="000000"/>
              </a:solidFill>
            </a:rPr>
            <a:t>ES got more expensive</a:t>
          </a:r>
          <a:r>
            <a:rPr lang="en-IN" sz="1100" kern="1200" baseline="0">
              <a:solidFill>
                <a:sysClr val="windowText" lastClr="000000"/>
              </a:solidFill>
            </a:rPr>
            <a:t> over time,especially in Rural areas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Healthcare costs remained mostly steady,with a slight dip in 2020 due to the pandemic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525780</xdr:colOff>
      <xdr:row>8</xdr:row>
      <xdr:rowOff>121920</xdr:rowOff>
    </xdr:from>
    <xdr:to>
      <xdr:col>19</xdr:col>
      <xdr:colOff>563880</xdr:colOff>
      <xdr:row>10</xdr:row>
      <xdr:rowOff>60960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1C4CA01-0710-F9B1-914B-F1F8863D93A8}"/>
            </a:ext>
          </a:extLst>
        </xdr:cNvPr>
        <xdr:cNvSpPr/>
      </xdr:nvSpPr>
      <xdr:spPr>
        <a:xfrm>
          <a:off x="10888980" y="2400300"/>
          <a:ext cx="1257300" cy="30480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ESI &amp; HI,Insight</a:t>
          </a:r>
        </a:p>
      </xdr:txBody>
    </xdr:sp>
    <xdr:clientData/>
  </xdr:twoCellAnchor>
  <xdr:twoCellAnchor>
    <xdr:from>
      <xdr:col>4</xdr:col>
      <xdr:colOff>495300</xdr:colOff>
      <xdr:row>29</xdr:row>
      <xdr:rowOff>175260</xdr:rowOff>
    </xdr:from>
    <xdr:to>
      <xdr:col>5</xdr:col>
      <xdr:colOff>533400</xdr:colOff>
      <xdr:row>31</xdr:row>
      <xdr:rowOff>83820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BD58401-1665-5E9C-2968-2542CCC0657F}"/>
            </a:ext>
          </a:extLst>
        </xdr:cNvPr>
        <xdr:cNvSpPr/>
      </xdr:nvSpPr>
      <xdr:spPr>
        <a:xfrm>
          <a:off x="2933700" y="6294120"/>
          <a:ext cx="647700" cy="27432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For FI</a:t>
          </a:r>
        </a:p>
      </xdr:txBody>
    </xdr:sp>
    <xdr:clientData/>
  </xdr:twoCellAnchor>
  <xdr:twoCellAnchor>
    <xdr:from>
      <xdr:col>11</xdr:col>
      <xdr:colOff>388620</xdr:colOff>
      <xdr:row>30</xdr:row>
      <xdr:rowOff>45720</xdr:rowOff>
    </xdr:from>
    <xdr:to>
      <xdr:col>12</xdr:col>
      <xdr:colOff>480060</xdr:colOff>
      <xdr:row>31</xdr:row>
      <xdr:rowOff>144780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6AB83274-E1F7-ACED-38E7-15BF3352570F}"/>
            </a:ext>
          </a:extLst>
        </xdr:cNvPr>
        <xdr:cNvSpPr/>
      </xdr:nvSpPr>
      <xdr:spPr>
        <a:xfrm>
          <a:off x="7094220" y="5623560"/>
          <a:ext cx="701040" cy="28194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For ESI</a:t>
          </a:r>
        </a:p>
      </xdr:txBody>
    </xdr:sp>
    <xdr:clientData/>
  </xdr:twoCellAnchor>
  <xdr:twoCellAnchor>
    <xdr:from>
      <xdr:col>19</xdr:col>
      <xdr:colOff>0</xdr:colOff>
      <xdr:row>30</xdr:row>
      <xdr:rowOff>68580</xdr:rowOff>
    </xdr:from>
    <xdr:to>
      <xdr:col>20</xdr:col>
      <xdr:colOff>45720</xdr:colOff>
      <xdr:row>31</xdr:row>
      <xdr:rowOff>144780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0705E1C-6C37-84A7-9D2A-19984B413856}"/>
            </a:ext>
          </a:extLst>
        </xdr:cNvPr>
        <xdr:cNvSpPr/>
      </xdr:nvSpPr>
      <xdr:spPr>
        <a:xfrm>
          <a:off x="11582400" y="6370320"/>
          <a:ext cx="655320" cy="25908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For HI</a:t>
          </a:r>
        </a:p>
      </xdr:txBody>
    </xdr:sp>
    <xdr:clientData/>
  </xdr:twoCellAnchor>
  <xdr:twoCellAnchor>
    <xdr:from>
      <xdr:col>4</xdr:col>
      <xdr:colOff>60960</xdr:colOff>
      <xdr:row>9</xdr:row>
      <xdr:rowOff>106680</xdr:rowOff>
    </xdr:from>
    <xdr:to>
      <xdr:col>7</xdr:col>
      <xdr:colOff>563880</xdr:colOff>
      <xdr:row>14</xdr:row>
      <xdr:rowOff>60960</xdr:rowOff>
    </xdr:to>
    <xdr:sp macro="" textlink="">
      <xdr:nvSpPr>
        <xdr:cNvPr id="17" name="Rectangle: Diagonal Corners Rounded 16">
          <a:extLst>
            <a:ext uri="{FF2B5EF4-FFF2-40B4-BE49-F238E27FC236}">
              <a16:creationId xmlns:a16="http://schemas.microsoft.com/office/drawing/2014/main" id="{6B5649A6-A8BE-0090-865A-C13F5AFB7534}"/>
            </a:ext>
          </a:extLst>
        </xdr:cNvPr>
        <xdr:cNvSpPr/>
      </xdr:nvSpPr>
      <xdr:spPr>
        <a:xfrm>
          <a:off x="2499360" y="2567940"/>
          <a:ext cx="2331720" cy="868680"/>
        </a:xfrm>
        <a:prstGeom prst="round2Diag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"March'20</a:t>
          </a:r>
          <a:r>
            <a:rPr lang="en-IN" sz="1100" kern="1200" baseline="0"/>
            <a:t> is the covid time"</a:t>
          </a:r>
        </a:p>
        <a:p>
          <a:pPr algn="l"/>
          <a:r>
            <a:rPr lang="en-IN" sz="1100" kern="1200" baseline="0"/>
            <a:t># Y-O-Y Analysis</a:t>
          </a:r>
        </a:p>
        <a:p>
          <a:pPr algn="l"/>
          <a:r>
            <a:rPr lang="en-IN" sz="1100" kern="1200" baseline="0"/>
            <a:t># Pre covid time March'18-Feb'20</a:t>
          </a:r>
        </a:p>
        <a:p>
          <a:pPr algn="l"/>
          <a:r>
            <a:rPr lang="en-IN" sz="1100" kern="1200" baseline="0"/>
            <a:t># Post covid time April'20-March'22</a:t>
          </a:r>
          <a:endParaRPr lang="en-IN" sz="1100" kern="1200"/>
        </a:p>
      </xdr:txBody>
    </xdr:sp>
    <xdr:clientData/>
  </xdr:twoCellAnchor>
  <xdr:twoCellAnchor>
    <xdr:from>
      <xdr:col>4</xdr:col>
      <xdr:colOff>30480</xdr:colOff>
      <xdr:row>8</xdr:row>
      <xdr:rowOff>68580</xdr:rowOff>
    </xdr:from>
    <xdr:to>
      <xdr:col>4</xdr:col>
      <xdr:colOff>548640</xdr:colOff>
      <xdr:row>9</xdr:row>
      <xdr:rowOff>175260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8C19D8C7-FEFB-E38C-2EDA-554BE3E8257D}"/>
            </a:ext>
          </a:extLst>
        </xdr:cNvPr>
        <xdr:cNvSpPr/>
      </xdr:nvSpPr>
      <xdr:spPr>
        <a:xfrm>
          <a:off x="2468880" y="2346960"/>
          <a:ext cx="518160" cy="289560"/>
        </a:xfrm>
        <a:prstGeom prst="round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Note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13</xdr:col>
      <xdr:colOff>388620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5018A-051C-43DD-A6FF-F009CF28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403860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0DE2A-AEE3-478C-AB82-FD54E83B2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30</xdr:col>
      <xdr:colOff>243840</xdr:colOff>
      <xdr:row>32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23E86-E1D1-4ED0-BBC2-6B8E08B61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</xdr:colOff>
      <xdr:row>11</xdr:row>
      <xdr:rowOff>160020</xdr:rowOff>
    </xdr:from>
    <xdr:to>
      <xdr:col>9</xdr:col>
      <xdr:colOff>449580</xdr:colOff>
      <xdr:row>16</xdr:row>
      <xdr:rowOff>106680</xdr:rowOff>
    </xdr:to>
    <xdr:sp macro="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2DCD343E-5633-B0B7-15AE-6AB1F24764F6}"/>
            </a:ext>
          </a:extLst>
        </xdr:cNvPr>
        <xdr:cNvSpPr/>
      </xdr:nvSpPr>
      <xdr:spPr>
        <a:xfrm>
          <a:off x="3101340" y="2506980"/>
          <a:ext cx="2834640" cy="861060"/>
        </a:xfrm>
        <a:prstGeom prst="round2Diag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* 0.4 to 0.6 :- Moderate positive correl</a:t>
          </a:r>
        </a:p>
        <a:p>
          <a:pPr algn="l"/>
          <a:r>
            <a:rPr lang="en-IN" sz="1100" kern="1200"/>
            <a:t>* 0.6 to 0.8 :- strong positive correl</a:t>
          </a:r>
        </a:p>
        <a:p>
          <a:pPr algn="l"/>
          <a:r>
            <a:rPr lang="en-IN" sz="1100" kern="1200"/>
            <a:t>* Above 0.8 :- very strong correl</a:t>
          </a:r>
        </a:p>
        <a:p>
          <a:pPr algn="l"/>
          <a:r>
            <a:rPr lang="en-IN" sz="1100" kern="1200"/>
            <a:t>* below 0.4 :- weel correl</a:t>
          </a:r>
        </a:p>
      </xdr:txBody>
    </xdr:sp>
    <xdr:clientData/>
  </xdr:twoCellAnchor>
  <xdr:twoCellAnchor>
    <xdr:from>
      <xdr:col>5</xdr:col>
      <xdr:colOff>45720</xdr:colOff>
      <xdr:row>10</xdr:row>
      <xdr:rowOff>137160</xdr:rowOff>
    </xdr:from>
    <xdr:to>
      <xdr:col>6</xdr:col>
      <xdr:colOff>0</xdr:colOff>
      <xdr:row>12</xdr:row>
      <xdr:rowOff>60960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A487D-0729-6ADE-BE76-25AE52F33BDC}"/>
            </a:ext>
          </a:extLst>
        </xdr:cNvPr>
        <xdr:cNvSpPr/>
      </xdr:nvSpPr>
      <xdr:spPr>
        <a:xfrm>
          <a:off x="3093720" y="2301240"/>
          <a:ext cx="563880" cy="28956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ysClr val="windowText" lastClr="000000"/>
              </a:solidFill>
            </a:rPr>
            <a:t> Note</a:t>
          </a:r>
        </a:p>
      </xdr:txBody>
    </xdr:sp>
    <xdr:clientData/>
  </xdr:twoCellAnchor>
  <xdr:twoCellAnchor>
    <xdr:from>
      <xdr:col>11</xdr:col>
      <xdr:colOff>152400</xdr:colOff>
      <xdr:row>11</xdr:row>
      <xdr:rowOff>0</xdr:rowOff>
    </xdr:from>
    <xdr:to>
      <xdr:col>20</xdr:col>
      <xdr:colOff>327660</xdr:colOff>
      <xdr:row>15</xdr:row>
      <xdr:rowOff>160020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D9910CB-CFA1-CAF3-3037-D08E3A4F376D}"/>
            </a:ext>
          </a:extLst>
        </xdr:cNvPr>
        <xdr:cNvSpPr/>
      </xdr:nvSpPr>
      <xdr:spPr>
        <a:xfrm>
          <a:off x="6858000" y="1546860"/>
          <a:ext cx="5661660" cy="89154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 * In Rural some</a:t>
          </a:r>
          <a:r>
            <a:rPr lang="en-IN" sz="1100" kern="1200" baseline="0">
              <a:solidFill>
                <a:sysClr val="windowText" lastClr="000000"/>
              </a:solidFill>
            </a:rPr>
            <a:t> food Category has moderate positive correlation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In urban Spices has the strong postive correlation but other some food ,footweer,education                      category has moderate positive correl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In Rural+Urban some food category and education category has moderate strong category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91440</xdr:colOff>
      <xdr:row>10</xdr:row>
      <xdr:rowOff>7620</xdr:rowOff>
    </xdr:from>
    <xdr:to>
      <xdr:col>13</xdr:col>
      <xdr:colOff>53340</xdr:colOff>
      <xdr:row>11</xdr:row>
      <xdr:rowOff>83820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AB0A0A5-A6E6-A3EE-B1F7-FE26B92C18AF}"/>
            </a:ext>
          </a:extLst>
        </xdr:cNvPr>
        <xdr:cNvSpPr/>
      </xdr:nvSpPr>
      <xdr:spPr>
        <a:xfrm>
          <a:off x="6797040" y="1371600"/>
          <a:ext cx="1181100" cy="25908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Key</a:t>
          </a:r>
          <a:r>
            <a:rPr lang="en-IN" sz="1100" b="1" kern="1200" baseline="0"/>
            <a:t> Insight</a:t>
          </a:r>
          <a:endParaRPr lang="en-IN" sz="1100" b="1" kern="1200"/>
        </a:p>
      </xdr:txBody>
    </xdr:sp>
    <xdr:clientData/>
  </xdr:twoCellAnchor>
  <xdr:twoCellAnchor>
    <xdr:from>
      <xdr:col>21</xdr:col>
      <xdr:colOff>312420</xdr:colOff>
      <xdr:row>12</xdr:row>
      <xdr:rowOff>15240</xdr:rowOff>
    </xdr:from>
    <xdr:to>
      <xdr:col>27</xdr:col>
      <xdr:colOff>579120</xdr:colOff>
      <xdr:row>16</xdr:row>
      <xdr:rowOff>22860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47E5BC0F-C981-EA56-C241-8126451BFF26}"/>
            </a:ext>
          </a:extLst>
        </xdr:cNvPr>
        <xdr:cNvSpPr/>
      </xdr:nvSpPr>
      <xdr:spPr>
        <a:xfrm>
          <a:off x="13114020" y="2811780"/>
          <a:ext cx="3924300" cy="739140"/>
        </a:xfrm>
        <a:prstGeom prst="wedgeRoundRectCallou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# Most</a:t>
          </a:r>
          <a:r>
            <a:rPr lang="en-IN" sz="1100" b="1" kern="1200" baseline="0"/>
            <a:t>ly Food Category show moderate strong correlation with oil price flaucations,but in the urban category, SPICES has the strongest positicve correlation</a:t>
          </a:r>
          <a:endParaRPr lang="en-IN" sz="1100" b="1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167640</xdr:rowOff>
    </xdr:from>
    <xdr:to>
      <xdr:col>4</xdr:col>
      <xdr:colOff>1074420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9A651-89CA-4E33-913D-0F063209D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1242060</xdr:colOff>
      <xdr:row>17</xdr:row>
      <xdr:rowOff>167640</xdr:rowOff>
    </xdr:from>
    <xdr:to>
      <xdr:col>9</xdr:col>
      <xdr:colOff>243840</xdr:colOff>
      <xdr:row>34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83E855-B783-4CB4-B6A4-33DF44F9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518160</xdr:colOff>
      <xdr:row>18</xdr:row>
      <xdr:rowOff>7620</xdr:rowOff>
    </xdr:from>
    <xdr:to>
      <xdr:col>17</xdr:col>
      <xdr:colOff>190500</xdr:colOff>
      <xdr:row>34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D2FB6C-16A8-405F-8D2E-CCA995BD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68D6D-CAC4-4FF1-B58F-C5CE58D8E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39</xdr:row>
      <xdr:rowOff>0</xdr:rowOff>
    </xdr:from>
    <xdr:to>
      <xdr:col>17</xdr:col>
      <xdr:colOff>304800</xdr:colOff>
      <xdr:row>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143060-9DCA-4644-81B8-A77EAB40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A90138-AFDC-4736-BB21-96A097F67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ED5CFA-36DC-47A8-8863-586E03BBC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52</xdr:row>
      <xdr:rowOff>129540</xdr:rowOff>
    </xdr:from>
    <xdr:to>
      <xdr:col>11</xdr:col>
      <xdr:colOff>297180</xdr:colOff>
      <xdr:row>67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1CFE9-9BE5-4342-80C2-EC5D76073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15</xdr:row>
      <xdr:rowOff>68580</xdr:rowOff>
    </xdr:from>
    <xdr:to>
      <xdr:col>11</xdr:col>
      <xdr:colOff>312420</xdr:colOff>
      <xdr:row>30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069ECB-662C-4903-849D-292239AB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34</xdr:row>
      <xdr:rowOff>7620</xdr:rowOff>
    </xdr:from>
    <xdr:to>
      <xdr:col>11</xdr:col>
      <xdr:colOff>274320</xdr:colOff>
      <xdr:row>49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2B0786-7562-43E8-AD6C-470F6E713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6</xdr:row>
      <xdr:rowOff>87630</xdr:rowOff>
    </xdr:from>
    <xdr:to>
      <xdr:col>14</xdr:col>
      <xdr:colOff>289560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BC28A-C2A6-0419-E07D-28C3E3D56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594360</xdr:colOff>
      <xdr:row>7</xdr:row>
      <xdr:rowOff>140970</xdr:rowOff>
    </xdr:from>
    <xdr:to>
      <xdr:col>29</xdr:col>
      <xdr:colOff>289560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F18DE-65F1-701B-8403-1E99EF39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19050</xdr:rowOff>
    </xdr:from>
    <xdr:to>
      <xdr:col>45</xdr:col>
      <xdr:colOff>236220</xdr:colOff>
      <xdr:row>22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703AC-5EBA-D08D-323A-0167C84EF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ti" refreshedDate="45630.575780439816" createdVersion="8" refreshedVersion="8" minRefreshableVersion="3" recordCount="372" xr:uid="{B57CBBF1-565C-4BCF-AE7D-E613112B55D9}">
  <cacheSource type="worksheet">
    <worksheetSource ref="A1:AD373" sheet="clean data"/>
  </cacheSource>
  <cacheFields count="30">
    <cacheField name="Sector" numFmtId="0">
      <sharedItems/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Food and beverages" numFmtId="0">
      <sharedItems containsSemiMixedTypes="0" containsString="0" containsNumber="1" minValue="105.5" maxValue="183.3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Housing" numFmtId="0">
      <sharedItems containsString="0" containsBlank="1" containsNumber="1" minValue="100.3" maxValue="175.6"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Recreation and amusement" numFmtId="0">
      <sharedItems containsSemiMixedTypes="0" containsString="0" containsNumber="1" minValue="102.9" maxValue="173.8"/>
    </cacheField>
    <cacheField name="Education" numFmtId="0">
      <sharedItems containsSemiMixedTypes="0" containsString="0" containsNumber="1" minValue="103.5" maxValue="180.3"/>
    </cacheField>
    <cacheField name="Personal care and effects" numFmtId="0">
      <sharedItems containsSemiMixedTypes="0" containsString="0" containsNumber="1" minValue="102.1" maxValue="185.6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Rural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m/>
    <n v="105.5"/>
    <n v="104.8"/>
    <n v="104"/>
    <n v="103.3"/>
    <n v="103.4"/>
    <n v="103.8"/>
    <n v="104.7"/>
    <n v="104"/>
    <n v="105.1"/>
  </r>
  <r>
    <s v="Urban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</r>
  <r>
    <s v="Rural+Urban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</r>
  <r>
    <s v="Rural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m/>
    <n v="106.2"/>
    <n v="105.2"/>
    <n v="104.4"/>
    <n v="103.9"/>
    <n v="104"/>
    <n v="104.1"/>
    <n v="104.6"/>
    <n v="104.4"/>
    <n v="105.8"/>
  </r>
  <r>
    <s v="Urban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</r>
  <r>
    <s v="Rural+Urban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</r>
  <r>
    <s v="Rural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m/>
    <n v="106.1"/>
    <n v="105.6"/>
    <n v="104.7"/>
    <n v="104.6"/>
    <n v="104"/>
    <n v="104.3"/>
    <n v="104.3"/>
    <n v="104.6"/>
    <n v="106"/>
  </r>
  <r>
    <s v="Urban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</r>
  <r>
    <s v="Rural+Urban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</r>
  <r>
    <s v="Rural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m/>
    <n v="106.5"/>
    <n v="106.1"/>
    <n v="105.1"/>
    <n v="104.4"/>
    <n v="104.5"/>
    <n v="104.8"/>
    <n v="102.7"/>
    <n v="104.6"/>
    <n v="106.4"/>
  </r>
  <r>
    <s v="Urban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</r>
  <r>
    <s v="Rural+Urban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</r>
  <r>
    <s v="Rural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m/>
    <n v="107.5"/>
    <n v="106.8"/>
    <n v="105.7"/>
    <n v="104.1"/>
    <n v="105"/>
    <n v="105.5"/>
    <n v="102.1"/>
    <n v="104.8"/>
    <n v="107.2"/>
  </r>
  <r>
    <s v="Urban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</r>
  <r>
    <s v="Rural+Urban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</r>
  <r>
    <s v="Rural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m/>
    <n v="108.5"/>
    <n v="107.5"/>
    <n v="106.3"/>
    <n v="105"/>
    <n v="105.6"/>
    <n v="106.5"/>
    <n v="102.5"/>
    <n v="105.5"/>
    <n v="108.9"/>
  </r>
  <r>
    <s v="Urban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</r>
  <r>
    <s v="Rural+Urban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</r>
  <r>
    <s v="Rural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m/>
    <n v="109.5"/>
    <n v="108.3"/>
    <n v="106.9"/>
    <n v="106.8"/>
    <n v="106.4"/>
    <n v="107.8"/>
    <n v="102.5"/>
    <n v="106.5"/>
    <n v="110.7"/>
  </r>
  <r>
    <s v="Urban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</r>
  <r>
    <s v="Rural+Urban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</r>
  <r>
    <s v="Rural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m/>
    <n v="109.9"/>
    <n v="108.7"/>
    <n v="107.5"/>
    <n v="107.8"/>
    <n v="106.8"/>
    <n v="108.7"/>
    <n v="105"/>
    <n v="107.5"/>
    <n v="112.1"/>
  </r>
  <r>
    <s v="Urban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</r>
  <r>
    <s v="Rural+Urban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</r>
  <r>
    <s v="Rural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m/>
    <n v="111.1"/>
    <n v="109.6"/>
    <n v="108.3"/>
    <n v="109.3"/>
    <n v="107.7"/>
    <n v="109.8"/>
    <n v="106.7"/>
    <n v="108.7"/>
    <n v="114.2"/>
  </r>
  <r>
    <s v="Urban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</r>
  <r>
    <s v="Rural+Urban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</r>
  <r>
    <s v="Rural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m/>
    <n v="111.6"/>
    <n v="110.4"/>
    <n v="108.9"/>
    <n v="109.3"/>
    <n v="108.3"/>
    <n v="110.2"/>
    <n v="107.5"/>
    <n v="109.1"/>
    <n v="115.5"/>
  </r>
  <r>
    <s v="Urban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</r>
  <r>
    <s v="Rural+Urban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</r>
  <r>
    <s v="Rural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m/>
    <n v="112.6"/>
    <n v="111.3"/>
    <n v="109.7"/>
    <n v="109.6"/>
    <n v="108.7"/>
    <n v="111"/>
    <n v="108.2"/>
    <n v="109.8"/>
    <n v="117.4"/>
  </r>
  <r>
    <s v="Urban"/>
    <x v="0"/>
    <x v="11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</r>
  <r>
    <s v="Rural+Urban"/>
    <x v="0"/>
    <x v="11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</r>
  <r>
    <s v="Rural"/>
    <x v="0"/>
    <x v="12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m/>
    <n v="112.8"/>
    <n v="112.1"/>
    <n v="110.1"/>
    <n v="109.9"/>
    <n v="109.2"/>
    <n v="111.6"/>
    <n v="108.1"/>
    <n v="110.1"/>
    <n v="115.5"/>
  </r>
  <r>
    <s v="Urban"/>
    <x v="0"/>
    <x v="12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</r>
  <r>
    <s v="Rural+Urban"/>
    <x v="0"/>
    <x v="12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</r>
  <r>
    <s v="Rural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m/>
    <n v="113"/>
    <n v="112.6"/>
    <n v="110.6"/>
    <n v="110.5"/>
    <n v="109.6"/>
    <n v="111.8"/>
    <n v="108.3"/>
    <n v="110.6"/>
    <n v="114.2"/>
  </r>
  <r>
    <s v="Urban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</r>
  <r>
    <s v="Rural+Urban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</r>
  <r>
    <s v="Rural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m/>
    <n v="113.2"/>
    <n v="112.9"/>
    <n v="110.9"/>
    <n v="110.8"/>
    <n v="109.9"/>
    <n v="112"/>
    <n v="108.7"/>
    <n v="110.9"/>
    <n v="114"/>
  </r>
  <r>
    <s v="Urban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</r>
  <r>
    <s v="Rural+Urban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</r>
  <r>
    <s v="Rural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m/>
    <n v="113.4"/>
    <n v="113.4"/>
    <n v="111.4"/>
    <n v="111.2"/>
    <n v="110.2"/>
    <n v="112.4"/>
    <n v="108.9"/>
    <n v="111.3"/>
    <n v="114.6"/>
  </r>
  <r>
    <s v="Urban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</r>
  <r>
    <s v="Rural+Urban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</r>
  <r>
    <s v="Rural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m/>
    <n v="113.4"/>
    <n v="113.7"/>
    <n v="111.8"/>
    <n v="111.2"/>
    <n v="110.5"/>
    <n v="113"/>
    <n v="108.9"/>
    <n v="111.5"/>
    <n v="115.4"/>
  </r>
  <r>
    <s v="Urban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</r>
  <r>
    <s v="Rural+Urban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</r>
  <r>
    <s v="Rural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m/>
    <n v="113.4"/>
    <n v="114.1"/>
    <n v="112.1"/>
    <n v="111.4"/>
    <n v="110.9"/>
    <n v="113.1"/>
    <n v="108.9"/>
    <n v="111.8"/>
    <n v="116"/>
  </r>
  <r>
    <s v="Urban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</r>
  <r>
    <s v="Rural+Urban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</r>
  <r>
    <s v="Rural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m/>
    <n v="114.4"/>
    <n v="114.9"/>
    <n v="112.8"/>
    <n v="112.2"/>
    <n v="111.4"/>
    <n v="114.3"/>
    <n v="108"/>
    <n v="112.3"/>
    <n v="117"/>
  </r>
  <r>
    <s v="Urban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</r>
  <r>
    <s v="Rural+Urban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</r>
  <r>
    <s v="Rural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m/>
    <n v="115.3"/>
    <n v="115.4"/>
    <n v="113.4"/>
    <n v="113.2"/>
    <n v="111.8"/>
    <n v="115.5"/>
    <n v="108.8"/>
    <n v="113.1"/>
    <n v="119.5"/>
  </r>
  <r>
    <s v="Urban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</r>
  <r>
    <s v="Rural+Urban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</r>
  <r>
    <s v="Rural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m/>
    <n v="115.4"/>
    <n v="115.9"/>
    <n v="114"/>
    <n v="113.2"/>
    <n v="112.2"/>
    <n v="116.2"/>
    <n v="109.4"/>
    <n v="113.5"/>
    <n v="120.7"/>
  </r>
  <r>
    <s v="Urban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</r>
  <r>
    <s v="Rural+Urban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</r>
  <r>
    <s v="Rural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m/>
    <n v="115.8"/>
    <n v="116.7"/>
    <n v="114.5"/>
    <n v="112.8"/>
    <n v="112.6"/>
    <n v="116.6"/>
    <n v="109.1"/>
    <n v="113.7"/>
    <n v="120.9"/>
  </r>
  <r>
    <s v="Urban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</r>
  <r>
    <s v="Rural+Urban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</r>
  <r>
    <s v="Rural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m/>
    <n v="116.4"/>
    <n v="117.5"/>
    <n v="115.3"/>
    <n v="112.6"/>
    <n v="113"/>
    <n v="116.9"/>
    <n v="109.3"/>
    <n v="114"/>
    <n v="121"/>
  </r>
  <r>
    <s v="Urban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</r>
  <r>
    <s v="Rural+Urban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</r>
  <r>
    <s v="Rural"/>
    <x v="1"/>
    <x v="11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m/>
    <n v="117.3"/>
    <n v="118.1"/>
    <n v="115.9"/>
    <n v="112"/>
    <n v="113.3"/>
    <n v="117.2"/>
    <n v="108.8"/>
    <n v="114.1"/>
    <n v="121.1"/>
  </r>
  <r>
    <s v="Urban"/>
    <x v="1"/>
    <x v="11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</r>
  <r>
    <s v="Rural+Urban"/>
    <x v="1"/>
    <x v="11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</r>
  <r>
    <s v="Rural"/>
    <x v="1"/>
    <x v="12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m/>
    <n v="117.4"/>
    <n v="118.2"/>
    <n v="116.2"/>
    <n v="111.5"/>
    <n v="113.3"/>
    <n v="117.7"/>
    <n v="109.4"/>
    <n v="114.2"/>
    <n v="120.3"/>
  </r>
  <r>
    <s v="Urban"/>
    <x v="1"/>
    <x v="12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</r>
  <r>
    <s v="Rural+Urban"/>
    <x v="1"/>
    <x v="12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</r>
  <r>
    <s v="Rural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m/>
    <n v="118.4"/>
    <n v="118.9"/>
    <n v="116.6"/>
    <n v="111"/>
    <n v="114"/>
    <n v="118.2"/>
    <n v="110.2"/>
    <n v="114.5"/>
    <n v="120.3"/>
  </r>
  <r>
    <s v="Urban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</r>
  <r>
    <s v="Rural+Urban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</r>
  <r>
    <s v="Rural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m/>
    <n v="120"/>
    <n v="119.6"/>
    <n v="117.7"/>
    <n v="110.9"/>
    <n v="114.8"/>
    <n v="118.7"/>
    <n v="110.8"/>
    <n v="115"/>
    <n v="120.6"/>
  </r>
  <r>
    <s v="Urban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</r>
  <r>
    <s v="Rural+Urban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</r>
  <r>
    <s v="Rural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m/>
    <n v="120.6"/>
    <n v="120.2"/>
    <n v="118.2"/>
    <n v="111.6"/>
    <n v="115.5"/>
    <n v="119.4"/>
    <n v="110.8"/>
    <n v="115.5"/>
    <n v="121.1"/>
  </r>
  <r>
    <s v="Urban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</r>
  <r>
    <s v="Rural+Urban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</r>
  <r>
    <s v="Rural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m/>
    <n v="121.2"/>
    <n v="120.9"/>
    <n v="118.6"/>
    <n v="111.9"/>
    <n v="116.2"/>
    <n v="119.9"/>
    <n v="111.6"/>
    <n v="116"/>
    <n v="121.5"/>
  </r>
  <r>
    <s v="Urban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</r>
  <r>
    <s v="Rural+Urban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</r>
  <r>
    <s v="Rural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m/>
    <n v="121.9"/>
    <n v="121.5"/>
    <n v="119.4"/>
    <n v="113.3"/>
    <n v="116.7"/>
    <n v="120.5"/>
    <n v="112.3"/>
    <n v="116.9"/>
    <n v="122.4"/>
  </r>
  <r>
    <s v="Urban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</r>
  <r>
    <s v="Rural+Urban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</r>
  <r>
    <s v="Rural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m/>
    <n v="122.6"/>
    <n v="122.8"/>
    <n v="120.4"/>
    <n v="114.2"/>
    <n v="117.9"/>
    <n v="122"/>
    <n v="113"/>
    <n v="117.9"/>
    <n v="124.1"/>
  </r>
  <r>
    <s v="Urban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</r>
  <r>
    <s v="Rural+Urban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</r>
  <r>
    <s v="Rural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m/>
    <n v="123"/>
    <n v="123"/>
    <n v="120.8"/>
    <n v="114.1"/>
    <n v="118"/>
    <n v="122.9"/>
    <n v="112.7"/>
    <n v="118.1"/>
    <n v="124.7"/>
  </r>
  <r>
    <s v="Urban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</r>
  <r>
    <s v="Rural+Urban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</r>
  <r>
    <s v="Rural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m/>
    <n v="123.8"/>
    <n v="123.7"/>
    <n v="121.1"/>
    <n v="113.6"/>
    <n v="118.5"/>
    <n v="123.6"/>
    <n v="112.5"/>
    <n v="118.2"/>
    <n v="126.1"/>
  </r>
  <r>
    <s v="Urban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</r>
  <r>
    <s v="Rural+Urban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</r>
  <r>
    <s v="Rural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m/>
    <n v="123.7"/>
    <n v="124.5"/>
    <n v="121.4"/>
    <n v="113.8"/>
    <n v="119.6"/>
    <n v="124.5"/>
    <n v="113.7"/>
    <n v="118.8"/>
    <n v="127"/>
  </r>
  <r>
    <s v="Urban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</r>
  <r>
    <s v="Rural+Urban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</r>
  <r>
    <s v="Rural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m/>
    <n v="124.4"/>
    <n v="125.1"/>
    <n v="122"/>
    <n v="113.8"/>
    <n v="120.1"/>
    <n v="125.1"/>
    <n v="114.2"/>
    <n v="119.2"/>
    <n v="127.7"/>
  </r>
  <r>
    <s v="Urban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</r>
  <r>
    <s v="Rural+Urban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</r>
  <r>
    <s v="Rural"/>
    <x v="2"/>
    <x v="11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m/>
    <n v="125.6"/>
    <n v="125.6"/>
    <n v="122.6"/>
    <n v="114"/>
    <n v="120.9"/>
    <n v="125.8"/>
    <n v="114.2"/>
    <n v="119.6"/>
    <n v="128.30000000000001"/>
  </r>
  <r>
    <s v="Urban"/>
    <x v="2"/>
    <x v="11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</r>
  <r>
    <s v="Rural+Urban"/>
    <x v="2"/>
    <x v="11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</r>
  <r>
    <s v="Rural"/>
    <x v="2"/>
    <x v="12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m/>
    <n v="125.7"/>
    <n v="126"/>
    <n v="123.1"/>
    <n v="114"/>
    <n v="121.6"/>
    <n v="125.6"/>
    <n v="114.1"/>
    <n v="119.8"/>
    <n v="127.9"/>
  </r>
  <r>
    <s v="Urban"/>
    <x v="2"/>
    <x v="12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</r>
  <r>
    <s v="Rural+Urban"/>
    <x v="2"/>
    <x v="12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</r>
  <r>
    <s v="Rural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m/>
    <n v="126.2"/>
    <n v="126.6"/>
    <n v="123.7"/>
    <n v="113.6"/>
    <n v="121.4"/>
    <n v="126.2"/>
    <n v="114.9"/>
    <n v="120.1"/>
    <n v="128.1"/>
  </r>
  <r>
    <s v="Urban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</r>
  <r>
    <s v="Rural+Urban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</r>
  <r>
    <s v="Rural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m/>
    <n v="127.5"/>
    <n v="127.1"/>
    <n v="124.3"/>
    <n v="113.9"/>
    <n v="122.3"/>
    <n v="127.1"/>
    <n v="116.8"/>
    <n v="120.9"/>
    <n v="127.9"/>
  </r>
  <r>
    <s v="Urban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</r>
  <r>
    <s v="Rural+Urban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</r>
  <r>
    <s v="Rural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m/>
    <n v="127"/>
    <n v="127.7"/>
    <n v="124.8"/>
    <n v="113.6"/>
    <n v="122.5"/>
    <n v="127.5"/>
    <n v="117.4"/>
    <n v="121.1"/>
    <n v="128"/>
  </r>
  <r>
    <s v="Urban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</r>
  <r>
    <s v="Rural+Urban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</r>
  <r>
    <s v="Rural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m/>
    <n v="127"/>
    <n v="128"/>
    <n v="125.2"/>
    <n v="114.4"/>
    <n v="123.2"/>
    <n v="127.9"/>
    <n v="118.4"/>
    <n v="121.7"/>
    <n v="129"/>
  </r>
  <r>
    <s v="Urban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</r>
  <r>
    <s v="Rural+Urban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</r>
  <r>
    <s v="Rural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m/>
    <n v="127.4"/>
    <n v="128.5"/>
    <n v="125.8"/>
    <n v="115.1"/>
    <n v="123.6"/>
    <n v="129.1"/>
    <n v="119.7"/>
    <n v="122.5"/>
    <n v="130.30000000000001"/>
  </r>
  <r>
    <s v="Urban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</r>
  <r>
    <s v="Rural+Urban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</r>
  <r>
    <s v="Rural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m/>
    <n v="128"/>
    <n v="129.30000000000001"/>
    <n v="126.2"/>
    <n v="116.3"/>
    <n v="124.1"/>
    <n v="130.19999999999999"/>
    <n v="119.9"/>
    <n v="123.3"/>
    <n v="131.9"/>
  </r>
  <r>
    <s v="Urban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</r>
  <r>
    <s v="Rural+Urban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</r>
  <r>
    <s v="Rural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m/>
    <n v="128.19999999999999"/>
    <n v="130"/>
    <n v="126.7"/>
    <n v="116.4"/>
    <n v="125.2"/>
    <n v="130.80000000000001"/>
    <n v="120.9"/>
    <n v="123.8"/>
    <n v="133"/>
  </r>
  <r>
    <s v="Urban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</r>
  <r>
    <s v="Rural+Urban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</r>
  <r>
    <s v="Rural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m/>
    <n v="129.1"/>
    <n v="130.6"/>
    <n v="127"/>
    <n v="116"/>
    <n v="125.5"/>
    <n v="131.9"/>
    <n v="122"/>
    <n v="124.2"/>
    <n v="133.5"/>
  </r>
  <r>
    <s v="Urban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</r>
  <r>
    <s v="Rural+Urban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</r>
  <r>
    <s v="Rural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m/>
    <n v="129.69999999999999"/>
    <n v="131.1"/>
    <n v="127.8"/>
    <n v="117"/>
    <n v="125.7"/>
    <n v="132.19999999999999"/>
    <n v="122.8"/>
    <n v="124.9"/>
    <n v="133.4"/>
  </r>
  <r>
    <s v="Urban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</r>
  <r>
    <s v="Rural+Urban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</r>
  <r>
    <s v="Rural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m/>
    <n v="129.80000000000001"/>
    <n v="131.80000000000001"/>
    <n v="128.69999999999999"/>
    <n v="117.8"/>
    <n v="126.5"/>
    <n v="133"/>
    <n v="123"/>
    <n v="125.7"/>
    <n v="133.80000000000001"/>
  </r>
  <r>
    <s v="Urban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</r>
  <r>
    <s v="Rural+Urban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</r>
  <r>
    <s v="Rural"/>
    <x v="3"/>
    <x v="11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m/>
    <n v="130.30000000000001"/>
    <n v="132.1"/>
    <n v="129.1"/>
    <n v="118.2"/>
    <n v="126.9"/>
    <n v="133.69999999999999"/>
    <n v="123.5"/>
    <n v="126.1"/>
    <n v="133.6"/>
  </r>
  <r>
    <s v="Urban"/>
    <x v="3"/>
    <x v="1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</r>
  <r>
    <s v="Rural+Urban"/>
    <x v="3"/>
    <x v="11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</r>
  <r>
    <s v="Rural"/>
    <x v="3"/>
    <x v="12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m/>
    <n v="132"/>
    <n v="132.9"/>
    <n v="129.69999999999999"/>
    <n v="118.6"/>
    <n v="127.3"/>
    <n v="134.19999999999999"/>
    <n v="121.9"/>
    <n v="126.3"/>
    <n v="132.80000000000001"/>
  </r>
  <r>
    <s v="Urban"/>
    <x v="3"/>
    <x v="12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</r>
  <r>
    <s v="Rural+Urban"/>
    <x v="3"/>
    <x v="12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</r>
  <r>
    <s v="Rural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m/>
    <n v="132.1"/>
    <n v="133.19999999999999"/>
    <n v="129.9"/>
    <n v="119.1"/>
    <n v="127"/>
    <n v="134.6"/>
    <n v="122.3"/>
    <n v="126.6"/>
    <n v="132.4"/>
  </r>
  <r>
    <s v="Urban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</r>
  <r>
    <s v="Rural+Urban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</r>
  <r>
    <s v="Rural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m/>
    <n v="133.19999999999999"/>
    <n v="133.6"/>
    <n v="130.1"/>
    <n v="119.5"/>
    <n v="127.7"/>
    <n v="134.9"/>
    <n v="123.2"/>
    <n v="127"/>
    <n v="132.6"/>
  </r>
  <r>
    <s v="Urban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</r>
  <r>
    <s v="Rural+Urban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</r>
  <r>
    <s v="Rural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m/>
    <n v="134.19999999999999"/>
    <n v="134.1"/>
    <n v="130.6"/>
    <n v="119.8"/>
    <n v="128.30000000000001"/>
    <n v="135.19999999999999"/>
    <n v="123.3"/>
    <n v="127.4"/>
    <n v="132.80000000000001"/>
  </r>
  <r>
    <s v="Urban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</r>
  <r>
    <s v="Rural+Urban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</r>
  <r>
    <s v="Rural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m/>
    <n v="135"/>
    <n v="134.30000000000001"/>
    <n v="131"/>
    <n v="119.2"/>
    <n v="128.30000000000001"/>
    <n v="135.69999999999999"/>
    <n v="123.7"/>
    <n v="127.5"/>
    <n v="132.9"/>
  </r>
  <r>
    <s v="Urban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</r>
  <r>
    <s v="Rural+Urban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</r>
  <r>
    <s v="Rural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m/>
    <n v="135"/>
    <n v="134.9"/>
    <n v="131.4"/>
    <n v="119.4"/>
    <n v="129.4"/>
    <n v="136.30000000000001"/>
    <n v="123.7"/>
    <n v="127.9"/>
    <n v="133.30000000000001"/>
  </r>
  <r>
    <s v="Urban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</r>
  <r>
    <s v="Rural+Urban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</r>
  <r>
    <s v="Rural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m/>
    <n v="134.80000000000001"/>
    <n v="135.19999999999999"/>
    <n v="131.30000000000001"/>
    <n v="119.4"/>
    <n v="129.80000000000001"/>
    <n v="136.9"/>
    <n v="124.1"/>
    <n v="128.1"/>
    <n v="133.9"/>
  </r>
  <r>
    <s v="Urban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</r>
  <r>
    <s v="Rural+Urban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</r>
  <r>
    <s v="Rural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m/>
    <n v="135.30000000000001"/>
    <n v="136.1"/>
    <n v="132.1"/>
    <n v="119.1"/>
    <n v="130.6"/>
    <n v="138.6"/>
    <n v="124.4"/>
    <n v="128.6"/>
    <n v="136.19999999999999"/>
  </r>
  <r>
    <s v="Urban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</r>
  <r>
    <s v="Rural+Urban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</r>
  <r>
    <s v="Rural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m/>
    <n v="136.4"/>
    <n v="137.30000000000001"/>
    <n v="133"/>
    <n v="120.3"/>
    <n v="131.5"/>
    <n v="140.19999999999999"/>
    <n v="125.4"/>
    <n v="129.69999999999999"/>
    <n v="137.80000000000001"/>
  </r>
  <r>
    <s v="Urban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</r>
  <r>
    <s v="Rural+Urban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</r>
  <r>
    <s v="Rural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m/>
    <n v="137.4"/>
    <n v="137.9"/>
    <n v="133.4"/>
    <n v="121.2"/>
    <n v="132.30000000000001"/>
    <n v="139.6"/>
    <n v="126.7"/>
    <n v="130.30000000000001"/>
    <n v="137.6"/>
  </r>
  <r>
    <s v="Urban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</r>
  <r>
    <s v="Rural+Urban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</r>
  <r>
    <s v="Rural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m/>
    <n v="138.1"/>
    <n v="138.4"/>
    <n v="134.19999999999999"/>
    <n v="121"/>
    <n v="133"/>
    <n v="140.1"/>
    <n v="127.4"/>
    <n v="130.69999999999999"/>
    <n v="138.30000000000001"/>
  </r>
  <r>
    <s v="Urban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</r>
  <r>
    <s v="Rural+Urban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</r>
  <r>
    <s v="Rural"/>
    <x v="4"/>
    <x v="11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m/>
    <n v="141.1"/>
    <n v="139.4"/>
    <n v="135.80000000000001"/>
    <n v="121.6"/>
    <n v="133.69999999999999"/>
    <n v="141.5"/>
    <n v="128.1"/>
    <n v="131.69999999999999"/>
    <n v="140"/>
  </r>
  <r>
    <s v="Urban"/>
    <x v="4"/>
    <x v="11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</r>
  <r>
    <s v="Rural+Urban"/>
    <x v="4"/>
    <x v="11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</r>
  <r>
    <s v="Rural"/>
    <x v="4"/>
    <x v="12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m/>
    <n v="142.6"/>
    <n v="139.5"/>
    <n v="136.1"/>
    <n v="122"/>
    <n v="133.4"/>
    <n v="141.1"/>
    <n v="127.8"/>
    <n v="131.9"/>
    <n v="139.80000000000001"/>
  </r>
  <r>
    <s v="Urban"/>
    <x v="4"/>
    <x v="12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</r>
  <r>
    <s v="Rural+Urban"/>
    <x v="4"/>
    <x v="12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</r>
  <r>
    <s v="Rural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m/>
    <n v="142.30000000000001"/>
    <n v="139.80000000000001"/>
    <n v="136"/>
    <n v="122.7"/>
    <n v="134.30000000000001"/>
    <n v="141.6"/>
    <n v="128.6"/>
    <n v="132.30000000000001"/>
    <n v="139.30000000000001"/>
  </r>
  <r>
    <s v="Urban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</r>
  <r>
    <s v="Rural+Urban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</r>
  <r>
    <s v="Rural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m/>
    <n v="142.4"/>
    <n v="139.9"/>
    <n v="136.19999999999999"/>
    <n v="123.3"/>
    <n v="134.30000000000001"/>
    <n v="141.5"/>
    <n v="128.80000000000001"/>
    <n v="132.5"/>
    <n v="138.5"/>
  </r>
  <r>
    <s v="Urban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</r>
  <r>
    <s v="Rural+Urban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</r>
  <r>
    <s v="Rural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m/>
    <n v="142.6"/>
    <n v="139.9"/>
    <n v="136.69999999999999"/>
    <n v="124.6"/>
    <n v="135.1"/>
    <n v="142.69999999999999"/>
    <n v="129.30000000000001"/>
    <n v="133.30000000000001"/>
    <n v="138.69999999999999"/>
  </r>
  <r>
    <s v="Urban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</r>
  <r>
    <s v="Rural+Urban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</r>
  <r>
    <s v="Rural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m/>
    <n v="143.80000000000001"/>
    <n v="140.9"/>
    <n v="137.6"/>
    <n v="125.3"/>
    <n v="136"/>
    <n v="143.69999999999999"/>
    <n v="130.4"/>
    <n v="134.19999999999999"/>
    <n v="139.1"/>
  </r>
  <r>
    <s v="Urban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</r>
  <r>
    <s v="Rural+Urban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</r>
  <r>
    <s v="Rural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m/>
    <n v="144.30000000000001"/>
    <n v="141.80000000000001"/>
    <n v="138.4"/>
    <n v="126.4"/>
    <n v="136.80000000000001"/>
    <n v="144.4"/>
    <n v="131.19999999999999"/>
    <n v="135.1"/>
    <n v="139.80000000000001"/>
  </r>
  <r>
    <s v="Urban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</r>
  <r>
    <s v="Rural+Urban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</r>
  <r>
    <s v="Rural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m/>
    <n v="145.1"/>
    <n v="142.19999999999999"/>
    <n v="138.4"/>
    <n v="127.4"/>
    <n v="137.80000000000001"/>
    <n v="145.1"/>
    <n v="131.4"/>
    <n v="135.6"/>
    <n v="140.5"/>
  </r>
  <r>
    <s v="Urban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</r>
  <r>
    <s v="Rural+Urban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</r>
  <r>
    <s v="Rural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m/>
    <n v="146.80000000000001"/>
    <n v="143.1"/>
    <n v="139"/>
    <n v="127.5"/>
    <n v="138.4"/>
    <n v="145.80000000000001"/>
    <n v="131.4"/>
    <n v="136"/>
    <n v="141.80000000000001"/>
  </r>
  <r>
    <s v="Urban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</r>
  <r>
    <s v="Rural+Urban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</r>
  <r>
    <s v="Rural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m/>
    <n v="147.69999999999999"/>
    <n v="143.80000000000001"/>
    <n v="139.4"/>
    <n v="128.30000000000001"/>
    <n v="138.6"/>
    <n v="146.9"/>
    <n v="131.30000000000001"/>
    <n v="136.6"/>
    <n v="142.5"/>
  </r>
  <r>
    <s v="Urban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</r>
  <r>
    <s v="Rural+Urban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</r>
  <r>
    <s v="Rural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m/>
    <n v="149"/>
    <n v="144"/>
    <n v="140"/>
    <n v="129.9"/>
    <n v="140"/>
    <n v="147.6"/>
    <n v="132"/>
    <n v="137.4"/>
    <n v="142.1"/>
  </r>
  <r>
    <s v="Urban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</r>
  <r>
    <s v="Rural+Urban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</r>
  <r>
    <s v="Rural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m/>
    <n v="149.69999999999999"/>
    <n v="147.5"/>
    <n v="144.80000000000001"/>
    <n v="130.80000000000001"/>
    <n v="140.1"/>
    <n v="148"/>
    <n v="134.4"/>
    <n v="139.80000000000001"/>
    <n v="142.19999999999999"/>
  </r>
  <r>
    <s v="Urban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</r>
  <r>
    <s v="Rural+Urban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</r>
  <r>
    <s v="Rural"/>
    <x v="5"/>
    <x v="11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m/>
    <n v="150.30000000000001"/>
    <n v="148"/>
    <n v="145.4"/>
    <n v="130.30000000000001"/>
    <n v="143.1"/>
    <n v="150.19999999999999"/>
    <n v="133.1"/>
    <n v="140.1"/>
    <n v="142.4"/>
  </r>
  <r>
    <s v="Urban"/>
    <x v="5"/>
    <x v="11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</r>
  <r>
    <s v="Rural+Urban"/>
    <x v="5"/>
    <x v="11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</r>
  <r>
    <s v="Rural"/>
    <x v="5"/>
    <x v="12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m/>
    <n v="149"/>
    <n v="149.5"/>
    <n v="149.6"/>
    <n v="128.9"/>
    <n v="143.30000000000001"/>
    <n v="155.1"/>
    <n v="133.19999999999999"/>
    <n v="141.6"/>
    <n v="141.9"/>
  </r>
  <r>
    <s v="Urban"/>
    <x v="5"/>
    <x v="12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</r>
  <r>
    <s v="Rural+Urban"/>
    <x v="5"/>
    <x v="12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</r>
  <r>
    <s v="Rural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m/>
    <n v="146.19999999999999"/>
    <n v="150.1"/>
    <n v="149.6"/>
    <n v="128.6"/>
    <n v="142.9"/>
    <n v="155.19999999999999"/>
    <n v="133.5"/>
    <n v="141.69999999999999"/>
    <n v="141"/>
  </r>
  <r>
    <s v="Urban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</r>
  <r>
    <s v="Rural+Urban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</r>
  <r>
    <s v="Rural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m/>
    <n v="145.30000000000001"/>
    <n v="150.1"/>
    <n v="149.9"/>
    <n v="129.19999999999999"/>
    <n v="143.4"/>
    <n v="155.5"/>
    <n v="134.9"/>
    <n v="142.19999999999999"/>
    <n v="141"/>
  </r>
  <r>
    <s v="Urban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</r>
  <r>
    <s v="Rural+Urban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</r>
  <r>
    <s v="Rural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m/>
    <n v="146.4"/>
    <n v="150"/>
    <n v="150.4"/>
    <n v="129.9"/>
    <n v="143.80000000000001"/>
    <n v="155.5"/>
    <n v="134"/>
    <n v="142.4"/>
    <n v="141.19999999999999"/>
  </r>
  <r>
    <s v="Urban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</r>
  <r>
    <s v="Rural+Urban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</r>
  <r>
    <s v="Rural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m/>
    <n v="146.9"/>
    <n v="149.5"/>
    <n v="151.30000000000001"/>
    <n v="130.19999999999999"/>
    <n v="145.9"/>
    <n v="156.69999999999999"/>
    <n v="133.9"/>
    <n v="142.9"/>
    <n v="142.4"/>
  </r>
  <r>
    <s v="Urban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</r>
  <r>
    <s v="Rural+Urban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</r>
  <r>
    <s v="Rural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m/>
    <n v="147.80000000000001"/>
    <n v="149.6"/>
    <n v="151.69999999999999"/>
    <n v="130.19999999999999"/>
    <n v="146.4"/>
    <n v="157.69999999999999"/>
    <n v="134.80000000000001"/>
    <n v="143.30000000000001"/>
    <n v="143.6"/>
  </r>
  <r>
    <s v="Urban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</r>
  <r>
    <s v="Rural+Urban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</r>
  <r>
    <s v="Rural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m/>
    <n v="146.80000000000001"/>
    <n v="150"/>
    <n v="152.19999999999999"/>
    <n v="131.19999999999999"/>
    <n v="147.5"/>
    <n v="159.1"/>
    <n v="136.1"/>
    <n v="144.19999999999999"/>
    <n v="144.9"/>
  </r>
  <r>
    <s v="Urban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</r>
  <r>
    <s v="Rural+Urban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</r>
  <r>
    <s v="Rural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m/>
    <n v="146.4"/>
    <n v="150.19999999999999"/>
    <n v="152.69999999999999"/>
    <n v="131.4"/>
    <n v="148"/>
    <n v="159.69999999999999"/>
    <n v="138.80000000000001"/>
    <n v="144.9"/>
    <n v="145.69999999999999"/>
  </r>
  <r>
    <s v="Urban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</r>
  <r>
    <s v="Rural+Urban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</r>
  <r>
    <s v="Rural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m/>
    <n v="146.9"/>
    <n v="150.30000000000001"/>
    <n v="153.4"/>
    <n v="131.6"/>
    <n v="148.30000000000001"/>
    <n v="160.19999999999999"/>
    <n v="140.19999999999999"/>
    <n v="145.4"/>
    <n v="146.69999999999999"/>
  </r>
  <r>
    <s v="Urban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</r>
  <r>
    <s v="Rural+Urban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</r>
  <r>
    <s v="Rural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m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s v="Urban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</r>
  <r>
    <s v="Rural+Urban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</r>
  <r>
    <s v="Rural"/>
    <x v="6"/>
    <x v="11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m/>
    <n v="148.4"/>
    <n v="150.9"/>
    <n v="154.30000000000001"/>
    <n v="132.1"/>
    <n v="149.1"/>
    <n v="160.80000000000001"/>
    <n v="140.6"/>
    <n v="146.1"/>
    <n v="149.9"/>
  </r>
  <r>
    <s v="Urban"/>
    <x v="6"/>
    <x v="11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</r>
  <r>
    <s v="Rural+Urban"/>
    <x v="6"/>
    <x v="11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</r>
  <r>
    <s v="Rural"/>
    <x v="6"/>
    <x v="12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m/>
    <n v="149.9"/>
    <n v="151.19999999999999"/>
    <n v="154.80000000000001"/>
    <n v="135"/>
    <n v="149.5"/>
    <n v="161.1"/>
    <n v="140.6"/>
    <n v="147.1"/>
    <n v="152.30000000000001"/>
  </r>
  <r>
    <s v="Urban"/>
    <x v="6"/>
    <x v="12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</r>
  <r>
    <s v="Rural+Urban"/>
    <x v="6"/>
    <x v="12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</r>
  <r>
    <s v="Rural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m/>
    <n v="150.4"/>
    <n v="151.69999999999999"/>
    <n v="155.69999999999999"/>
    <n v="136.30000000000001"/>
    <n v="150.1"/>
    <n v="161.69999999999999"/>
    <n v="142.5"/>
    <n v="148.1"/>
    <n v="151.9"/>
  </r>
  <r>
    <s v="Urban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</r>
  <r>
    <s v="Rural+Urban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</r>
  <r>
    <s v="Rural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m/>
    <n v="152.30000000000001"/>
    <n v="151.80000000000001"/>
    <n v="156.19999999999999"/>
    <n v="136"/>
    <n v="150.4"/>
    <n v="161.9"/>
    <n v="143.4"/>
    <n v="148.4"/>
    <n v="150.4"/>
  </r>
  <r>
    <s v="Urban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</r>
  <r>
    <s v="Rural+Urban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</r>
  <r>
    <s v="Rural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m/>
    <n v="153.4"/>
    <n v="151.5"/>
    <n v="156.69999999999999"/>
    <n v="135.80000000000001"/>
    <n v="151.19999999999999"/>
    <n v="161.19999999999999"/>
    <n v="145.1"/>
    <n v="148.6"/>
    <n v="149.80000000000001"/>
  </r>
  <r>
    <s v="Urban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</r>
  <r>
    <s v="Rural+Urban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</r>
  <r>
    <s v="Rural"/>
    <x v="7"/>
    <x v="3"/>
    <n v="147.19999999999999"/>
    <n v="167.15"/>
    <n v="146.9"/>
    <n v="155.6"/>
    <n v="137.1"/>
    <n v="147.30000000000001"/>
    <n v="162.69999999999999"/>
    <n v="150.19999999999999"/>
    <n v="119.8"/>
    <n v="158.69999999999999"/>
    <n v="139.19999999999999"/>
    <n v="159.6"/>
    <n v="150.1"/>
    <n v="169.95"/>
    <n v="153.19999999999999"/>
    <n v="147.55000000000001"/>
    <n v="152.4"/>
    <m/>
    <n v="148.4"/>
    <n v="151.65"/>
    <n v="154.30000000000001"/>
    <n v="135.9"/>
    <n v="150.80000000000001"/>
    <n v="161.55000000000001"/>
    <n v="144.25"/>
    <n v="148.5"/>
    <n v="150.10000000000002"/>
  </r>
  <r>
    <s v="Urban"/>
    <x v="7"/>
    <x v="3"/>
    <n v="151.80000000000001"/>
    <n v="167.55"/>
    <n v="151.9"/>
    <n v="155.5"/>
    <n v="131.6"/>
    <n v="152.9"/>
    <n v="180"/>
    <n v="150.80000000000001"/>
    <n v="121.2"/>
    <n v="154"/>
    <n v="133.5"/>
    <n v="159.05000000000001"/>
    <n v="153.5"/>
    <n v="172.65"/>
    <n v="147.5"/>
    <n v="133.65"/>
    <n v="145.39999999999998"/>
    <n v="155.6"/>
    <n v="137.1"/>
    <n v="140.60000000000002"/>
    <n v="144.80000000000001"/>
    <n v="124.9"/>
    <n v="137.80000000000001"/>
    <n v="152.35"/>
    <n v="144.4"/>
    <n v="138.55000000000001"/>
    <n v="147.5"/>
  </r>
  <r>
    <s v="Rural+Urban"/>
    <x v="7"/>
    <x v="3"/>
    <n v="148.69999999999999"/>
    <n v="167.25"/>
    <n v="148.80000000000001"/>
    <n v="155.6"/>
    <n v="135.1"/>
    <n v="149.9"/>
    <n v="168.6"/>
    <n v="150.4"/>
    <n v="120.3"/>
    <n v="157.1"/>
    <n v="136.80000000000001"/>
    <n v="159.35"/>
    <n v="151.4"/>
    <n v="170.64999999999998"/>
    <n v="151"/>
    <n v="141.80000000000001"/>
    <n v="149.65"/>
    <n v="155.6"/>
    <n v="144.1"/>
    <n v="146.4"/>
    <n v="150.69999999999999"/>
    <n v="130.10000000000002"/>
    <n v="143.44999999999999"/>
    <n v="156.14999999999998"/>
    <n v="144.30000000000001"/>
    <n v="143.69999999999999"/>
    <n v="148.85"/>
  </r>
  <r>
    <s v="Rural"/>
    <x v="7"/>
    <x v="4"/>
    <n v="145.80000000000001"/>
    <n v="166.97500000000002"/>
    <n v="147.25"/>
    <n v="153.64999999999998"/>
    <n v="135.19999999999999"/>
    <n v="144.55000000000001"/>
    <n v="157.5"/>
    <n v="146"/>
    <n v="116.19999999999999"/>
    <n v="156.35"/>
    <n v="139.64999999999998"/>
    <n v="159.80000000000001"/>
    <n v="149.14999999999998"/>
    <n v="170.22499999999999"/>
    <n v="153.30000000000001"/>
    <n v="147.57499999999999"/>
    <n v="152.44999999999999"/>
    <m/>
    <n v="150.9"/>
    <n v="151.57499999999999"/>
    <n v="155.5"/>
    <n v="135.85000000000002"/>
    <n v="151"/>
    <n v="161.375"/>
    <n v="144.67500000000001"/>
    <n v="148.55000000000001"/>
    <n v="149.95000000000002"/>
  </r>
  <r>
    <s v="Urban"/>
    <x v="7"/>
    <x v="4"/>
    <n v="149.15"/>
    <n v="167.52500000000001"/>
    <n v="150.4"/>
    <n v="153.30000000000001"/>
    <n v="129.55000000000001"/>
    <n v="148.10000000000002"/>
    <n v="173.5"/>
    <n v="145.25"/>
    <n v="117.80000000000001"/>
    <n v="152.75"/>
    <n v="132.69999999999999"/>
    <n v="159.07499999999999"/>
    <n v="151.80000000000001"/>
    <n v="172.97500000000002"/>
    <n v="147.6"/>
    <n v="133.72500000000002"/>
    <n v="145.5"/>
    <n v="155.05000000000001"/>
    <n v="139.25"/>
    <n v="140.70000000000002"/>
    <n v="144.9"/>
    <n v="124.75"/>
    <n v="137.85000000000002"/>
    <n v="152.42500000000001"/>
    <n v="144.85000000000002"/>
    <n v="138.625"/>
    <n v="147.4"/>
  </r>
  <r>
    <s v="Rural+Urban"/>
    <x v="7"/>
    <x v="4"/>
    <n v="146.89999999999998"/>
    <n v="167.125"/>
    <n v="148.44999999999999"/>
    <n v="153.55000000000001"/>
    <n v="133.14999999999998"/>
    <n v="146.19999999999999"/>
    <n v="162.94999999999999"/>
    <n v="145.75"/>
    <n v="116.75"/>
    <n v="155.14999999999998"/>
    <n v="136.75"/>
    <n v="159.47499999999999"/>
    <n v="150.15"/>
    <n v="170.92499999999998"/>
    <n v="151.1"/>
    <n v="141.85000000000002"/>
    <n v="149.72500000000002"/>
    <n v="155.05000000000001"/>
    <n v="146.5"/>
    <n v="146.4"/>
    <n v="151.5"/>
    <n v="130"/>
    <n v="143.57499999999999"/>
    <n v="156.125"/>
    <n v="144.75"/>
    <n v="143.75"/>
    <n v="148.72499999999999"/>
  </r>
  <r>
    <s v="Rural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m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s v="Rural+Urban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s v="Rural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m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s v="Rural+Urban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s v="Rural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m/>
    <n v="145.80000000000001"/>
    <n v="151.9"/>
    <n v="158.80000000000001"/>
    <n v="143.6"/>
    <n v="152.19999999999999"/>
    <n v="162.69999999999999"/>
    <n v="153.6"/>
    <n v="153"/>
    <n v="154.69999999999999"/>
  </r>
  <r>
    <s v="Urban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</r>
  <r>
    <s v="Rural+Urban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</r>
  <r>
    <s v="Rural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m/>
    <n v="146.4"/>
    <n v="151.6"/>
    <n v="159.1"/>
    <n v="144.6"/>
    <n v="152.80000000000001"/>
    <n v="161.1"/>
    <n v="157.4"/>
    <n v="153.69999999999999"/>
    <n v="155.4"/>
  </r>
  <r>
    <s v="Urban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</r>
  <r>
    <s v="Rural+Urban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</r>
  <r>
    <s v="Rural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m/>
    <n v="146.80000000000001"/>
    <n v="152"/>
    <n v="159.5"/>
    <n v="146.4"/>
    <n v="152.4"/>
    <n v="162.5"/>
    <n v="156.19999999999999"/>
    <n v="154.30000000000001"/>
    <n v="157.5"/>
  </r>
  <r>
    <s v="Urban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</r>
  <r>
    <s v="Rural+Urban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</r>
  <r>
    <s v="Rural"/>
    <x v="7"/>
    <x v="11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m/>
    <n v="147.5"/>
    <n v="152.80000000000001"/>
    <n v="160.4"/>
    <n v="146.1"/>
    <n v="153.6"/>
    <n v="161.6"/>
    <n v="156.19999999999999"/>
    <n v="154.5"/>
    <n v="159.80000000000001"/>
  </r>
  <r>
    <s v="Urban"/>
    <x v="7"/>
    <x v="11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</r>
  <r>
    <s v="Rural+Urban"/>
    <x v="7"/>
    <x v="11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</r>
  <r>
    <s v="Rural"/>
    <x v="7"/>
    <x v="12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m/>
    <n v="148.69999999999999"/>
    <n v="153.4"/>
    <n v="161.6"/>
    <n v="146.4"/>
    <n v="153.9"/>
    <n v="162.9"/>
    <n v="156.6"/>
    <n v="155.19999999999999"/>
    <n v="160.69999999999999"/>
  </r>
  <r>
    <s v="Urban"/>
    <x v="7"/>
    <x v="12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</r>
  <r>
    <s v="Rural+Urban"/>
    <x v="7"/>
    <x v="12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</r>
  <r>
    <s v="Rural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m/>
    <n v="150.9"/>
    <n v="153.9"/>
    <n v="162.5"/>
    <n v="147.5"/>
    <n v="155.1"/>
    <n v="163.5"/>
    <n v="156.19999999999999"/>
    <n v="155.9"/>
    <n v="158.5"/>
  </r>
  <r>
    <s v="Urban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</r>
  <r>
    <s v="Rural+Urban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</r>
  <r>
    <s v="Rural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m/>
    <n v="154.4"/>
    <n v="154.80000000000001"/>
    <n v="164.3"/>
    <n v="150.19999999999999"/>
    <n v="157"/>
    <n v="163.6"/>
    <n v="155.19999999999999"/>
    <n v="157.19999999999999"/>
    <n v="156.69999999999999"/>
  </r>
  <r>
    <s v="Urban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</r>
  <r>
    <s v="Rural+Urban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</r>
  <r>
    <s v="Rural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m/>
    <n v="156"/>
    <n v="154.80000000000001"/>
    <n v="164.6"/>
    <n v="151.30000000000001"/>
    <n v="157.80000000000001"/>
    <n v="163.80000000000001"/>
    <n v="153.1"/>
    <n v="157.30000000000001"/>
    <n v="156.69999999999999"/>
  </r>
  <r>
    <s v="Urban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</r>
  <r>
    <s v="Rural+Urban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s v="Rural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m/>
    <n v="156"/>
    <n v="155.5"/>
    <n v="165.3"/>
    <n v="151.69999999999999"/>
    <n v="158.6"/>
    <n v="164.1"/>
    <n v="154.6"/>
    <n v="158"/>
    <n v="157.6"/>
  </r>
  <r>
    <s v="Urban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</r>
  <r>
    <s v="Rural+Urban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</r>
  <r>
    <s v="Rural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m/>
    <n v="161.69999999999999"/>
    <n v="158.80000000000001"/>
    <n v="169.1"/>
    <n v="153.19999999999999"/>
    <n v="160"/>
    <n v="167.6"/>
    <n v="159.30000000000001"/>
    <n v="161.1"/>
    <n v="161.1"/>
  </r>
  <r>
    <s v="Urban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</r>
  <r>
    <s v="Rural+Urban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</r>
  <r>
    <s v="Rural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m/>
    <n v="162.1"/>
    <n v="159.19999999999999"/>
    <n v="169.7"/>
    <n v="154.19999999999999"/>
    <n v="160.4"/>
    <n v="166.8"/>
    <n v="159.4"/>
    <n v="161.5"/>
    <n v="162.1"/>
  </r>
  <r>
    <s v="Urban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</r>
  <r>
    <s v="Rural+Urban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s v="Rural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m/>
    <n v="162.5"/>
    <n v="160.30000000000001"/>
    <n v="170.4"/>
    <n v="157.1"/>
    <n v="160.69999999999999"/>
    <n v="167.2"/>
    <n v="160.4"/>
    <n v="162.80000000000001"/>
    <n v="163.19999999999999"/>
  </r>
  <r>
    <s v="Urban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</r>
  <r>
    <s v="Rural+Urban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</r>
  <r>
    <s v="Rural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m/>
    <n v="163.1"/>
    <n v="160.9"/>
    <n v="171.1"/>
    <n v="157.69999999999999"/>
    <n v="161.1"/>
    <n v="167.5"/>
    <n v="160.30000000000001"/>
    <n v="163.30000000000001"/>
    <n v="163.6"/>
  </r>
  <r>
    <s v="Urban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</r>
  <r>
    <s v="Rural+Urban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</r>
  <r>
    <s v="Rural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m/>
    <n v="163.69999999999999"/>
    <n v="161.30000000000001"/>
    <n v="171.9"/>
    <n v="157.80000000000001"/>
    <n v="162.69999999999999"/>
    <n v="168.5"/>
    <n v="160.19999999999999"/>
    <n v="163.80000000000001"/>
    <n v="164"/>
  </r>
  <r>
    <s v="Urban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</r>
  <r>
    <s v="Rural+Urban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</r>
  <r>
    <s v="Rural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m/>
    <n v="165.5"/>
    <n v="162"/>
    <n v="172.5"/>
    <n v="159.5"/>
    <n v="163.19999999999999"/>
    <n v="169"/>
    <n v="161.1"/>
    <n v="164.7"/>
    <n v="166.3"/>
  </r>
  <r>
    <s v="Urban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</r>
  <r>
    <s v="Rural+Urban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</r>
  <r>
    <s v="Rural"/>
    <x v="8"/>
    <x v="11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m/>
    <n v="165.3"/>
    <n v="162.9"/>
    <n v="173.4"/>
    <n v="158.9"/>
    <n v="163.80000000000001"/>
    <n v="169.3"/>
    <n v="162.4"/>
    <n v="165.2"/>
    <n v="167.6"/>
  </r>
  <r>
    <s v="Urban"/>
    <x v="8"/>
    <x v="11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s v="Rural+Urban"/>
    <x v="8"/>
    <x v="11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</r>
  <r>
    <s v="Rural"/>
    <x v="8"/>
    <x v="12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m/>
    <n v="165.6"/>
    <n v="163.9"/>
    <n v="174"/>
    <n v="160.1"/>
    <n v="164.5"/>
    <n v="169.7"/>
    <n v="162.80000000000001"/>
    <n v="166"/>
    <n v="167"/>
  </r>
  <r>
    <s v="Urban"/>
    <x v="8"/>
    <x v="12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</r>
  <r>
    <s v="Rural+Urban"/>
    <x v="8"/>
    <x v="12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</r>
  <r>
    <s v="Rural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m/>
    <n v="165.8"/>
    <n v="164.9"/>
    <n v="174.7"/>
    <n v="160.80000000000001"/>
    <n v="164.9"/>
    <n v="169.9"/>
    <n v="163.19999999999999"/>
    <n v="166.6"/>
    <n v="166.4"/>
  </r>
  <r>
    <s v="Urban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</r>
  <r>
    <s v="Rural+Urban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</r>
  <r>
    <s v="Rural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m/>
    <n v="167.4"/>
    <n v="165.7"/>
    <n v="175.3"/>
    <n v="161.19999999999999"/>
    <n v="165.5"/>
    <n v="170.3"/>
    <n v="164.5"/>
    <n v="167.3"/>
    <n v="166.7"/>
  </r>
  <r>
    <s v="Urban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</r>
  <r>
    <s v="Rural+Urban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</r>
  <r>
    <s v="Rural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m/>
    <n v="168.9"/>
    <n v="166.5"/>
    <n v="176"/>
    <n v="162"/>
    <n v="166.6"/>
    <n v="170.6"/>
    <n v="167.4"/>
    <n v="168.3"/>
    <n v="168.7"/>
  </r>
  <r>
    <s v="Urban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</r>
  <r>
    <s v="Rural+Urban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</r>
  <r>
    <s v="Rural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m/>
    <n v="173.3"/>
    <n v="167.7"/>
    <n v="177"/>
    <n v="166.2"/>
    <n v="167.2"/>
    <n v="170.9"/>
    <n v="169"/>
    <n v="170.2"/>
    <n v="170.8"/>
  </r>
  <r>
    <s v="Urban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</r>
  <r>
    <s v="Rural+Urban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</r>
  <r>
    <s v="Rural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m/>
    <n v="175.3"/>
    <n v="168.9"/>
    <n v="177.7"/>
    <n v="167.1"/>
    <n v="167.6"/>
    <n v="171.8"/>
    <n v="168.5"/>
    <n v="170.9"/>
    <n v="172.5"/>
  </r>
  <r>
    <s v="Urban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</r>
  <r>
    <s v="Rural+Urban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</r>
  <r>
    <s v="Rural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m/>
    <n v="176.7"/>
    <n v="170.3"/>
    <n v="178.2"/>
    <n v="165.5"/>
    <n v="168"/>
    <n v="172.6"/>
    <n v="169.5"/>
    <n v="171"/>
    <n v="173.6"/>
  </r>
  <r>
    <s v="Urban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</r>
  <r>
    <s v="Rural+Urban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</r>
  <r>
    <s v="Rural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m/>
    <n v="179.6"/>
    <n v="171.3"/>
    <n v="178.8"/>
    <n v="166.3"/>
    <n v="168.6"/>
    <n v="174.7"/>
    <n v="169.7"/>
    <n v="171.8"/>
    <n v="174.3"/>
  </r>
  <r>
    <s v="Urban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</r>
  <r>
    <s v="Rural+Urban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</r>
  <r>
    <s v="Rural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m/>
    <n v="179.1"/>
    <n v="172.3"/>
    <n v="179.4"/>
    <n v="166.6"/>
    <n v="169.3"/>
    <n v="175.7"/>
    <n v="171.1"/>
    <n v="172.6"/>
    <n v="175.3"/>
  </r>
  <r>
    <s v="Urban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</r>
  <r>
    <s v="Rural+Urban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</r>
  <r>
    <s v="Rural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m/>
    <n v="179.7"/>
    <n v="173.6"/>
    <n v="180.2"/>
    <n v="166.9"/>
    <n v="170"/>
    <n v="176.2"/>
    <n v="170.8"/>
    <n v="173.1"/>
    <n v="176.4"/>
  </r>
  <r>
    <s v="Urban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</r>
  <r>
    <s v="Rural+Urban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</r>
  <r>
    <s v="Rural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m/>
    <n v="180.8"/>
    <n v="174.4"/>
    <n v="181.2"/>
    <n v="167.4"/>
    <n v="170.6"/>
    <n v="176.5"/>
    <n v="172"/>
    <n v="173.9"/>
    <n v="177.9"/>
  </r>
  <r>
    <s v="Urban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</r>
  <r>
    <s v="Rural+Urban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</r>
  <r>
    <s v="Rural"/>
    <x v="9"/>
    <x v="11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m/>
    <n v="181.9"/>
    <n v="175.5"/>
    <n v="182.3"/>
    <n v="167.5"/>
    <n v="170.8"/>
    <n v="176.9"/>
    <n v="173.4"/>
    <n v="174.6"/>
    <n v="177.8"/>
  </r>
  <r>
    <s v="Urban"/>
    <x v="9"/>
    <x v="11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</r>
  <r>
    <s v="Rural+Urban"/>
    <x v="9"/>
    <x v="11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</r>
  <r>
    <s v="Rural"/>
    <x v="9"/>
    <x v="12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m/>
    <n v="182.8"/>
    <n v="176.4"/>
    <n v="183.5"/>
    <n v="167.8"/>
    <n v="171.2"/>
    <n v="177.3"/>
    <n v="175.7"/>
    <n v="175.5"/>
    <n v="177.1"/>
  </r>
  <r>
    <s v="Urban"/>
    <x v="9"/>
    <x v="12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</r>
  <r>
    <s v="Rural+Urban"/>
    <x v="9"/>
    <x v="12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</r>
  <r>
    <s v="Rural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m/>
    <n v="183.2"/>
    <n v="177.2"/>
    <n v="184.7"/>
    <n v="168.2"/>
    <n v="171.8"/>
    <n v="177.8"/>
    <n v="178.4"/>
    <n v="176.5"/>
    <n v="177.8"/>
  </r>
  <r>
    <s v="Urban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</r>
  <r>
    <s v="Rural+Urban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</r>
  <r>
    <s v="Rural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m/>
    <n v="181.6"/>
    <n v="178.6"/>
    <n v="186.6"/>
    <n v="169"/>
    <n v="172.8"/>
    <n v="178.5"/>
    <n v="180.7"/>
    <n v="177.9"/>
    <n v="178"/>
  </r>
  <r>
    <s v="Urban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</r>
  <r>
    <s v="Rural+Urban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</r>
  <r>
    <s v="Rural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m/>
    <n v="181.4"/>
    <n v="178.6"/>
    <n v="186.6"/>
    <n v="169"/>
    <n v="172.8"/>
    <n v="178.5"/>
    <n v="180.7"/>
    <n v="177.9"/>
    <n v="178"/>
  </r>
  <r>
    <s v="Urban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</r>
  <r>
    <s v="Rural+Urban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</r>
  <r>
    <s v="Rural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m/>
    <n v="181.5"/>
    <n v="179.1"/>
    <n v="187.2"/>
    <n v="169.4"/>
    <n v="173.2"/>
    <n v="179.4"/>
    <n v="183.8"/>
    <n v="178.9"/>
    <n v="178.8"/>
  </r>
  <r>
    <s v="Urban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</r>
  <r>
    <s v="Rural+Urban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</r>
  <r>
    <s v="Rural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m/>
    <n v="182.5"/>
    <n v="179.8"/>
    <n v="187.8"/>
    <n v="169.7"/>
    <n v="173.8"/>
    <n v="180.3"/>
    <n v="184.9"/>
    <n v="179.5"/>
    <n v="179.8"/>
  </r>
  <r>
    <s v="Urban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</r>
  <r>
    <s v="Rural+Urban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5F47F-059D-47E5-9B54-D58E3A5DDC84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3" firstHeaderRow="1" firstDataRow="2" firstDataCol="1"/>
  <pivotFields count="30">
    <pivotField showAll="0"/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1"/>
        <item x="1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1"/>
    </i>
    <i t="grand">
      <x/>
    </i>
  </colItems>
  <dataFields count="1">
    <dataField name="Average of General index" fld="29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776E8-5A77-4AE4-BF4C-E5505248AC0F}" name="Table1" displayName="Table1" ref="A1:AD373" totalsRowShown="0">
  <autoFilter ref="A1:AD373" xr:uid="{235776E8-5A77-4AE4-BF4C-E5505248AC0F}"/>
  <tableColumns count="30">
    <tableColumn id="1" xr3:uid="{BB09A3D5-796D-43FC-BED7-AD1D643E502E}" name="Sector"/>
    <tableColumn id="2" xr3:uid="{881F5FA0-3EE9-49D9-AAFE-5FCB98B46BA0}" name="Year"/>
    <tableColumn id="3" xr3:uid="{47B0D847-61E8-4DDF-8A2C-02C7155BD6F2}" name="Month"/>
    <tableColumn id="4" xr3:uid="{906F4A7E-A15F-4B8B-93BE-2A406321E7E0}" name="Cereals and products"/>
    <tableColumn id="5" xr3:uid="{298EC32C-6888-4248-8687-0ABDC0A76370}" name="Meat and fish"/>
    <tableColumn id="6" xr3:uid="{4A04C2D8-652A-4D24-B041-6C1E8CA4A8E0}" name="Egg"/>
    <tableColumn id="7" xr3:uid="{880871F4-8F66-4D52-BEBF-CCBD50C50DCD}" name="Milk and products"/>
    <tableColumn id="8" xr3:uid="{7B83C12A-BF39-495F-B5E7-685F8EEF9917}" name="Oils and fats"/>
    <tableColumn id="9" xr3:uid="{F260603B-0E90-49F2-96B0-CF5179CDBFDF}" name="Fruits"/>
    <tableColumn id="10" xr3:uid="{E9C5F2D2-6710-44A6-B9FF-C2E1642C69F2}" name="Vegetables"/>
    <tableColumn id="11" xr3:uid="{F254FFDD-96C2-41F4-B0C7-FECAD5492EA4}" name="Pulses and products"/>
    <tableColumn id="12" xr3:uid="{0F0D20A8-5345-49AA-B507-F51B1D887576}" name="Sugar and Confectionery"/>
    <tableColumn id="13" xr3:uid="{921F6E40-55C8-4F30-B55A-5741E82107A5}" name="Spices"/>
    <tableColumn id="14" xr3:uid="{102AD4D3-7A21-4CE2-A10A-9A20BEB5AE00}" name="Non-alcoholic beverages"/>
    <tableColumn id="15" xr3:uid="{15D37333-CEAB-4BDE-8DF7-3158A528D5FD}" name="Prepared meals, snacks, sweets etc."/>
    <tableColumn id="16" xr3:uid="{7FD4B33C-DFA9-4F8E-BBEF-963B4264811C}" name="Food and beverages"/>
    <tableColumn id="17" xr3:uid="{71423F95-3F79-47D8-A50F-491C10B64D2E}" name="Pan, tobacco and intoxicants"/>
    <tableColumn id="18" xr3:uid="{92112554-E1E2-41A8-86CB-93B0824F94DA}" name="Clothing"/>
    <tableColumn id="19" xr3:uid="{76F567ED-3F69-4CA8-80DF-C23988DA3206}" name="Footwear"/>
    <tableColumn id="20" xr3:uid="{2729FB3E-A96D-4E93-BB65-AEB017E3B2E5}" name="Clothing and footwear"/>
    <tableColumn id="21" xr3:uid="{0FAB4A6A-1FB1-4CAF-B741-CF4963FB7EF8}" name="Housing"/>
    <tableColumn id="22" xr3:uid="{3832A108-0E77-486C-BD83-CF1BEBDF42E3}" name="Fuel and light"/>
    <tableColumn id="23" xr3:uid="{F41495F9-CA17-4DB2-BF25-C7A1CC3ED491}" name="Household goods and services"/>
    <tableColumn id="24" xr3:uid="{2E0F3A5D-A9EB-4949-86DF-AEC19909D464}" name="Health"/>
    <tableColumn id="25" xr3:uid="{629E76FA-F6B2-4944-AA58-21EDB1632BC0}" name="Transport and communication"/>
    <tableColumn id="26" xr3:uid="{138EAE25-16E5-465F-8C29-5065FA806FB0}" name="Recreation and amusement"/>
    <tableColumn id="27" xr3:uid="{F3432489-3389-4366-ABBF-E2ED3171CFF6}" name="Education"/>
    <tableColumn id="28" xr3:uid="{25880B9B-14A0-43C1-AA8A-1D758B1EC4CA}" name="Personal care and effects"/>
    <tableColumn id="29" xr3:uid="{F7AD04A3-5B1A-4759-B8E7-19CFC8A5661B}" name="Miscellaneous"/>
    <tableColumn id="30" xr3:uid="{5E24A544-B0F3-43DA-AE0C-432F7CEC5D3D}" name="General 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C345-6C02-4F31-A6DA-B0EEEEBB272F}">
  <dimension ref="G4:AE56"/>
  <sheetViews>
    <sheetView tabSelected="1" zoomScale="83" workbookViewId="0">
      <selection activeCell="AQ22" sqref="AQ22"/>
    </sheetView>
  </sheetViews>
  <sheetFormatPr defaultRowHeight="14.4" x14ac:dyDescent="0.3"/>
  <cols>
    <col min="1" max="6" width="8.88671875" style="49"/>
    <col min="7" max="7" width="6.88671875" style="49" customWidth="1"/>
    <col min="8" max="16384" width="8.88671875" style="49"/>
  </cols>
  <sheetData>
    <row r="4" spans="7:31" ht="15" thickBot="1" x14ac:dyDescent="0.35"/>
    <row r="5" spans="7:31" x14ac:dyDescent="0.3">
      <c r="G5" s="50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7:31" ht="21" x14ac:dyDescent="0.4">
      <c r="G6" s="53"/>
      <c r="L6" s="120" t="s">
        <v>135</v>
      </c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E6" s="54"/>
    </row>
    <row r="7" spans="7:31" ht="6" customHeight="1" x14ac:dyDescent="0.4">
      <c r="G7" s="53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E7" s="54"/>
    </row>
    <row r="8" spans="7:31" ht="21" x14ac:dyDescent="0.4">
      <c r="G8" s="53"/>
      <c r="L8" s="60" t="s">
        <v>138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15"/>
      <c r="AE8" s="54"/>
    </row>
    <row r="9" spans="7:31" x14ac:dyDescent="0.3">
      <c r="G9" s="53"/>
      <c r="AE9" s="54"/>
    </row>
    <row r="10" spans="7:31" x14ac:dyDescent="0.3">
      <c r="G10" s="53"/>
      <c r="AE10" s="54"/>
    </row>
    <row r="11" spans="7:31" x14ac:dyDescent="0.3">
      <c r="G11" s="53"/>
      <c r="AE11" s="54"/>
    </row>
    <row r="12" spans="7:31" x14ac:dyDescent="0.3">
      <c r="G12" s="53"/>
      <c r="AE12" s="54"/>
    </row>
    <row r="13" spans="7:31" x14ac:dyDescent="0.3">
      <c r="G13" s="53"/>
      <c r="AE13" s="54"/>
    </row>
    <row r="14" spans="7:31" x14ac:dyDescent="0.3">
      <c r="G14" s="53"/>
      <c r="K14" s="58" t="s">
        <v>137</v>
      </c>
      <c r="AE14" s="54"/>
    </row>
    <row r="15" spans="7:31" x14ac:dyDescent="0.3">
      <c r="G15" s="53"/>
      <c r="K15" s="58" t="s">
        <v>136</v>
      </c>
      <c r="AE15" s="54"/>
    </row>
    <row r="16" spans="7:31" x14ac:dyDescent="0.3">
      <c r="G16" s="53"/>
      <c r="AE16" s="54"/>
    </row>
    <row r="17" spans="7:31" x14ac:dyDescent="0.3">
      <c r="G17" s="53"/>
      <c r="AE17" s="54"/>
    </row>
    <row r="18" spans="7:31" x14ac:dyDescent="0.3">
      <c r="G18" s="53"/>
      <c r="AE18" s="54"/>
    </row>
    <row r="19" spans="7:31" x14ac:dyDescent="0.3">
      <c r="G19" s="53"/>
      <c r="AE19" s="54"/>
    </row>
    <row r="20" spans="7:31" x14ac:dyDescent="0.3">
      <c r="G20" s="53"/>
      <c r="AE20" s="54"/>
    </row>
    <row r="21" spans="7:31" x14ac:dyDescent="0.3">
      <c r="G21" s="53"/>
      <c r="AE21" s="54"/>
    </row>
    <row r="22" spans="7:31" x14ac:dyDescent="0.3">
      <c r="G22" s="53"/>
      <c r="AE22" s="54"/>
    </row>
    <row r="23" spans="7:31" x14ac:dyDescent="0.3">
      <c r="G23" s="53"/>
      <c r="AE23" s="54"/>
    </row>
    <row r="24" spans="7:31" x14ac:dyDescent="0.3">
      <c r="G24" s="53"/>
      <c r="AE24" s="54"/>
    </row>
    <row r="25" spans="7:31" x14ac:dyDescent="0.3">
      <c r="G25" s="53"/>
      <c r="AE25" s="54"/>
    </row>
    <row r="26" spans="7:31" x14ac:dyDescent="0.3">
      <c r="G26" s="53"/>
      <c r="AE26" s="54"/>
    </row>
    <row r="27" spans="7:31" x14ac:dyDescent="0.3">
      <c r="G27" s="53"/>
      <c r="AE27" s="54"/>
    </row>
    <row r="28" spans="7:31" x14ac:dyDescent="0.3">
      <c r="G28" s="53"/>
      <c r="AE28" s="54"/>
    </row>
    <row r="29" spans="7:31" x14ac:dyDescent="0.3">
      <c r="G29" s="53"/>
      <c r="AE29" s="54"/>
    </row>
    <row r="30" spans="7:31" x14ac:dyDescent="0.3">
      <c r="G30" s="53"/>
      <c r="AE30" s="54"/>
    </row>
    <row r="31" spans="7:31" x14ac:dyDescent="0.3">
      <c r="G31" s="53"/>
      <c r="AE31" s="54"/>
    </row>
    <row r="32" spans="7:31" x14ac:dyDescent="0.3">
      <c r="G32" s="53"/>
      <c r="AE32" s="54"/>
    </row>
    <row r="33" spans="7:31" x14ac:dyDescent="0.3">
      <c r="G33" s="53"/>
      <c r="AE33" s="54"/>
    </row>
    <row r="34" spans="7:31" x14ac:dyDescent="0.3">
      <c r="G34" s="53"/>
      <c r="AE34" s="54"/>
    </row>
    <row r="35" spans="7:31" x14ac:dyDescent="0.3">
      <c r="G35" s="53"/>
      <c r="AE35" s="54"/>
    </row>
    <row r="36" spans="7:31" x14ac:dyDescent="0.3">
      <c r="G36" s="53"/>
      <c r="AE36" s="54"/>
    </row>
    <row r="37" spans="7:31" x14ac:dyDescent="0.3">
      <c r="G37" s="53"/>
      <c r="AE37" s="54"/>
    </row>
    <row r="38" spans="7:31" x14ac:dyDescent="0.3">
      <c r="G38" s="53"/>
      <c r="AE38" s="54"/>
    </row>
    <row r="39" spans="7:31" x14ac:dyDescent="0.3">
      <c r="G39" s="53"/>
      <c r="AE39" s="54"/>
    </row>
    <row r="40" spans="7:31" x14ac:dyDescent="0.3">
      <c r="G40" s="53"/>
      <c r="AE40" s="54"/>
    </row>
    <row r="41" spans="7:31" x14ac:dyDescent="0.3">
      <c r="G41" s="53"/>
      <c r="AE41" s="54"/>
    </row>
    <row r="42" spans="7:31" x14ac:dyDescent="0.3">
      <c r="G42" s="53"/>
      <c r="AE42" s="54"/>
    </row>
    <row r="43" spans="7:31" x14ac:dyDescent="0.3">
      <c r="G43" s="53"/>
      <c r="AE43" s="54"/>
    </row>
    <row r="44" spans="7:31" x14ac:dyDescent="0.3">
      <c r="G44" s="53"/>
      <c r="AE44" s="54"/>
    </row>
    <row r="45" spans="7:31" x14ac:dyDescent="0.3">
      <c r="G45" s="53"/>
      <c r="AE45" s="54"/>
    </row>
    <row r="46" spans="7:31" x14ac:dyDescent="0.3">
      <c r="G46" s="53"/>
      <c r="AE46" s="54"/>
    </row>
    <row r="47" spans="7:31" x14ac:dyDescent="0.3">
      <c r="G47" s="53"/>
      <c r="AE47" s="54"/>
    </row>
    <row r="48" spans="7:31" x14ac:dyDescent="0.3">
      <c r="G48" s="53"/>
      <c r="AE48" s="54"/>
    </row>
    <row r="49" spans="7:31" x14ac:dyDescent="0.3">
      <c r="G49" s="53"/>
      <c r="AE49" s="54"/>
    </row>
    <row r="50" spans="7:31" x14ac:dyDescent="0.3">
      <c r="G50" s="53"/>
      <c r="AE50" s="54"/>
    </row>
    <row r="51" spans="7:31" x14ac:dyDescent="0.3">
      <c r="G51" s="53"/>
      <c r="AE51" s="54"/>
    </row>
    <row r="52" spans="7:31" x14ac:dyDescent="0.3">
      <c r="G52" s="53"/>
      <c r="AE52" s="54"/>
    </row>
    <row r="53" spans="7:31" x14ac:dyDescent="0.3">
      <c r="G53" s="53"/>
      <c r="AE53" s="54"/>
    </row>
    <row r="54" spans="7:31" x14ac:dyDescent="0.3">
      <c r="G54" s="53"/>
      <c r="AE54" s="54"/>
    </row>
    <row r="55" spans="7:31" x14ac:dyDescent="0.3">
      <c r="G55" s="53"/>
      <c r="AE55" s="54"/>
    </row>
    <row r="56" spans="7:31" ht="15" thickBot="1" x14ac:dyDescent="0.35">
      <c r="G56" s="55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7"/>
    </row>
  </sheetData>
  <mergeCells count="1">
    <mergeCell ref="L6:Z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5C54-14F3-41CF-99B5-75613629EEE5}">
  <dimension ref="A2:B11"/>
  <sheetViews>
    <sheetView workbookViewId="0">
      <selection activeCell="A3" sqref="A3:B3"/>
    </sheetView>
  </sheetViews>
  <sheetFormatPr defaultRowHeight="14.4" x14ac:dyDescent="0.3"/>
  <cols>
    <col min="1" max="1" width="27.109375" bestFit="1" customWidth="1"/>
    <col min="2" max="2" width="173.77734375" bestFit="1" customWidth="1"/>
  </cols>
  <sheetData>
    <row r="2" spans="1:2" ht="15" thickBot="1" x14ac:dyDescent="0.35"/>
    <row r="3" spans="1:2" ht="15" thickBot="1" x14ac:dyDescent="0.35">
      <c r="A3" s="85" t="s">
        <v>86</v>
      </c>
      <c r="B3" s="86" t="s">
        <v>87</v>
      </c>
    </row>
    <row r="4" spans="1:2" x14ac:dyDescent="0.3">
      <c r="A4" s="80" t="s">
        <v>88</v>
      </c>
      <c r="B4" s="81" t="s">
        <v>89</v>
      </c>
    </row>
    <row r="5" spans="1:2" x14ac:dyDescent="0.3">
      <c r="A5" s="80" t="s">
        <v>90</v>
      </c>
      <c r="B5" s="82" t="s">
        <v>91</v>
      </c>
    </row>
    <row r="6" spans="1:2" x14ac:dyDescent="0.3">
      <c r="A6" s="80" t="s">
        <v>92</v>
      </c>
      <c r="B6" s="82" t="s">
        <v>93</v>
      </c>
    </row>
    <row r="7" spans="1:2" x14ac:dyDescent="0.3">
      <c r="A7" s="80" t="s">
        <v>94</v>
      </c>
      <c r="B7" s="82" t="s">
        <v>95</v>
      </c>
    </row>
    <row r="8" spans="1:2" x14ac:dyDescent="0.3">
      <c r="A8" s="80" t="s">
        <v>96</v>
      </c>
      <c r="B8" s="82" t="s">
        <v>24</v>
      </c>
    </row>
    <row r="9" spans="1:2" x14ac:dyDescent="0.3">
      <c r="A9" s="80" t="s">
        <v>97</v>
      </c>
      <c r="B9" s="82" t="s">
        <v>98</v>
      </c>
    </row>
    <row r="10" spans="1:2" x14ac:dyDescent="0.3">
      <c r="A10" s="80" t="s">
        <v>99</v>
      </c>
      <c r="B10" s="82" t="s">
        <v>100</v>
      </c>
    </row>
    <row r="11" spans="1:2" ht="15" thickBot="1" x14ac:dyDescent="0.35">
      <c r="A11" s="83" t="s">
        <v>101</v>
      </c>
      <c r="B11" s="84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43C4-E630-4E9F-9949-CE9F13843C84}">
  <dimension ref="A1:J374"/>
  <sheetViews>
    <sheetView workbookViewId="0">
      <selection activeCell="E9" sqref="E9"/>
    </sheetView>
  </sheetViews>
  <sheetFormatPr defaultRowHeight="14.4" x14ac:dyDescent="0.3"/>
  <cols>
    <col min="1" max="1" width="11.21875" bestFit="1" customWidth="1"/>
    <col min="3" max="3" width="10" bestFit="1" customWidth="1"/>
    <col min="4" max="4" width="20.33203125" bestFit="1" customWidth="1"/>
    <col min="5" max="5" width="17.77734375" bestFit="1" customWidth="1"/>
    <col min="6" max="6" width="20.21875" bestFit="1" customWidth="1"/>
    <col min="7" max="7" width="22.33203125" bestFit="1" customWidth="1"/>
    <col min="8" max="8" width="27.109375" bestFit="1" customWidth="1"/>
    <col min="9" max="9" width="22.88671875" bestFit="1" customWidth="1"/>
    <col min="10" max="10" width="22.109375" bestFit="1" customWidth="1"/>
  </cols>
  <sheetData>
    <row r="1" spans="1:10" ht="15" thickBot="1" x14ac:dyDescent="0.35">
      <c r="A1" s="65" t="s">
        <v>102</v>
      </c>
      <c r="B1" s="66" t="s">
        <v>103</v>
      </c>
      <c r="C1" s="66" t="s">
        <v>104</v>
      </c>
      <c r="D1" s="87" t="s">
        <v>88</v>
      </c>
      <c r="E1" s="88" t="s">
        <v>105</v>
      </c>
      <c r="F1" s="87" t="s">
        <v>92</v>
      </c>
      <c r="G1" s="87" t="s">
        <v>94</v>
      </c>
      <c r="H1" s="87" t="s">
        <v>96</v>
      </c>
      <c r="I1" s="87" t="s">
        <v>97</v>
      </c>
      <c r="J1" s="89" t="s">
        <v>99</v>
      </c>
    </row>
    <row r="2" spans="1:10" x14ac:dyDescent="0.3">
      <c r="A2" s="37" t="s">
        <v>30</v>
      </c>
      <c r="B2">
        <v>2013</v>
      </c>
      <c r="C2" t="s">
        <v>31</v>
      </c>
      <c r="D2">
        <v>1371.6999999999998</v>
      </c>
      <c r="E2">
        <v>210.3</v>
      </c>
      <c r="F2">
        <v>318.70000000000005</v>
      </c>
      <c r="G2">
        <v>208.7</v>
      </c>
      <c r="H2">
        <v>103.3</v>
      </c>
      <c r="I2">
        <v>207.2</v>
      </c>
      <c r="J2" s="38">
        <f>('clean data'!AC2+'clean data'!Q2)</f>
        <v>209.1</v>
      </c>
    </row>
    <row r="3" spans="1:10" x14ac:dyDescent="0.3">
      <c r="A3" s="37" t="s">
        <v>33</v>
      </c>
      <c r="B3">
        <v>2013</v>
      </c>
      <c r="C3" t="s">
        <v>31</v>
      </c>
      <c r="D3">
        <v>1376.4</v>
      </c>
      <c r="E3">
        <v>310.5</v>
      </c>
      <c r="F3">
        <v>316.7</v>
      </c>
      <c r="G3">
        <v>208.39999999999998</v>
      </c>
      <c r="H3">
        <v>103.2</v>
      </c>
      <c r="I3">
        <v>206.4</v>
      </c>
      <c r="J3" s="38">
        <f>('clean data'!AC3+'clean data'!Q3)</f>
        <v>208.9</v>
      </c>
    </row>
    <row r="4" spans="1:10" x14ac:dyDescent="0.3">
      <c r="A4" s="37" t="s">
        <v>34</v>
      </c>
      <c r="B4">
        <v>2013</v>
      </c>
      <c r="C4" t="s">
        <v>31</v>
      </c>
      <c r="D4">
        <v>1373.3000000000002</v>
      </c>
      <c r="E4">
        <v>310.60000000000002</v>
      </c>
      <c r="F4">
        <v>318</v>
      </c>
      <c r="G4">
        <v>208.5</v>
      </c>
      <c r="H4">
        <v>103.2</v>
      </c>
      <c r="I4">
        <v>206.7</v>
      </c>
      <c r="J4" s="38">
        <f>('clean data'!AC4+'clean data'!Q4)</f>
        <v>209</v>
      </c>
    </row>
    <row r="5" spans="1:10" x14ac:dyDescent="0.3">
      <c r="A5" s="37" t="s">
        <v>30</v>
      </c>
      <c r="B5">
        <v>2013</v>
      </c>
      <c r="C5" t="s">
        <v>35</v>
      </c>
      <c r="D5">
        <v>1380.3999999999999</v>
      </c>
      <c r="E5">
        <v>211.4</v>
      </c>
      <c r="F5">
        <v>320.39999999999998</v>
      </c>
      <c r="G5">
        <v>209</v>
      </c>
      <c r="H5">
        <v>103.9</v>
      </c>
      <c r="I5">
        <v>208.1</v>
      </c>
      <c r="J5" s="38">
        <f>('clean data'!AC5+'clean data'!Q5)</f>
        <v>210</v>
      </c>
    </row>
    <row r="6" spans="1:10" x14ac:dyDescent="0.3">
      <c r="A6" s="37" t="s">
        <v>33</v>
      </c>
      <c r="B6">
        <v>2013</v>
      </c>
      <c r="C6" t="s">
        <v>35</v>
      </c>
      <c r="D6">
        <v>1390.6000000000001</v>
      </c>
      <c r="E6">
        <v>311.3</v>
      </c>
      <c r="F6">
        <v>318.5</v>
      </c>
      <c r="G6">
        <v>209</v>
      </c>
      <c r="H6">
        <v>104.4</v>
      </c>
      <c r="I6">
        <v>207</v>
      </c>
      <c r="J6" s="38">
        <f>('clean data'!AC6+'clean data'!Q6)</f>
        <v>210.3</v>
      </c>
    </row>
    <row r="7" spans="1:10" x14ac:dyDescent="0.3">
      <c r="A7" s="37" t="s">
        <v>34</v>
      </c>
      <c r="B7">
        <v>2013</v>
      </c>
      <c r="C7" t="s">
        <v>35</v>
      </c>
      <c r="D7">
        <v>1384.2</v>
      </c>
      <c r="E7">
        <v>311.60000000000002</v>
      </c>
      <c r="F7">
        <v>319.7</v>
      </c>
      <c r="G7">
        <v>209</v>
      </c>
      <c r="H7">
        <v>104.2</v>
      </c>
      <c r="I7">
        <v>207.5</v>
      </c>
      <c r="J7" s="38">
        <f>('clean data'!AC7+'clean data'!Q7)</f>
        <v>210.10000000000002</v>
      </c>
    </row>
    <row r="8" spans="1:10" x14ac:dyDescent="0.3">
      <c r="A8" s="37" t="s">
        <v>30</v>
      </c>
      <c r="B8">
        <v>2013</v>
      </c>
      <c r="C8" t="s">
        <v>36</v>
      </c>
      <c r="D8">
        <v>1382.2</v>
      </c>
      <c r="E8">
        <v>211.7</v>
      </c>
      <c r="F8">
        <v>321.89999999999998</v>
      </c>
      <c r="G8">
        <v>209</v>
      </c>
      <c r="H8">
        <v>104.6</v>
      </c>
      <c r="I8">
        <v>208.3</v>
      </c>
      <c r="J8" s="38">
        <f>('clean data'!AC8+'clean data'!Q8)</f>
        <v>211.1</v>
      </c>
    </row>
    <row r="9" spans="1:10" x14ac:dyDescent="0.3">
      <c r="A9" s="37" t="s">
        <v>33</v>
      </c>
      <c r="B9">
        <v>2013</v>
      </c>
      <c r="C9" t="s">
        <v>36</v>
      </c>
      <c r="D9">
        <v>1386.8</v>
      </c>
      <c r="E9">
        <v>312.10000000000002</v>
      </c>
      <c r="F9">
        <v>320.2</v>
      </c>
      <c r="G9">
        <v>209.4</v>
      </c>
      <c r="H9">
        <v>105.5</v>
      </c>
      <c r="I9">
        <v>207.3</v>
      </c>
      <c r="J9" s="38">
        <f>('clean data'!AC9+'clean data'!Q9)</f>
        <v>211.7</v>
      </c>
    </row>
    <row r="10" spans="1:10" x14ac:dyDescent="0.3">
      <c r="A10" s="37" t="s">
        <v>34</v>
      </c>
      <c r="B10">
        <v>2013</v>
      </c>
      <c r="C10" t="s">
        <v>36</v>
      </c>
      <c r="D10">
        <v>1384.0000000000002</v>
      </c>
      <c r="E10">
        <v>312.10000000000002</v>
      </c>
      <c r="F10">
        <v>321.2</v>
      </c>
      <c r="G10">
        <v>209.2</v>
      </c>
      <c r="H10">
        <v>105.1</v>
      </c>
      <c r="I10">
        <v>207.7</v>
      </c>
      <c r="J10" s="38">
        <f>('clean data'!AC10+'clean data'!Q10)</f>
        <v>211.3</v>
      </c>
    </row>
    <row r="11" spans="1:10" x14ac:dyDescent="0.3">
      <c r="A11" s="37" t="s">
        <v>30</v>
      </c>
      <c r="B11">
        <v>2013</v>
      </c>
      <c r="C11" t="s">
        <v>37</v>
      </c>
      <c r="D11">
        <v>1385.8</v>
      </c>
      <c r="E11">
        <v>212.6</v>
      </c>
      <c r="F11">
        <v>323.5</v>
      </c>
      <c r="G11">
        <v>207.8</v>
      </c>
      <c r="H11">
        <v>104.4</v>
      </c>
      <c r="I11">
        <v>209.3</v>
      </c>
      <c r="J11" s="38">
        <f>('clean data'!AC11+'clean data'!Q11)</f>
        <v>211.7</v>
      </c>
    </row>
    <row r="12" spans="1:10" x14ac:dyDescent="0.3">
      <c r="A12" s="37" t="s">
        <v>33</v>
      </c>
      <c r="B12">
        <v>2013</v>
      </c>
      <c r="C12" t="s">
        <v>37</v>
      </c>
      <c r="D12">
        <v>1397.6999999999998</v>
      </c>
      <c r="E12">
        <v>313.39999999999998</v>
      </c>
      <c r="F12">
        <v>322</v>
      </c>
      <c r="G12">
        <v>208.9</v>
      </c>
      <c r="H12">
        <v>105</v>
      </c>
      <c r="I12">
        <v>209.2</v>
      </c>
      <c r="J12" s="38">
        <f>('clean data'!AC12+'clean data'!Q12)</f>
        <v>213.6</v>
      </c>
    </row>
    <row r="13" spans="1:10" x14ac:dyDescent="0.3">
      <c r="A13" s="37" t="s">
        <v>34</v>
      </c>
      <c r="B13">
        <v>2013</v>
      </c>
      <c r="C13" t="s">
        <v>37</v>
      </c>
      <c r="D13">
        <v>1390.2</v>
      </c>
      <c r="E13">
        <v>313.3</v>
      </c>
      <c r="F13">
        <v>322.89999999999998</v>
      </c>
      <c r="G13">
        <v>208.2</v>
      </c>
      <c r="H13">
        <v>104.7</v>
      </c>
      <c r="I13">
        <v>209.2</v>
      </c>
      <c r="J13" s="38">
        <f>('clean data'!AC13+'clean data'!Q13)</f>
        <v>212.3</v>
      </c>
    </row>
    <row r="14" spans="1:10" x14ac:dyDescent="0.3">
      <c r="A14" s="37" t="s">
        <v>30</v>
      </c>
      <c r="B14">
        <v>2013</v>
      </c>
      <c r="C14" t="s">
        <v>38</v>
      </c>
      <c r="D14">
        <v>1394</v>
      </c>
      <c r="E14">
        <v>214.3</v>
      </c>
      <c r="F14">
        <v>325.29999999999995</v>
      </c>
      <c r="G14">
        <v>207.8</v>
      </c>
      <c r="H14">
        <v>104.1</v>
      </c>
      <c r="I14">
        <v>210.5</v>
      </c>
      <c r="J14" s="38">
        <f>('clean data'!AC14+'clean data'!Q14)</f>
        <v>212.89999999999998</v>
      </c>
    </row>
    <row r="15" spans="1:10" x14ac:dyDescent="0.3">
      <c r="A15" s="37" t="s">
        <v>33</v>
      </c>
      <c r="B15">
        <v>2013</v>
      </c>
      <c r="C15" t="s">
        <v>38</v>
      </c>
      <c r="D15">
        <v>1417.1999999999998</v>
      </c>
      <c r="E15">
        <v>314.79999999999995</v>
      </c>
      <c r="F15">
        <v>323.5</v>
      </c>
      <c r="G15">
        <v>208.8</v>
      </c>
      <c r="H15">
        <v>103.9</v>
      </c>
      <c r="I15">
        <v>210.3</v>
      </c>
      <c r="J15" s="38">
        <f>('clean data'!AC15+'clean data'!Q15)</f>
        <v>214.7</v>
      </c>
    </row>
    <row r="16" spans="1:10" x14ac:dyDescent="0.3">
      <c r="A16" s="37" t="s">
        <v>34</v>
      </c>
      <c r="B16">
        <v>2013</v>
      </c>
      <c r="C16" t="s">
        <v>38</v>
      </c>
      <c r="D16">
        <v>1402.1999999999998</v>
      </c>
      <c r="E16">
        <v>314.8</v>
      </c>
      <c r="F16">
        <v>324.60000000000002</v>
      </c>
      <c r="G16">
        <v>208.2</v>
      </c>
      <c r="H16">
        <v>104</v>
      </c>
      <c r="I16">
        <v>210.39999999999998</v>
      </c>
      <c r="J16" s="38">
        <f>('clean data'!AC16+'clean data'!Q16)</f>
        <v>213.39999999999998</v>
      </c>
    </row>
    <row r="17" spans="1:10" x14ac:dyDescent="0.3">
      <c r="A17" s="37" t="s">
        <v>30</v>
      </c>
      <c r="B17">
        <v>2013</v>
      </c>
      <c r="C17" t="s">
        <v>39</v>
      </c>
      <c r="D17">
        <v>1420</v>
      </c>
      <c r="E17">
        <v>216</v>
      </c>
      <c r="F17">
        <v>328</v>
      </c>
      <c r="G17">
        <v>208.8</v>
      </c>
      <c r="H17">
        <v>105</v>
      </c>
      <c r="I17">
        <v>212.1</v>
      </c>
      <c r="J17" s="38">
        <f>('clean data'!AC17+'clean data'!Q17)</f>
        <v>214.5</v>
      </c>
    </row>
    <row r="18" spans="1:10" x14ac:dyDescent="0.3">
      <c r="A18" s="37" t="s">
        <v>33</v>
      </c>
      <c r="B18">
        <v>2013</v>
      </c>
      <c r="C18" t="s">
        <v>39</v>
      </c>
      <c r="D18">
        <v>1464.6000000000001</v>
      </c>
      <c r="E18">
        <v>322.3</v>
      </c>
      <c r="F18">
        <v>325.3</v>
      </c>
      <c r="G18">
        <v>209.8</v>
      </c>
      <c r="H18">
        <v>105.2</v>
      </c>
      <c r="I18">
        <v>213.3</v>
      </c>
      <c r="J18" s="38">
        <f>('clean data'!AC18+'clean data'!Q18)</f>
        <v>217</v>
      </c>
    </row>
    <row r="19" spans="1:10" x14ac:dyDescent="0.3">
      <c r="A19" s="37" t="s">
        <v>34</v>
      </c>
      <c r="B19">
        <v>2013</v>
      </c>
      <c r="C19" t="s">
        <v>39</v>
      </c>
      <c r="D19">
        <v>1436</v>
      </c>
      <c r="E19">
        <v>322.5</v>
      </c>
      <c r="F19">
        <v>326.89999999999998</v>
      </c>
      <c r="G19">
        <v>209.2</v>
      </c>
      <c r="H19">
        <v>105.1</v>
      </c>
      <c r="I19">
        <v>212.8</v>
      </c>
      <c r="J19" s="38">
        <f>('clean data'!AC19+'clean data'!Q19)</f>
        <v>215.3</v>
      </c>
    </row>
    <row r="20" spans="1:10" x14ac:dyDescent="0.3">
      <c r="A20" s="37" t="s">
        <v>30</v>
      </c>
      <c r="B20">
        <v>2013</v>
      </c>
      <c r="C20" t="s">
        <v>40</v>
      </c>
      <c r="D20">
        <v>1445.8999999999996</v>
      </c>
      <c r="E20">
        <v>217.8</v>
      </c>
      <c r="F20">
        <v>330.3</v>
      </c>
      <c r="G20">
        <v>209.4</v>
      </c>
      <c r="H20">
        <v>106.8</v>
      </c>
      <c r="I20">
        <v>214.2</v>
      </c>
      <c r="J20" s="38">
        <f>('clean data'!AC20+'clean data'!Q20)</f>
        <v>216.3</v>
      </c>
    </row>
    <row r="21" spans="1:10" x14ac:dyDescent="0.3">
      <c r="A21" s="37" t="s">
        <v>33</v>
      </c>
      <c r="B21">
        <v>2013</v>
      </c>
      <c r="C21" t="s">
        <v>40</v>
      </c>
      <c r="D21">
        <v>1489.4</v>
      </c>
      <c r="E21">
        <v>324.39999999999998</v>
      </c>
      <c r="F21">
        <v>327.10000000000002</v>
      </c>
      <c r="G21">
        <v>210.3</v>
      </c>
      <c r="H21">
        <v>107.3</v>
      </c>
      <c r="I21">
        <v>216</v>
      </c>
      <c r="J21" s="38">
        <f>('clean data'!AC21+'clean data'!Q21)</f>
        <v>219</v>
      </c>
    </row>
    <row r="22" spans="1:10" x14ac:dyDescent="0.3">
      <c r="A22" s="37" t="s">
        <v>34</v>
      </c>
      <c r="B22">
        <v>2013</v>
      </c>
      <c r="C22" t="s">
        <v>40</v>
      </c>
      <c r="D22">
        <v>1461.3999999999999</v>
      </c>
      <c r="E22">
        <v>325.10000000000002</v>
      </c>
      <c r="F22">
        <v>329</v>
      </c>
      <c r="G22">
        <v>209.8</v>
      </c>
      <c r="H22">
        <v>107.1</v>
      </c>
      <c r="I22">
        <v>215.2</v>
      </c>
      <c r="J22" s="38">
        <f>('clean data'!AC22+'clean data'!Q22)</f>
        <v>217.2</v>
      </c>
    </row>
    <row r="23" spans="1:10" x14ac:dyDescent="0.3">
      <c r="A23" s="37" t="s">
        <v>30</v>
      </c>
      <c r="B23">
        <v>2013</v>
      </c>
      <c r="C23" t="s">
        <v>41</v>
      </c>
      <c r="D23">
        <v>1462.5</v>
      </c>
      <c r="E23">
        <v>218.60000000000002</v>
      </c>
      <c r="F23">
        <v>332.6</v>
      </c>
      <c r="G23">
        <v>212.5</v>
      </c>
      <c r="H23">
        <v>107.8</v>
      </c>
      <c r="I23">
        <v>215.5</v>
      </c>
      <c r="J23" s="38">
        <f>('clean data'!AC23+'clean data'!Q23)</f>
        <v>218.2</v>
      </c>
    </row>
    <row r="24" spans="1:10" x14ac:dyDescent="0.3">
      <c r="A24" s="37" t="s">
        <v>33</v>
      </c>
      <c r="B24">
        <v>2013</v>
      </c>
      <c r="C24" t="s">
        <v>41</v>
      </c>
      <c r="D24">
        <v>1506.1000000000001</v>
      </c>
      <c r="E24">
        <v>326.89999999999998</v>
      </c>
      <c r="F24">
        <v>329.09999999999997</v>
      </c>
      <c r="G24">
        <v>213.6</v>
      </c>
      <c r="H24">
        <v>108.1</v>
      </c>
      <c r="I24">
        <v>217.3</v>
      </c>
      <c r="J24" s="38">
        <f>('clean data'!AC24+'clean data'!Q24)</f>
        <v>220.7</v>
      </c>
    </row>
    <row r="25" spans="1:10" x14ac:dyDescent="0.3">
      <c r="A25" s="37" t="s">
        <v>34</v>
      </c>
      <c r="B25">
        <v>2013</v>
      </c>
      <c r="C25" t="s">
        <v>41</v>
      </c>
      <c r="D25">
        <v>1477.4</v>
      </c>
      <c r="E25">
        <v>327.3</v>
      </c>
      <c r="F25">
        <v>331.1</v>
      </c>
      <c r="G25">
        <v>212.9</v>
      </c>
      <c r="H25">
        <v>108</v>
      </c>
      <c r="I25">
        <v>216.5</v>
      </c>
      <c r="J25" s="38">
        <f>('clean data'!AC25+'clean data'!Q25)</f>
        <v>219.10000000000002</v>
      </c>
    </row>
    <row r="26" spans="1:10" x14ac:dyDescent="0.3">
      <c r="A26" s="37" t="s">
        <v>30</v>
      </c>
      <c r="B26">
        <v>2013</v>
      </c>
      <c r="C26" t="s">
        <v>42</v>
      </c>
      <c r="D26">
        <v>1488.5000000000002</v>
      </c>
      <c r="E26">
        <v>220.7</v>
      </c>
      <c r="F26">
        <v>336.6</v>
      </c>
      <c r="G26">
        <v>215</v>
      </c>
      <c r="H26">
        <v>109.3</v>
      </c>
      <c r="I26">
        <v>217.5</v>
      </c>
      <c r="J26" s="38">
        <f>('clean data'!AC26+'clean data'!Q26)</f>
        <v>220.4</v>
      </c>
    </row>
    <row r="27" spans="1:10" x14ac:dyDescent="0.3">
      <c r="A27" s="37" t="s">
        <v>33</v>
      </c>
      <c r="B27">
        <v>2013</v>
      </c>
      <c r="C27" t="s">
        <v>42</v>
      </c>
      <c r="D27">
        <v>1500.4</v>
      </c>
      <c r="E27">
        <v>328.79999999999995</v>
      </c>
      <c r="F27">
        <v>331.5</v>
      </c>
      <c r="G27">
        <v>214.8</v>
      </c>
      <c r="H27">
        <v>110.4</v>
      </c>
      <c r="I27">
        <v>218.60000000000002</v>
      </c>
      <c r="J27" s="38">
        <f>('clean data'!AC27+'clean data'!Q27)</f>
        <v>222.3</v>
      </c>
    </row>
    <row r="28" spans="1:10" x14ac:dyDescent="0.3">
      <c r="A28" s="37" t="s">
        <v>34</v>
      </c>
      <c r="B28">
        <v>2013</v>
      </c>
      <c r="C28" t="s">
        <v>42</v>
      </c>
      <c r="D28">
        <v>1491.6999999999998</v>
      </c>
      <c r="E28">
        <v>329.79999999999995</v>
      </c>
      <c r="F28">
        <v>334.5</v>
      </c>
      <c r="G28">
        <v>214.89999999999998</v>
      </c>
      <c r="H28">
        <v>109.9</v>
      </c>
      <c r="I28">
        <v>218.1</v>
      </c>
      <c r="J28" s="38">
        <f>('clean data'!AC28+'clean data'!Q28)</f>
        <v>221</v>
      </c>
    </row>
    <row r="29" spans="1:10" x14ac:dyDescent="0.3">
      <c r="A29" s="37" t="s">
        <v>30</v>
      </c>
      <c r="B29">
        <v>2013</v>
      </c>
      <c r="C29" t="s">
        <v>43</v>
      </c>
      <c r="D29">
        <v>1508</v>
      </c>
      <c r="E29">
        <v>222</v>
      </c>
      <c r="F29">
        <v>339.29999999999995</v>
      </c>
      <c r="G29">
        <v>216.4</v>
      </c>
      <c r="H29">
        <v>109.3</v>
      </c>
      <c r="I29">
        <v>218.5</v>
      </c>
      <c r="J29" s="38">
        <f>('clean data'!AC29+'clean data'!Q29)</f>
        <v>221.3</v>
      </c>
    </row>
    <row r="30" spans="1:10" x14ac:dyDescent="0.3">
      <c r="A30" s="37" t="s">
        <v>33</v>
      </c>
      <c r="B30">
        <v>2013</v>
      </c>
      <c r="C30" t="s">
        <v>43</v>
      </c>
      <c r="D30">
        <v>1517.1999999999998</v>
      </c>
      <c r="E30">
        <v>330.4</v>
      </c>
      <c r="F30">
        <v>334.2</v>
      </c>
      <c r="G30">
        <v>215.5</v>
      </c>
      <c r="H30">
        <v>109.7</v>
      </c>
      <c r="I30">
        <v>219.3</v>
      </c>
      <c r="J30" s="38">
        <f>('clean data'!AC30+'clean data'!Q30)</f>
        <v>222.9</v>
      </c>
    </row>
    <row r="31" spans="1:10" x14ac:dyDescent="0.3">
      <c r="A31" s="37" t="s">
        <v>34</v>
      </c>
      <c r="B31">
        <v>2013</v>
      </c>
      <c r="C31" t="s">
        <v>43</v>
      </c>
      <c r="D31">
        <v>1510.2000000000003</v>
      </c>
      <c r="E31">
        <v>331.7</v>
      </c>
      <c r="F31">
        <v>337.2</v>
      </c>
      <c r="G31">
        <v>216</v>
      </c>
      <c r="H31">
        <v>109.5</v>
      </c>
      <c r="I31">
        <v>218.89999999999998</v>
      </c>
      <c r="J31" s="38">
        <f>('clean data'!AC31+'clean data'!Q31)</f>
        <v>221.7</v>
      </c>
    </row>
    <row r="32" spans="1:10" x14ac:dyDescent="0.3">
      <c r="A32" s="37" t="s">
        <v>30</v>
      </c>
      <c r="B32">
        <v>2013</v>
      </c>
      <c r="C32" t="s">
        <v>44</v>
      </c>
      <c r="D32">
        <v>1536.8</v>
      </c>
      <c r="E32">
        <v>223.89999999999998</v>
      </c>
      <c r="F32">
        <v>342.1</v>
      </c>
      <c r="G32">
        <v>217.9</v>
      </c>
      <c r="H32">
        <v>109.6</v>
      </c>
      <c r="I32">
        <v>219.7</v>
      </c>
      <c r="J32" s="38">
        <f>('clean data'!AC32+'clean data'!Q32)</f>
        <v>222.6</v>
      </c>
    </row>
    <row r="33" spans="1:10" x14ac:dyDescent="0.3">
      <c r="A33" s="37" t="s">
        <v>33</v>
      </c>
      <c r="B33">
        <v>2013</v>
      </c>
      <c r="C33" t="s">
        <v>45</v>
      </c>
      <c r="D33">
        <v>1544.6</v>
      </c>
      <c r="E33">
        <v>332</v>
      </c>
      <c r="F33">
        <v>336.8</v>
      </c>
      <c r="G33">
        <v>216.5</v>
      </c>
      <c r="H33">
        <v>109.5</v>
      </c>
      <c r="I33">
        <v>219.8</v>
      </c>
      <c r="J33" s="38">
        <f>('clean data'!AC33+'clean data'!Q33)</f>
        <v>223.7</v>
      </c>
    </row>
    <row r="34" spans="1:10" x14ac:dyDescent="0.3">
      <c r="A34" s="37" t="s">
        <v>34</v>
      </c>
      <c r="B34">
        <v>2013</v>
      </c>
      <c r="C34" t="s">
        <v>45</v>
      </c>
      <c r="D34">
        <v>1538.8</v>
      </c>
      <c r="E34">
        <v>333.79999999999995</v>
      </c>
      <c r="F34">
        <v>339.90000000000003</v>
      </c>
      <c r="G34">
        <v>217.39999999999998</v>
      </c>
      <c r="H34">
        <v>109.5</v>
      </c>
      <c r="I34">
        <v>219.8</v>
      </c>
      <c r="J34" s="38">
        <f>('clean data'!AC34+'clean data'!Q34)</f>
        <v>222.8</v>
      </c>
    </row>
    <row r="35" spans="1:10" x14ac:dyDescent="0.3">
      <c r="A35" s="37" t="s">
        <v>30</v>
      </c>
      <c r="B35">
        <v>2013</v>
      </c>
      <c r="C35" t="s">
        <v>46</v>
      </c>
      <c r="D35">
        <v>1509</v>
      </c>
      <c r="E35">
        <v>224.89999999999998</v>
      </c>
      <c r="F35">
        <v>345.3</v>
      </c>
      <c r="G35">
        <v>218.2</v>
      </c>
      <c r="H35">
        <v>109.9</v>
      </c>
      <c r="I35">
        <v>220.8</v>
      </c>
      <c r="J35" s="38">
        <f>('clean data'!AC35+'clean data'!Q35)</f>
        <v>223.7</v>
      </c>
    </row>
    <row r="36" spans="1:10" x14ac:dyDescent="0.3">
      <c r="A36" s="37" t="s">
        <v>33</v>
      </c>
      <c r="B36">
        <v>2013</v>
      </c>
      <c r="C36" t="s">
        <v>46</v>
      </c>
      <c r="D36">
        <v>1504.4</v>
      </c>
      <c r="E36">
        <v>332.40000000000003</v>
      </c>
      <c r="F36">
        <v>338.8</v>
      </c>
      <c r="G36">
        <v>216.7</v>
      </c>
      <c r="H36">
        <v>109.7</v>
      </c>
      <c r="I36">
        <v>220.3</v>
      </c>
      <c r="J36" s="38">
        <f>('clean data'!AC36+'clean data'!Q36)</f>
        <v>224.8</v>
      </c>
    </row>
    <row r="37" spans="1:10" x14ac:dyDescent="0.3">
      <c r="A37" s="37" t="s">
        <v>34</v>
      </c>
      <c r="B37">
        <v>2013</v>
      </c>
      <c r="C37" t="s">
        <v>46</v>
      </c>
      <c r="D37">
        <v>1507.3000000000002</v>
      </c>
      <c r="E37">
        <v>334.3</v>
      </c>
      <c r="F37">
        <v>342.7</v>
      </c>
      <c r="G37">
        <v>217.60000000000002</v>
      </c>
      <c r="H37">
        <v>109.8</v>
      </c>
      <c r="I37">
        <v>220.5</v>
      </c>
      <c r="J37" s="38">
        <f>('clean data'!AC37+'clean data'!Q37)</f>
        <v>224</v>
      </c>
    </row>
    <row r="38" spans="1:10" x14ac:dyDescent="0.3">
      <c r="A38" s="37" t="s">
        <v>30</v>
      </c>
      <c r="B38">
        <v>2014</v>
      </c>
      <c r="C38" t="s">
        <v>31</v>
      </c>
      <c r="D38">
        <v>1486.6000000000001</v>
      </c>
      <c r="E38">
        <v>225.6</v>
      </c>
      <c r="F38">
        <v>347.2</v>
      </c>
      <c r="G38">
        <v>218.89999999999998</v>
      </c>
      <c r="H38">
        <v>110.5</v>
      </c>
      <c r="I38">
        <v>221.39999999999998</v>
      </c>
      <c r="J38" s="38">
        <f>('clean data'!AC38+'clean data'!Q38)</f>
        <v>224.6</v>
      </c>
    </row>
    <row r="39" spans="1:10" x14ac:dyDescent="0.3">
      <c r="A39" s="37" t="s">
        <v>33</v>
      </c>
      <c r="B39">
        <v>2014</v>
      </c>
      <c r="C39" t="s">
        <v>31</v>
      </c>
      <c r="D39">
        <v>1484.3</v>
      </c>
      <c r="E39">
        <v>334.5</v>
      </c>
      <c r="F39">
        <v>340.4</v>
      </c>
      <c r="G39">
        <v>217.7</v>
      </c>
      <c r="H39">
        <v>110.8</v>
      </c>
      <c r="I39">
        <v>221.3</v>
      </c>
      <c r="J39" s="38">
        <f>('clean data'!AC39+'clean data'!Q39)</f>
        <v>226.2</v>
      </c>
    </row>
    <row r="40" spans="1:10" x14ac:dyDescent="0.3">
      <c r="A40" s="37" t="s">
        <v>34</v>
      </c>
      <c r="B40">
        <v>2014</v>
      </c>
      <c r="C40" t="s">
        <v>31</v>
      </c>
      <c r="D40">
        <v>1485.7999999999997</v>
      </c>
      <c r="E40">
        <v>336.1</v>
      </c>
      <c r="F40">
        <v>344.4</v>
      </c>
      <c r="G40">
        <v>218.5</v>
      </c>
      <c r="H40">
        <v>110.7</v>
      </c>
      <c r="I40">
        <v>221.3</v>
      </c>
      <c r="J40" s="38">
        <f>('clean data'!AC40+'clean data'!Q40)</f>
        <v>225.1</v>
      </c>
    </row>
    <row r="41" spans="1:10" x14ac:dyDescent="0.3">
      <c r="A41" s="37" t="s">
        <v>30</v>
      </c>
      <c r="B41">
        <v>2014</v>
      </c>
      <c r="C41" t="s">
        <v>35</v>
      </c>
      <c r="D41">
        <v>1482.2</v>
      </c>
      <c r="E41">
        <v>226.10000000000002</v>
      </c>
      <c r="F41">
        <v>348.3</v>
      </c>
      <c r="G41">
        <v>219.60000000000002</v>
      </c>
      <c r="H41">
        <v>110.8</v>
      </c>
      <c r="I41">
        <v>221.9</v>
      </c>
      <c r="J41" s="38">
        <f>('clean data'!AC41+'clean data'!Q41)</f>
        <v>225.10000000000002</v>
      </c>
    </row>
    <row r="42" spans="1:10" x14ac:dyDescent="0.3">
      <c r="A42" s="37" t="s">
        <v>33</v>
      </c>
      <c r="B42">
        <v>2014</v>
      </c>
      <c r="C42" t="s">
        <v>35</v>
      </c>
      <c r="D42">
        <v>1476</v>
      </c>
      <c r="E42">
        <v>336.2</v>
      </c>
      <c r="F42">
        <v>341.7</v>
      </c>
      <c r="G42">
        <v>219.10000000000002</v>
      </c>
      <c r="H42">
        <v>111.3</v>
      </c>
      <c r="I42">
        <v>221.89999999999998</v>
      </c>
      <c r="J42" s="38">
        <f>('clean data'!AC42+'clean data'!Q42)</f>
        <v>227.2</v>
      </c>
    </row>
    <row r="43" spans="1:10" x14ac:dyDescent="0.3">
      <c r="A43" s="37" t="s">
        <v>34</v>
      </c>
      <c r="B43">
        <v>2014</v>
      </c>
      <c r="C43" t="s">
        <v>35</v>
      </c>
      <c r="D43">
        <v>1480.1</v>
      </c>
      <c r="E43">
        <v>337.7</v>
      </c>
      <c r="F43">
        <v>345.6</v>
      </c>
      <c r="G43">
        <v>219.4</v>
      </c>
      <c r="H43">
        <v>111.1</v>
      </c>
      <c r="I43">
        <v>221.89999999999998</v>
      </c>
      <c r="J43" s="38">
        <f>('clean data'!AC43+'clean data'!Q43)</f>
        <v>225.60000000000002</v>
      </c>
    </row>
    <row r="44" spans="1:10" x14ac:dyDescent="0.3">
      <c r="A44" s="37" t="s">
        <v>30</v>
      </c>
      <c r="B44">
        <v>2014</v>
      </c>
      <c r="C44" t="s">
        <v>36</v>
      </c>
      <c r="D44">
        <v>1491.4</v>
      </c>
      <c r="E44">
        <v>226.8</v>
      </c>
      <c r="F44">
        <v>349.6</v>
      </c>
      <c r="G44">
        <v>220.3</v>
      </c>
      <c r="H44">
        <v>111.2</v>
      </c>
      <c r="I44">
        <v>222.60000000000002</v>
      </c>
      <c r="J44" s="38">
        <f>('clean data'!AC44+'clean data'!Q44)</f>
        <v>225.89999999999998</v>
      </c>
    </row>
    <row r="45" spans="1:10" x14ac:dyDescent="0.3">
      <c r="A45" s="37" t="s">
        <v>33</v>
      </c>
      <c r="B45">
        <v>2014</v>
      </c>
      <c r="C45" t="s">
        <v>36</v>
      </c>
      <c r="D45">
        <v>1483</v>
      </c>
      <c r="E45">
        <v>337.1</v>
      </c>
      <c r="F45">
        <v>343.09999999999997</v>
      </c>
      <c r="G45">
        <v>220</v>
      </c>
      <c r="H45">
        <v>111.6</v>
      </c>
      <c r="I45">
        <v>222.7</v>
      </c>
      <c r="J45" s="38">
        <f>('clean data'!AC45+'clean data'!Q45)</f>
        <v>228.10000000000002</v>
      </c>
    </row>
    <row r="46" spans="1:10" x14ac:dyDescent="0.3">
      <c r="A46" s="37" t="s">
        <v>34</v>
      </c>
      <c r="B46">
        <v>2014</v>
      </c>
      <c r="C46" t="s">
        <v>36</v>
      </c>
      <c r="D46">
        <v>1488.2999999999997</v>
      </c>
      <c r="E46">
        <v>338.9</v>
      </c>
      <c r="F46">
        <v>346.9</v>
      </c>
      <c r="G46">
        <v>220.2</v>
      </c>
      <c r="H46">
        <v>111.4</v>
      </c>
      <c r="I46">
        <v>222.6</v>
      </c>
      <c r="J46" s="38">
        <f>('clean data'!AC46+'clean data'!Q46)</f>
        <v>226.5</v>
      </c>
    </row>
    <row r="47" spans="1:10" x14ac:dyDescent="0.3">
      <c r="A47" s="37" t="s">
        <v>30</v>
      </c>
      <c r="B47">
        <v>2014</v>
      </c>
      <c r="C47" t="s">
        <v>37</v>
      </c>
      <c r="D47">
        <v>1504.1000000000001</v>
      </c>
      <c r="E47">
        <v>227.10000000000002</v>
      </c>
      <c r="F47">
        <v>352</v>
      </c>
      <c r="G47">
        <v>220.7</v>
      </c>
      <c r="H47">
        <v>111.2</v>
      </c>
      <c r="I47">
        <v>223.5</v>
      </c>
      <c r="J47" s="38">
        <f>('clean data'!AC47+'clean data'!Q47)</f>
        <v>226.9</v>
      </c>
    </row>
    <row r="48" spans="1:10" x14ac:dyDescent="0.3">
      <c r="A48" s="37" t="s">
        <v>33</v>
      </c>
      <c r="B48">
        <v>2014</v>
      </c>
      <c r="C48" t="s">
        <v>37</v>
      </c>
      <c r="D48">
        <v>1504.0000000000002</v>
      </c>
      <c r="E48">
        <v>338.20000000000005</v>
      </c>
      <c r="F48">
        <v>344.5</v>
      </c>
      <c r="G48">
        <v>220.1</v>
      </c>
      <c r="H48">
        <v>111.2</v>
      </c>
      <c r="I48">
        <v>223.7</v>
      </c>
      <c r="J48" s="38">
        <f>('clean data'!AC48+'clean data'!Q48)</f>
        <v>229</v>
      </c>
    </row>
    <row r="49" spans="1:10" x14ac:dyDescent="0.3">
      <c r="A49" s="37" t="s">
        <v>34</v>
      </c>
      <c r="B49">
        <v>2014</v>
      </c>
      <c r="C49" t="s">
        <v>37</v>
      </c>
      <c r="D49">
        <v>1504.1</v>
      </c>
      <c r="E49">
        <v>340</v>
      </c>
      <c r="F49">
        <v>349</v>
      </c>
      <c r="G49">
        <v>220.5</v>
      </c>
      <c r="H49">
        <v>111.2</v>
      </c>
      <c r="I49">
        <v>223.60000000000002</v>
      </c>
      <c r="J49" s="38">
        <f>('clean data'!AC49+'clean data'!Q49)</f>
        <v>227.5</v>
      </c>
    </row>
    <row r="50" spans="1:10" x14ac:dyDescent="0.3">
      <c r="A50" s="37" t="s">
        <v>30</v>
      </c>
      <c r="B50">
        <v>2014</v>
      </c>
      <c r="C50" t="s">
        <v>38</v>
      </c>
      <c r="D50">
        <v>1513.8999999999999</v>
      </c>
      <c r="E50">
        <v>227.5</v>
      </c>
      <c r="F50">
        <v>354</v>
      </c>
      <c r="G50">
        <v>221</v>
      </c>
      <c r="H50">
        <v>111.4</v>
      </c>
      <c r="I50">
        <v>224</v>
      </c>
      <c r="J50" s="38">
        <f>('clean data'!AC50+'clean data'!Q50)</f>
        <v>228.1</v>
      </c>
    </row>
    <row r="51" spans="1:10" x14ac:dyDescent="0.3">
      <c r="A51" s="37" t="s">
        <v>33</v>
      </c>
      <c r="B51">
        <v>2014</v>
      </c>
      <c r="C51" t="s">
        <v>38</v>
      </c>
      <c r="D51">
        <v>1525.3000000000002</v>
      </c>
      <c r="E51">
        <v>339.5</v>
      </c>
      <c r="F51">
        <v>345.9</v>
      </c>
      <c r="G51">
        <v>220.5</v>
      </c>
      <c r="H51">
        <v>111.3</v>
      </c>
      <c r="I51">
        <v>224.4</v>
      </c>
      <c r="J51" s="38">
        <f>('clean data'!AC51+'clean data'!Q51)</f>
        <v>230</v>
      </c>
    </row>
    <row r="52" spans="1:10" x14ac:dyDescent="0.3">
      <c r="A52" s="37" t="s">
        <v>34</v>
      </c>
      <c r="B52">
        <v>2014</v>
      </c>
      <c r="C52" t="s">
        <v>38</v>
      </c>
      <c r="D52">
        <v>1518.5000000000005</v>
      </c>
      <c r="E52">
        <v>340.9</v>
      </c>
      <c r="F52">
        <v>350.79999999999995</v>
      </c>
      <c r="G52">
        <v>220.89999999999998</v>
      </c>
      <c r="H52">
        <v>111.3</v>
      </c>
      <c r="I52">
        <v>224.2</v>
      </c>
      <c r="J52" s="38">
        <f>('clean data'!AC52+'clean data'!Q52)</f>
        <v>228.6</v>
      </c>
    </row>
    <row r="53" spans="1:10" x14ac:dyDescent="0.3">
      <c r="A53" s="37" t="s">
        <v>30</v>
      </c>
      <c r="B53">
        <v>2014</v>
      </c>
      <c r="C53" t="s">
        <v>39</v>
      </c>
      <c r="D53">
        <v>1525.6999999999998</v>
      </c>
      <c r="E53">
        <v>229.3</v>
      </c>
      <c r="F53">
        <v>356.3</v>
      </c>
      <c r="G53">
        <v>220.8</v>
      </c>
      <c r="H53">
        <v>112.2</v>
      </c>
      <c r="I53">
        <v>225.7</v>
      </c>
      <c r="J53" s="38">
        <f>('clean data'!AC53+'clean data'!Q53)</f>
        <v>229.6</v>
      </c>
    </row>
    <row r="54" spans="1:10" x14ac:dyDescent="0.3">
      <c r="A54" s="37" t="s">
        <v>33</v>
      </c>
      <c r="B54">
        <v>2014</v>
      </c>
      <c r="C54" t="s">
        <v>39</v>
      </c>
      <c r="D54">
        <v>1547</v>
      </c>
      <c r="E54">
        <v>339.40000000000003</v>
      </c>
      <c r="F54">
        <v>347.3</v>
      </c>
      <c r="G54">
        <v>220.10000000000002</v>
      </c>
      <c r="H54">
        <v>111.5</v>
      </c>
      <c r="I54">
        <v>226.89999999999998</v>
      </c>
      <c r="J54" s="38">
        <f>('clean data'!AC54+'clean data'!Q54)</f>
        <v>231.2</v>
      </c>
    </row>
    <row r="55" spans="1:10" x14ac:dyDescent="0.3">
      <c r="A55" s="37" t="s">
        <v>34</v>
      </c>
      <c r="B55">
        <v>2014</v>
      </c>
      <c r="C55" t="s">
        <v>39</v>
      </c>
      <c r="D55">
        <v>1533.7000000000003</v>
      </c>
      <c r="E55">
        <v>341.70000000000005</v>
      </c>
      <c r="F55">
        <v>352.7</v>
      </c>
      <c r="G55">
        <v>220.6</v>
      </c>
      <c r="H55">
        <v>111.8</v>
      </c>
      <c r="I55">
        <v>226.39999999999998</v>
      </c>
      <c r="J55" s="38">
        <f>('clean data'!AC55+'clean data'!Q55)</f>
        <v>230.1</v>
      </c>
    </row>
    <row r="56" spans="1:10" x14ac:dyDescent="0.3">
      <c r="A56" s="37" t="s">
        <v>30</v>
      </c>
      <c r="B56">
        <v>2014</v>
      </c>
      <c r="C56" t="s">
        <v>40</v>
      </c>
      <c r="D56">
        <v>1563.2</v>
      </c>
      <c r="E56">
        <v>230.7</v>
      </c>
      <c r="F56">
        <v>359.3</v>
      </c>
      <c r="G56">
        <v>222.2</v>
      </c>
      <c r="H56">
        <v>113.2</v>
      </c>
      <c r="I56">
        <v>227.3</v>
      </c>
      <c r="J56" s="38">
        <f>('clean data'!AC56+'clean data'!Q56)</f>
        <v>231.1</v>
      </c>
    </row>
    <row r="57" spans="1:10" x14ac:dyDescent="0.3">
      <c r="A57" s="37" t="s">
        <v>33</v>
      </c>
      <c r="B57">
        <v>2014</v>
      </c>
      <c r="C57" t="s">
        <v>40</v>
      </c>
      <c r="D57">
        <v>1599.5</v>
      </c>
      <c r="E57">
        <v>341.29999999999995</v>
      </c>
      <c r="F57">
        <v>349</v>
      </c>
      <c r="G57">
        <v>221.2</v>
      </c>
      <c r="H57">
        <v>113</v>
      </c>
      <c r="I57">
        <v>230.2</v>
      </c>
      <c r="J57" s="38">
        <f>('clean data'!AC57+'clean data'!Q57)</f>
        <v>234.5</v>
      </c>
    </row>
    <row r="58" spans="1:10" x14ac:dyDescent="0.3">
      <c r="A58" s="37" t="s">
        <v>34</v>
      </c>
      <c r="B58">
        <v>2014</v>
      </c>
      <c r="C58" t="s">
        <v>40</v>
      </c>
      <c r="D58">
        <v>1576.3</v>
      </c>
      <c r="E58">
        <v>343.9</v>
      </c>
      <c r="F58">
        <v>355</v>
      </c>
      <c r="G58">
        <v>221.9</v>
      </c>
      <c r="H58">
        <v>113.1</v>
      </c>
      <c r="I58">
        <v>228.89999999999998</v>
      </c>
      <c r="J58" s="38">
        <f>('clean data'!AC58+'clean data'!Q58)</f>
        <v>232.1</v>
      </c>
    </row>
    <row r="59" spans="1:10" x14ac:dyDescent="0.3">
      <c r="A59" s="37" t="s">
        <v>30</v>
      </c>
      <c r="B59">
        <v>2014</v>
      </c>
      <c r="C59" t="s">
        <v>41</v>
      </c>
      <c r="D59">
        <v>1582.2999999999997</v>
      </c>
      <c r="E59">
        <v>231.3</v>
      </c>
      <c r="F59">
        <v>360.4</v>
      </c>
      <c r="G59">
        <v>223.4</v>
      </c>
      <c r="H59">
        <v>113.2</v>
      </c>
      <c r="I59">
        <v>228.4</v>
      </c>
      <c r="J59" s="38">
        <f>('clean data'!AC59+'clean data'!Q59)</f>
        <v>232.3</v>
      </c>
    </row>
    <row r="60" spans="1:10" x14ac:dyDescent="0.3">
      <c r="A60" s="37" t="s">
        <v>33</v>
      </c>
      <c r="B60">
        <v>2014</v>
      </c>
      <c r="C60" t="s">
        <v>41</v>
      </c>
      <c r="D60">
        <v>1617</v>
      </c>
      <c r="E60">
        <v>342.6</v>
      </c>
      <c r="F60">
        <v>350.6</v>
      </c>
      <c r="G60">
        <v>222.7</v>
      </c>
      <c r="H60">
        <v>112.5</v>
      </c>
      <c r="I60">
        <v>232.10000000000002</v>
      </c>
      <c r="J60" s="38">
        <f>('clean data'!AC60+'clean data'!Q60)</f>
        <v>236.9</v>
      </c>
    </row>
    <row r="61" spans="1:10" x14ac:dyDescent="0.3">
      <c r="A61" s="37" t="s">
        <v>34</v>
      </c>
      <c r="B61">
        <v>2014</v>
      </c>
      <c r="C61" t="s">
        <v>41</v>
      </c>
      <c r="D61">
        <v>1594.4999999999998</v>
      </c>
      <c r="E61">
        <v>345.1</v>
      </c>
      <c r="F61">
        <v>356.4</v>
      </c>
      <c r="G61">
        <v>223.2</v>
      </c>
      <c r="H61">
        <v>112.8</v>
      </c>
      <c r="I61">
        <v>230.6</v>
      </c>
      <c r="J61" s="38">
        <f>('clean data'!AC61+'clean data'!Q61)</f>
        <v>233.60000000000002</v>
      </c>
    </row>
    <row r="62" spans="1:10" x14ac:dyDescent="0.3">
      <c r="A62" s="37" t="s">
        <v>30</v>
      </c>
      <c r="B62">
        <v>2014</v>
      </c>
      <c r="C62" t="s">
        <v>42</v>
      </c>
      <c r="D62">
        <v>1583.2</v>
      </c>
      <c r="E62">
        <v>232.5</v>
      </c>
      <c r="F62">
        <v>362.2</v>
      </c>
      <c r="G62">
        <v>223.6</v>
      </c>
      <c r="H62">
        <v>112.8</v>
      </c>
      <c r="I62">
        <v>229.2</v>
      </c>
      <c r="J62" s="38">
        <f>('clean data'!AC62+'clean data'!Q62)</f>
        <v>233.2</v>
      </c>
    </row>
    <row r="63" spans="1:10" x14ac:dyDescent="0.3">
      <c r="A63" s="37" t="s">
        <v>33</v>
      </c>
      <c r="B63">
        <v>2014</v>
      </c>
      <c r="C63" t="s">
        <v>42</v>
      </c>
      <c r="D63">
        <v>1593.7000000000003</v>
      </c>
      <c r="E63">
        <v>343.4</v>
      </c>
      <c r="F63">
        <v>352.1</v>
      </c>
      <c r="G63">
        <v>222.3</v>
      </c>
      <c r="H63">
        <v>111.2</v>
      </c>
      <c r="I63">
        <v>233.4</v>
      </c>
      <c r="J63" s="38">
        <f>('clean data'!AC63+'clean data'!Q63)</f>
        <v>237.89999999999998</v>
      </c>
    </row>
    <row r="64" spans="1:10" x14ac:dyDescent="0.3">
      <c r="A64" s="37" t="s">
        <v>34</v>
      </c>
      <c r="B64">
        <v>2014</v>
      </c>
      <c r="C64" t="s">
        <v>42</v>
      </c>
      <c r="D64">
        <v>1586.0999999999997</v>
      </c>
      <c r="E64">
        <v>346.5</v>
      </c>
      <c r="F64">
        <v>358</v>
      </c>
      <c r="G64">
        <v>223.2</v>
      </c>
      <c r="H64">
        <v>112</v>
      </c>
      <c r="I64">
        <v>231.7</v>
      </c>
      <c r="J64" s="38">
        <f>('clean data'!AC64+'clean data'!Q64)</f>
        <v>234.5</v>
      </c>
    </row>
    <row r="65" spans="1:10" x14ac:dyDescent="0.3">
      <c r="A65" s="37" t="s">
        <v>30</v>
      </c>
      <c r="B65">
        <v>2014</v>
      </c>
      <c r="C65" t="s">
        <v>43</v>
      </c>
      <c r="D65">
        <v>1581.1999999999998</v>
      </c>
      <c r="E65">
        <v>233.9</v>
      </c>
      <c r="F65">
        <v>365.3</v>
      </c>
      <c r="G65">
        <v>224.6</v>
      </c>
      <c r="H65">
        <v>112.6</v>
      </c>
      <c r="I65">
        <v>229.9</v>
      </c>
      <c r="J65" s="38">
        <f>('clean data'!AC65+'clean data'!Q65)</f>
        <v>234</v>
      </c>
    </row>
    <row r="66" spans="1:10" x14ac:dyDescent="0.3">
      <c r="A66" s="37" t="s">
        <v>33</v>
      </c>
      <c r="B66">
        <v>2014</v>
      </c>
      <c r="C66" t="s">
        <v>43</v>
      </c>
      <c r="D66">
        <v>1587.5</v>
      </c>
      <c r="E66">
        <v>344.5</v>
      </c>
      <c r="F66">
        <v>353.4</v>
      </c>
      <c r="G66">
        <v>222.7</v>
      </c>
      <c r="H66">
        <v>111</v>
      </c>
      <c r="I66">
        <v>233.8</v>
      </c>
      <c r="J66" s="38">
        <f>('clean data'!AC66+'clean data'!Q66)</f>
        <v>238</v>
      </c>
    </row>
    <row r="67" spans="1:10" x14ac:dyDescent="0.3">
      <c r="A67" s="37" t="s">
        <v>34</v>
      </c>
      <c r="B67">
        <v>2014</v>
      </c>
      <c r="C67" t="s">
        <v>43</v>
      </c>
      <c r="D67">
        <v>1582.7</v>
      </c>
      <c r="E67">
        <v>348.1</v>
      </c>
      <c r="F67">
        <v>360.6</v>
      </c>
      <c r="G67">
        <v>223.89999999999998</v>
      </c>
      <c r="H67">
        <v>111.8</v>
      </c>
      <c r="I67">
        <v>232.1</v>
      </c>
      <c r="J67" s="38">
        <f>('clean data'!AC67+'clean data'!Q67)</f>
        <v>235</v>
      </c>
    </row>
    <row r="68" spans="1:10" x14ac:dyDescent="0.3">
      <c r="A68" s="37" t="s">
        <v>30</v>
      </c>
      <c r="B68">
        <v>2014</v>
      </c>
      <c r="C68" t="s">
        <v>45</v>
      </c>
      <c r="D68">
        <v>1582</v>
      </c>
      <c r="E68">
        <v>235.39999999999998</v>
      </c>
      <c r="F68">
        <v>366.70000000000005</v>
      </c>
      <c r="G68">
        <v>224.7</v>
      </c>
      <c r="H68">
        <v>112</v>
      </c>
      <c r="I68">
        <v>230.5</v>
      </c>
      <c r="J68" s="38">
        <f>('clean data'!AC68+'clean data'!Q68)</f>
        <v>234.89999999999998</v>
      </c>
    </row>
    <row r="69" spans="1:10" x14ac:dyDescent="0.3">
      <c r="A69" s="37" t="s">
        <v>33</v>
      </c>
      <c r="B69">
        <v>2014</v>
      </c>
      <c r="C69" t="s">
        <v>45</v>
      </c>
      <c r="D69">
        <v>1587.8</v>
      </c>
      <c r="E69">
        <v>346.1</v>
      </c>
      <c r="F69">
        <v>355.2</v>
      </c>
      <c r="G69">
        <v>222.6</v>
      </c>
      <c r="H69">
        <v>109.7</v>
      </c>
      <c r="I69">
        <v>234.3</v>
      </c>
      <c r="J69" s="38">
        <f>('clean data'!AC69+'clean data'!Q69)</f>
        <v>239.2</v>
      </c>
    </row>
    <row r="70" spans="1:10" x14ac:dyDescent="0.3">
      <c r="A70" s="37" t="s">
        <v>34</v>
      </c>
      <c r="B70">
        <v>2014</v>
      </c>
      <c r="C70" t="s">
        <v>45</v>
      </c>
      <c r="D70">
        <v>1583.2</v>
      </c>
      <c r="E70">
        <v>349.9</v>
      </c>
      <c r="F70">
        <v>362.1</v>
      </c>
      <c r="G70">
        <v>223.89999999999998</v>
      </c>
      <c r="H70">
        <v>110.8</v>
      </c>
      <c r="I70">
        <v>232.7</v>
      </c>
      <c r="J70" s="38">
        <f>('clean data'!AC70+'clean data'!Q70)</f>
        <v>235.89999999999998</v>
      </c>
    </row>
    <row r="71" spans="1:10" x14ac:dyDescent="0.3">
      <c r="A71" s="37" t="s">
        <v>30</v>
      </c>
      <c r="B71">
        <v>2014</v>
      </c>
      <c r="C71" t="s">
        <v>46</v>
      </c>
      <c r="D71">
        <v>1569.6</v>
      </c>
      <c r="E71">
        <v>235.60000000000002</v>
      </c>
      <c r="F71">
        <v>367.7</v>
      </c>
      <c r="G71">
        <v>225.60000000000002</v>
      </c>
      <c r="H71">
        <v>111.5</v>
      </c>
      <c r="I71">
        <v>231</v>
      </c>
      <c r="J71" s="38">
        <f>('clean data'!AC71+'clean data'!Q71)</f>
        <v>235.9</v>
      </c>
    </row>
    <row r="72" spans="1:10" x14ac:dyDescent="0.3">
      <c r="A72" s="37" t="s">
        <v>33</v>
      </c>
      <c r="B72">
        <v>2014</v>
      </c>
      <c r="C72" t="s">
        <v>46</v>
      </c>
      <c r="D72">
        <v>1577.1999999999998</v>
      </c>
      <c r="E72">
        <v>346.3</v>
      </c>
      <c r="F72">
        <v>356.5</v>
      </c>
      <c r="G72">
        <v>223.60000000000002</v>
      </c>
      <c r="H72">
        <v>108.8</v>
      </c>
      <c r="I72">
        <v>235</v>
      </c>
      <c r="J72" s="38">
        <f>('clean data'!AC72+'clean data'!Q72)</f>
        <v>239.8</v>
      </c>
    </row>
    <row r="73" spans="1:10" x14ac:dyDescent="0.3">
      <c r="A73" s="37" t="s">
        <v>34</v>
      </c>
      <c r="B73">
        <v>2014</v>
      </c>
      <c r="C73" t="s">
        <v>46</v>
      </c>
      <c r="D73">
        <v>1571.6999999999998</v>
      </c>
      <c r="E73">
        <v>349.7</v>
      </c>
      <c r="F73">
        <v>363.2</v>
      </c>
      <c r="G73">
        <v>224.89999999999998</v>
      </c>
      <c r="H73">
        <v>110.1</v>
      </c>
      <c r="I73">
        <v>233.4</v>
      </c>
      <c r="J73" s="38">
        <f>('clean data'!AC73+'clean data'!Q73)</f>
        <v>236.8</v>
      </c>
    </row>
    <row r="74" spans="1:10" x14ac:dyDescent="0.3">
      <c r="A74" s="37" t="s">
        <v>30</v>
      </c>
      <c r="B74">
        <v>2015</v>
      </c>
      <c r="C74" t="s">
        <v>31</v>
      </c>
      <c r="D74">
        <v>1568.1</v>
      </c>
      <c r="E74">
        <v>237.3</v>
      </c>
      <c r="F74">
        <v>370</v>
      </c>
      <c r="G74">
        <v>226.8</v>
      </c>
      <c r="H74">
        <v>111</v>
      </c>
      <c r="I74">
        <v>232.2</v>
      </c>
      <c r="J74" s="38">
        <f>('clean data'!AC74+'clean data'!Q74)</f>
        <v>237.2</v>
      </c>
    </row>
    <row r="75" spans="1:10" x14ac:dyDescent="0.3">
      <c r="A75" s="37" t="s">
        <v>33</v>
      </c>
      <c r="B75">
        <v>2015</v>
      </c>
      <c r="C75" t="s">
        <v>31</v>
      </c>
      <c r="D75">
        <v>1574.8999999999999</v>
      </c>
      <c r="E75">
        <v>347.9</v>
      </c>
      <c r="F75">
        <v>357.3</v>
      </c>
      <c r="G75">
        <v>225.10000000000002</v>
      </c>
      <c r="H75">
        <v>107.9</v>
      </c>
      <c r="I75">
        <v>235.39999999999998</v>
      </c>
      <c r="J75" s="38">
        <f>('clean data'!AC75+'clean data'!Q75)</f>
        <v>240.8</v>
      </c>
    </row>
    <row r="76" spans="1:10" x14ac:dyDescent="0.3">
      <c r="A76" s="37" t="s">
        <v>34</v>
      </c>
      <c r="B76">
        <v>2015</v>
      </c>
      <c r="C76" t="s">
        <v>31</v>
      </c>
      <c r="D76">
        <v>1569.3</v>
      </c>
      <c r="E76">
        <v>351.9</v>
      </c>
      <c r="F76">
        <v>364.9</v>
      </c>
      <c r="G76">
        <v>226.2</v>
      </c>
      <c r="H76">
        <v>109.4</v>
      </c>
      <c r="I76">
        <v>234</v>
      </c>
      <c r="J76" s="38">
        <f>('clean data'!AC76+'clean data'!Q76)</f>
        <v>238</v>
      </c>
    </row>
    <row r="77" spans="1:10" x14ac:dyDescent="0.3">
      <c r="A77" s="37" t="s">
        <v>30</v>
      </c>
      <c r="B77">
        <v>2015</v>
      </c>
      <c r="C77" t="s">
        <v>35</v>
      </c>
      <c r="D77">
        <v>1570.5999999999997</v>
      </c>
      <c r="E77">
        <v>239.6</v>
      </c>
      <c r="F77">
        <v>373.1</v>
      </c>
      <c r="G77">
        <v>228.5</v>
      </c>
      <c r="H77">
        <v>110.9</v>
      </c>
      <c r="I77">
        <v>233.5</v>
      </c>
      <c r="J77" s="38">
        <f>('clean data'!AC77+'clean data'!Q77)</f>
        <v>239.2</v>
      </c>
    </row>
    <row r="78" spans="1:10" x14ac:dyDescent="0.3">
      <c r="A78" s="37" t="s">
        <v>33</v>
      </c>
      <c r="B78">
        <v>2015</v>
      </c>
      <c r="C78" t="s">
        <v>35</v>
      </c>
      <c r="D78">
        <v>1571.1000000000001</v>
      </c>
      <c r="E78">
        <v>349.8</v>
      </c>
      <c r="F78">
        <v>358.4</v>
      </c>
      <c r="G78">
        <v>225.8</v>
      </c>
      <c r="H78">
        <v>106.8</v>
      </c>
      <c r="I78">
        <v>235.3</v>
      </c>
      <c r="J78" s="38">
        <f>('clean data'!AC78+'clean data'!Q78)</f>
        <v>241.3</v>
      </c>
    </row>
    <row r="79" spans="1:10" x14ac:dyDescent="0.3">
      <c r="A79" s="37" t="s">
        <v>34</v>
      </c>
      <c r="B79">
        <v>2015</v>
      </c>
      <c r="C79" t="s">
        <v>35</v>
      </c>
      <c r="D79">
        <v>1569.3999999999996</v>
      </c>
      <c r="E79">
        <v>354.5</v>
      </c>
      <c r="F79">
        <v>367.2</v>
      </c>
      <c r="G79">
        <v>227.5</v>
      </c>
      <c r="H79">
        <v>108.7</v>
      </c>
      <c r="I79">
        <v>234.60000000000002</v>
      </c>
      <c r="J79" s="38">
        <f>('clean data'!AC79+'clean data'!Q79)</f>
        <v>239.3</v>
      </c>
    </row>
    <row r="80" spans="1:10" x14ac:dyDescent="0.3">
      <c r="A80" s="37" t="s">
        <v>30</v>
      </c>
      <c r="B80">
        <v>2015</v>
      </c>
      <c r="C80" t="s">
        <v>36</v>
      </c>
      <c r="D80">
        <v>1571.5</v>
      </c>
      <c r="E80">
        <v>240.8</v>
      </c>
      <c r="F80">
        <v>374.4</v>
      </c>
      <c r="G80">
        <v>229</v>
      </c>
      <c r="H80">
        <v>111.6</v>
      </c>
      <c r="I80">
        <v>234.9</v>
      </c>
      <c r="J80" s="38">
        <f>('clean data'!AC80+'clean data'!Q80)</f>
        <v>240.2</v>
      </c>
    </row>
    <row r="81" spans="1:10" x14ac:dyDescent="0.3">
      <c r="A81" s="37" t="s">
        <v>33</v>
      </c>
      <c r="B81">
        <v>2015</v>
      </c>
      <c r="C81" t="s">
        <v>36</v>
      </c>
      <c r="D81">
        <v>1568.0000000000002</v>
      </c>
      <c r="E81">
        <v>351</v>
      </c>
      <c r="F81">
        <v>359.5</v>
      </c>
      <c r="G81">
        <v>225.6</v>
      </c>
      <c r="H81">
        <v>108.4</v>
      </c>
      <c r="I81">
        <v>236</v>
      </c>
      <c r="J81" s="38">
        <f>('clean data'!AC81+'clean data'!Q81)</f>
        <v>242.60000000000002</v>
      </c>
    </row>
    <row r="82" spans="1:10" x14ac:dyDescent="0.3">
      <c r="A82" s="37" t="s">
        <v>34</v>
      </c>
      <c r="B82">
        <v>2015</v>
      </c>
      <c r="C82" t="s">
        <v>36</v>
      </c>
      <c r="D82">
        <v>1569.1</v>
      </c>
      <c r="E82">
        <v>356.09999999999997</v>
      </c>
      <c r="F82">
        <v>368.4</v>
      </c>
      <c r="G82">
        <v>227.7</v>
      </c>
      <c r="H82">
        <v>109.9</v>
      </c>
      <c r="I82">
        <v>235.5</v>
      </c>
      <c r="J82" s="38">
        <f>('clean data'!AC82+'clean data'!Q82)</f>
        <v>240.5</v>
      </c>
    </row>
    <row r="83" spans="1:10" x14ac:dyDescent="0.3">
      <c r="A83" s="37" t="s">
        <v>30</v>
      </c>
      <c r="B83">
        <v>2015</v>
      </c>
      <c r="C83" t="s">
        <v>37</v>
      </c>
      <c r="D83">
        <v>1577.2</v>
      </c>
      <c r="E83">
        <v>242.10000000000002</v>
      </c>
      <c r="F83">
        <v>375.7</v>
      </c>
      <c r="G83">
        <v>230.2</v>
      </c>
      <c r="H83">
        <v>111.9</v>
      </c>
      <c r="I83">
        <v>236.10000000000002</v>
      </c>
      <c r="J83" s="38">
        <f>('clean data'!AC83+'clean data'!Q83)</f>
        <v>241.7</v>
      </c>
    </row>
    <row r="84" spans="1:10" x14ac:dyDescent="0.3">
      <c r="A84" s="37" t="s">
        <v>33</v>
      </c>
      <c r="B84">
        <v>2015</v>
      </c>
      <c r="C84" t="s">
        <v>37</v>
      </c>
      <c r="D84">
        <v>1576.1</v>
      </c>
      <c r="E84">
        <v>352.3</v>
      </c>
      <c r="F84">
        <v>360.6</v>
      </c>
      <c r="G84">
        <v>226.39999999999998</v>
      </c>
      <c r="H84">
        <v>108.4</v>
      </c>
      <c r="I84">
        <v>237.3</v>
      </c>
      <c r="J84" s="38">
        <f>('clean data'!AC84+'clean data'!Q84)</f>
        <v>244.3</v>
      </c>
    </row>
    <row r="85" spans="1:10" x14ac:dyDescent="0.3">
      <c r="A85" s="37" t="s">
        <v>34</v>
      </c>
      <c r="B85">
        <v>2015</v>
      </c>
      <c r="C85" t="s">
        <v>37</v>
      </c>
      <c r="D85">
        <v>1575.7</v>
      </c>
      <c r="E85">
        <v>357.6</v>
      </c>
      <c r="F85">
        <v>369.6</v>
      </c>
      <c r="G85">
        <v>228.8</v>
      </c>
      <c r="H85">
        <v>110.1</v>
      </c>
      <c r="I85">
        <v>236.9</v>
      </c>
      <c r="J85" s="38">
        <f>('clean data'!AC85+'clean data'!Q85)</f>
        <v>242</v>
      </c>
    </row>
    <row r="86" spans="1:10" x14ac:dyDescent="0.3">
      <c r="A86" s="37" t="s">
        <v>30</v>
      </c>
      <c r="B86">
        <v>2015</v>
      </c>
      <c r="C86" t="s">
        <v>38</v>
      </c>
      <c r="D86">
        <v>1587.7</v>
      </c>
      <c r="E86">
        <v>243.4</v>
      </c>
      <c r="F86">
        <v>378.2</v>
      </c>
      <c r="G86">
        <v>231.7</v>
      </c>
      <c r="H86">
        <v>113.3</v>
      </c>
      <c r="I86">
        <v>237.2</v>
      </c>
      <c r="J86" s="38">
        <f>('clean data'!AC86+'clean data'!Q86)</f>
        <v>243.60000000000002</v>
      </c>
    </row>
    <row r="87" spans="1:10" x14ac:dyDescent="0.3">
      <c r="A87" s="37" t="s">
        <v>33</v>
      </c>
      <c r="B87">
        <v>2015</v>
      </c>
      <c r="C87" t="s">
        <v>38</v>
      </c>
      <c r="D87">
        <v>1598.9</v>
      </c>
      <c r="E87">
        <v>353.2</v>
      </c>
      <c r="F87">
        <v>361.4</v>
      </c>
      <c r="G87">
        <v>227.3</v>
      </c>
      <c r="H87">
        <v>110.8</v>
      </c>
      <c r="I87">
        <v>238</v>
      </c>
      <c r="J87" s="38">
        <f>('clean data'!AC87+'clean data'!Q87)</f>
        <v>246.5</v>
      </c>
    </row>
    <row r="88" spans="1:10" x14ac:dyDescent="0.3">
      <c r="A88" s="37" t="s">
        <v>34</v>
      </c>
      <c r="B88">
        <v>2015</v>
      </c>
      <c r="C88" t="s">
        <v>38</v>
      </c>
      <c r="D88">
        <v>1590.4</v>
      </c>
      <c r="E88">
        <v>359</v>
      </c>
      <c r="F88">
        <v>371.4</v>
      </c>
      <c r="G88">
        <v>230</v>
      </c>
      <c r="H88">
        <v>112</v>
      </c>
      <c r="I88">
        <v>237.7</v>
      </c>
      <c r="J88" s="38">
        <f>('clean data'!AC88+'clean data'!Q88)</f>
        <v>244</v>
      </c>
    </row>
    <row r="89" spans="1:10" x14ac:dyDescent="0.3">
      <c r="A89" s="37" t="s">
        <v>30</v>
      </c>
      <c r="B89">
        <v>2015</v>
      </c>
      <c r="C89" t="s">
        <v>39</v>
      </c>
      <c r="D89">
        <v>1617.8999999999999</v>
      </c>
      <c r="E89">
        <v>245.39999999999998</v>
      </c>
      <c r="F89">
        <v>381.5</v>
      </c>
      <c r="G89">
        <v>233.4</v>
      </c>
      <c r="H89">
        <v>114.2</v>
      </c>
      <c r="I89">
        <v>239.9</v>
      </c>
      <c r="J89" s="38">
        <f>('clean data'!AC89+'clean data'!Q89)</f>
        <v>246.1</v>
      </c>
    </row>
    <row r="90" spans="1:10" x14ac:dyDescent="0.3">
      <c r="A90" s="37" t="s">
        <v>33</v>
      </c>
      <c r="B90">
        <v>2015</v>
      </c>
      <c r="C90" t="s">
        <v>39</v>
      </c>
      <c r="D90">
        <v>1636.6</v>
      </c>
      <c r="E90">
        <v>353.3</v>
      </c>
      <c r="F90">
        <v>363.1</v>
      </c>
      <c r="G90">
        <v>227.9</v>
      </c>
      <c r="H90">
        <v>111.7</v>
      </c>
      <c r="I90">
        <v>240</v>
      </c>
      <c r="J90" s="38">
        <f>('clean data'!AC90+'clean data'!Q90)</f>
        <v>248.1</v>
      </c>
    </row>
    <row r="91" spans="1:10" x14ac:dyDescent="0.3">
      <c r="A91" s="37" t="s">
        <v>34</v>
      </c>
      <c r="B91">
        <v>2015</v>
      </c>
      <c r="C91" t="s">
        <v>39</v>
      </c>
      <c r="D91">
        <v>1623.5</v>
      </c>
      <c r="E91">
        <v>359.9</v>
      </c>
      <c r="F91">
        <v>374.1</v>
      </c>
      <c r="G91">
        <v>231.3</v>
      </c>
      <c r="H91">
        <v>112.9</v>
      </c>
      <c r="I91">
        <v>240</v>
      </c>
      <c r="J91" s="38">
        <f>('clean data'!AC91+'clean data'!Q91)</f>
        <v>246.2</v>
      </c>
    </row>
    <row r="92" spans="1:10" x14ac:dyDescent="0.3">
      <c r="A92" s="37" t="s">
        <v>30</v>
      </c>
      <c r="B92">
        <v>2015</v>
      </c>
      <c r="C92" t="s">
        <v>40</v>
      </c>
      <c r="D92">
        <v>1625.3</v>
      </c>
      <c r="E92">
        <v>246</v>
      </c>
      <c r="F92">
        <v>382.6</v>
      </c>
      <c r="G92">
        <v>233.5</v>
      </c>
      <c r="H92">
        <v>114.1</v>
      </c>
      <c r="I92">
        <v>240.9</v>
      </c>
      <c r="J92" s="38">
        <f>('clean data'!AC92+'clean data'!Q92)</f>
        <v>247.5</v>
      </c>
    </row>
    <row r="93" spans="1:10" x14ac:dyDescent="0.3">
      <c r="A93" s="37" t="s">
        <v>33</v>
      </c>
      <c r="B93">
        <v>2015</v>
      </c>
      <c r="C93" t="s">
        <v>40</v>
      </c>
      <c r="D93">
        <v>1642.8999999999999</v>
      </c>
      <c r="E93">
        <v>354.7</v>
      </c>
      <c r="F93">
        <v>364.1</v>
      </c>
      <c r="G93">
        <v>227.7</v>
      </c>
      <c r="H93">
        <v>111.5</v>
      </c>
      <c r="I93">
        <v>242</v>
      </c>
      <c r="J93" s="38">
        <f>('clean data'!AC93+'clean data'!Q93)</f>
        <v>249.39999999999998</v>
      </c>
    </row>
    <row r="94" spans="1:10" x14ac:dyDescent="0.3">
      <c r="A94" s="37" t="s">
        <v>34</v>
      </c>
      <c r="B94">
        <v>2015</v>
      </c>
      <c r="C94" t="s">
        <v>40</v>
      </c>
      <c r="D94">
        <v>1630.6000000000001</v>
      </c>
      <c r="E94">
        <v>361.3</v>
      </c>
      <c r="F94">
        <v>375.1</v>
      </c>
      <c r="G94">
        <v>231.3</v>
      </c>
      <c r="H94">
        <v>112.7</v>
      </c>
      <c r="I94">
        <v>241.60000000000002</v>
      </c>
      <c r="J94" s="38">
        <f>('clean data'!AC94+'clean data'!Q94)</f>
        <v>247.60000000000002</v>
      </c>
    </row>
    <row r="95" spans="1:10" x14ac:dyDescent="0.3">
      <c r="A95" s="37" t="s">
        <v>30</v>
      </c>
      <c r="B95">
        <v>2015</v>
      </c>
      <c r="C95" t="s">
        <v>41</v>
      </c>
      <c r="D95">
        <v>1646.6</v>
      </c>
      <c r="E95">
        <v>247.5</v>
      </c>
      <c r="F95">
        <v>384.8</v>
      </c>
      <c r="G95">
        <v>233.6</v>
      </c>
      <c r="H95">
        <v>113.6</v>
      </c>
      <c r="I95">
        <v>242.1</v>
      </c>
      <c r="J95" s="38">
        <f>('clean data'!AC95+'clean data'!Q95)</f>
        <v>248.3</v>
      </c>
    </row>
    <row r="96" spans="1:10" x14ac:dyDescent="0.3">
      <c r="A96" s="37" t="s">
        <v>33</v>
      </c>
      <c r="B96">
        <v>2015</v>
      </c>
      <c r="C96" t="s">
        <v>41</v>
      </c>
      <c r="D96">
        <v>1658.8999999999999</v>
      </c>
      <c r="E96">
        <v>356.2</v>
      </c>
      <c r="F96">
        <v>364.8</v>
      </c>
      <c r="G96">
        <v>228.6</v>
      </c>
      <c r="H96">
        <v>109.9</v>
      </c>
      <c r="I96">
        <v>243.4</v>
      </c>
      <c r="J96" s="38">
        <f>('clean data'!AC96+'clean data'!Q96)</f>
        <v>250.39999999999998</v>
      </c>
    </row>
    <row r="97" spans="1:10" x14ac:dyDescent="0.3">
      <c r="A97" s="37" t="s">
        <v>34</v>
      </c>
      <c r="B97">
        <v>2015</v>
      </c>
      <c r="C97" t="s">
        <v>41</v>
      </c>
      <c r="D97">
        <v>1649.6</v>
      </c>
      <c r="E97">
        <v>363.5</v>
      </c>
      <c r="F97">
        <v>376.70000000000005</v>
      </c>
      <c r="G97">
        <v>231.7</v>
      </c>
      <c r="H97">
        <v>111.7</v>
      </c>
      <c r="I97">
        <v>242.89999999999998</v>
      </c>
      <c r="J97" s="38">
        <f>('clean data'!AC97+'clean data'!Q97)</f>
        <v>248.39999999999998</v>
      </c>
    </row>
    <row r="98" spans="1:10" x14ac:dyDescent="0.3">
      <c r="A98" s="37" t="s">
        <v>30</v>
      </c>
      <c r="B98">
        <v>2015</v>
      </c>
      <c r="C98" t="s">
        <v>42</v>
      </c>
      <c r="D98">
        <v>1657.6000000000001</v>
      </c>
      <c r="E98">
        <v>248.2</v>
      </c>
      <c r="F98">
        <v>387.1</v>
      </c>
      <c r="G98">
        <v>235.10000000000002</v>
      </c>
      <c r="H98">
        <v>113.8</v>
      </c>
      <c r="I98">
        <v>244.1</v>
      </c>
      <c r="J98" s="38">
        <f>('clean data'!AC98+'clean data'!Q98)</f>
        <v>249.8</v>
      </c>
    </row>
    <row r="99" spans="1:10" x14ac:dyDescent="0.3">
      <c r="A99" s="37" t="s">
        <v>33</v>
      </c>
      <c r="B99">
        <v>2015</v>
      </c>
      <c r="C99" t="s">
        <v>42</v>
      </c>
      <c r="D99">
        <v>1664.8</v>
      </c>
      <c r="E99">
        <v>357.1</v>
      </c>
      <c r="F99">
        <v>365.8</v>
      </c>
      <c r="G99">
        <v>230</v>
      </c>
      <c r="H99">
        <v>109.1</v>
      </c>
      <c r="I99">
        <v>243.8</v>
      </c>
      <c r="J99" s="38">
        <f>('clean data'!AC99+'clean data'!Q99)</f>
        <v>250.89999999999998</v>
      </c>
    </row>
    <row r="100" spans="1:10" x14ac:dyDescent="0.3">
      <c r="A100" s="37" t="s">
        <v>34</v>
      </c>
      <c r="B100">
        <v>2015</v>
      </c>
      <c r="C100" t="s">
        <v>42</v>
      </c>
      <c r="D100">
        <v>1658.3000000000002</v>
      </c>
      <c r="E100">
        <v>364.6</v>
      </c>
      <c r="F100">
        <v>378.5</v>
      </c>
      <c r="G100">
        <v>233.2</v>
      </c>
      <c r="H100">
        <v>111.3</v>
      </c>
      <c r="I100">
        <v>244</v>
      </c>
      <c r="J100" s="38">
        <f>('clean data'!AC100+'clean data'!Q100)</f>
        <v>249.5</v>
      </c>
    </row>
    <row r="101" spans="1:10" x14ac:dyDescent="0.3">
      <c r="A101" s="37" t="s">
        <v>30</v>
      </c>
      <c r="B101">
        <v>2015</v>
      </c>
      <c r="C101" t="s">
        <v>43</v>
      </c>
      <c r="D101">
        <v>1674.6</v>
      </c>
      <c r="E101">
        <v>249.5</v>
      </c>
      <c r="F101">
        <v>389</v>
      </c>
      <c r="G101">
        <v>236.2</v>
      </c>
      <c r="H101">
        <v>113.8</v>
      </c>
      <c r="I101">
        <v>245.2</v>
      </c>
      <c r="J101" s="38">
        <f>('clean data'!AC101+'clean data'!Q101)</f>
        <v>250.7</v>
      </c>
    </row>
    <row r="102" spans="1:10" x14ac:dyDescent="0.3">
      <c r="A102" s="37" t="s">
        <v>33</v>
      </c>
      <c r="B102">
        <v>2015</v>
      </c>
      <c r="C102" t="s">
        <v>43</v>
      </c>
      <c r="D102">
        <v>1692.8000000000002</v>
      </c>
      <c r="E102">
        <v>358</v>
      </c>
      <c r="F102">
        <v>366.79999999999995</v>
      </c>
      <c r="G102">
        <v>231.2</v>
      </c>
      <c r="H102">
        <v>109.3</v>
      </c>
      <c r="I102">
        <v>244.2</v>
      </c>
      <c r="J102" s="38">
        <f>('clean data'!AC102+'clean data'!Q102)</f>
        <v>251.8</v>
      </c>
    </row>
    <row r="103" spans="1:10" x14ac:dyDescent="0.3">
      <c r="A103" s="37" t="s">
        <v>34</v>
      </c>
      <c r="B103">
        <v>2015</v>
      </c>
      <c r="C103" t="s">
        <v>43</v>
      </c>
      <c r="D103">
        <v>1678.9999999999998</v>
      </c>
      <c r="E103">
        <v>366.2</v>
      </c>
      <c r="F103">
        <v>380.1</v>
      </c>
      <c r="G103">
        <v>234.3</v>
      </c>
      <c r="H103">
        <v>111.4</v>
      </c>
      <c r="I103">
        <v>244.60000000000002</v>
      </c>
      <c r="J103" s="38">
        <f>('clean data'!AC103+'clean data'!Q103)</f>
        <v>250.4</v>
      </c>
    </row>
    <row r="104" spans="1:10" x14ac:dyDescent="0.3">
      <c r="A104" s="37" t="s">
        <v>30</v>
      </c>
      <c r="B104">
        <v>2015</v>
      </c>
      <c r="C104" t="s">
        <v>45</v>
      </c>
      <c r="D104">
        <v>1686.3</v>
      </c>
      <c r="E104">
        <v>251.2</v>
      </c>
      <c r="F104">
        <v>391.79999999999995</v>
      </c>
      <c r="G104">
        <v>236.8</v>
      </c>
      <c r="H104">
        <v>114</v>
      </c>
      <c r="I104">
        <v>246.7</v>
      </c>
      <c r="J104" s="38">
        <f>('clean data'!AC104+'clean data'!Q104)</f>
        <v>251.79999999999998</v>
      </c>
    </row>
    <row r="105" spans="1:10" x14ac:dyDescent="0.3">
      <c r="A105" s="37" t="s">
        <v>33</v>
      </c>
      <c r="B105">
        <v>2015</v>
      </c>
      <c r="C105" t="s">
        <v>45</v>
      </c>
      <c r="D105">
        <v>1708.4999999999998</v>
      </c>
      <c r="E105">
        <v>359</v>
      </c>
      <c r="F105">
        <v>368.5</v>
      </c>
      <c r="G105">
        <v>231.39999999999998</v>
      </c>
      <c r="H105">
        <v>109.3</v>
      </c>
      <c r="I105">
        <v>244.5</v>
      </c>
      <c r="J105" s="38">
        <f>('clean data'!AC105+'clean data'!Q105)</f>
        <v>254.2</v>
      </c>
    </row>
    <row r="106" spans="1:10" x14ac:dyDescent="0.3">
      <c r="A106" s="37" t="s">
        <v>34</v>
      </c>
      <c r="B106">
        <v>2015</v>
      </c>
      <c r="C106" t="s">
        <v>45</v>
      </c>
      <c r="D106">
        <v>1692.1</v>
      </c>
      <c r="E106">
        <v>367.9</v>
      </c>
      <c r="F106">
        <v>382.4</v>
      </c>
      <c r="G106">
        <v>234.7</v>
      </c>
      <c r="H106">
        <v>111.5</v>
      </c>
      <c r="I106">
        <v>245.5</v>
      </c>
      <c r="J106" s="38">
        <f>('clean data'!AC106+'clean data'!Q106)</f>
        <v>251.7</v>
      </c>
    </row>
    <row r="107" spans="1:10" x14ac:dyDescent="0.3">
      <c r="A107" s="37" t="s">
        <v>30</v>
      </c>
      <c r="B107">
        <v>2015</v>
      </c>
      <c r="C107" t="s">
        <v>46</v>
      </c>
      <c r="D107">
        <v>1682.3000000000002</v>
      </c>
      <c r="E107">
        <v>251.7</v>
      </c>
      <c r="F107">
        <v>392.9</v>
      </c>
      <c r="G107">
        <v>237.2</v>
      </c>
      <c r="H107">
        <v>114</v>
      </c>
      <c r="I107">
        <v>247.2</v>
      </c>
      <c r="J107" s="38">
        <f>('clean data'!AC107+'clean data'!Q107)</f>
        <v>252.89999999999998</v>
      </c>
    </row>
    <row r="108" spans="1:10" x14ac:dyDescent="0.3">
      <c r="A108" s="37" t="s">
        <v>33</v>
      </c>
      <c r="B108">
        <v>2015</v>
      </c>
      <c r="C108" t="s">
        <v>46</v>
      </c>
      <c r="D108">
        <v>1698.8</v>
      </c>
      <c r="E108">
        <v>359.4</v>
      </c>
      <c r="F108">
        <v>369.4</v>
      </c>
      <c r="G108">
        <v>231.8</v>
      </c>
      <c r="H108">
        <v>109.3</v>
      </c>
      <c r="I108">
        <v>244.7</v>
      </c>
      <c r="J108" s="38">
        <f>('clean data'!AC108+'clean data'!Q108)</f>
        <v>254.89999999999998</v>
      </c>
    </row>
    <row r="109" spans="1:10" x14ac:dyDescent="0.3">
      <c r="A109" s="37" t="s">
        <v>34</v>
      </c>
      <c r="B109">
        <v>2015</v>
      </c>
      <c r="C109" t="s">
        <v>46</v>
      </c>
      <c r="D109">
        <v>1686.1000000000001</v>
      </c>
      <c r="E109">
        <v>368</v>
      </c>
      <c r="F109">
        <v>383.5</v>
      </c>
      <c r="G109">
        <v>235.10000000000002</v>
      </c>
      <c r="H109">
        <v>111.5</v>
      </c>
      <c r="I109">
        <v>245.8</v>
      </c>
      <c r="J109" s="38">
        <f>('clean data'!AC109+'clean data'!Q109)</f>
        <v>252.8</v>
      </c>
    </row>
    <row r="110" spans="1:10" x14ac:dyDescent="0.3">
      <c r="A110" s="37" t="s">
        <v>30</v>
      </c>
      <c r="B110">
        <v>2016</v>
      </c>
      <c r="C110" t="s">
        <v>31</v>
      </c>
      <c r="D110">
        <v>1690.1000000000001</v>
      </c>
      <c r="E110">
        <v>252.8</v>
      </c>
      <c r="F110">
        <v>394.70000000000005</v>
      </c>
      <c r="G110">
        <v>238.60000000000002</v>
      </c>
      <c r="H110">
        <v>113.6</v>
      </c>
      <c r="I110">
        <v>247.60000000000002</v>
      </c>
      <c r="J110" s="38">
        <f>('clean data'!AC110+'clean data'!Q110)</f>
        <v>253.7</v>
      </c>
    </row>
    <row r="111" spans="1:10" x14ac:dyDescent="0.3">
      <c r="A111" s="37" t="s">
        <v>33</v>
      </c>
      <c r="B111">
        <v>2016</v>
      </c>
      <c r="C111" t="s">
        <v>31</v>
      </c>
      <c r="D111">
        <v>1701.4</v>
      </c>
      <c r="E111">
        <v>361.9</v>
      </c>
      <c r="F111">
        <v>370.5</v>
      </c>
      <c r="G111">
        <v>233.1</v>
      </c>
      <c r="H111">
        <v>108.9</v>
      </c>
      <c r="I111">
        <v>244.9</v>
      </c>
      <c r="J111" s="38">
        <f>('clean data'!AC111+'clean data'!Q111)</f>
        <v>256.3</v>
      </c>
    </row>
    <row r="112" spans="1:10" x14ac:dyDescent="0.3">
      <c r="A112" s="37" t="s">
        <v>34</v>
      </c>
      <c r="B112">
        <v>2016</v>
      </c>
      <c r="C112" t="s">
        <v>31</v>
      </c>
      <c r="D112">
        <v>1691.7</v>
      </c>
      <c r="E112">
        <v>370.3</v>
      </c>
      <c r="F112">
        <v>384.9</v>
      </c>
      <c r="G112">
        <v>236.5</v>
      </c>
      <c r="H112">
        <v>111.1</v>
      </c>
      <c r="I112">
        <v>246.1</v>
      </c>
      <c r="J112" s="38">
        <f>('clean data'!AC112+'clean data'!Q112)</f>
        <v>253.7</v>
      </c>
    </row>
    <row r="113" spans="1:10" x14ac:dyDescent="0.3">
      <c r="A113" s="37" t="s">
        <v>30</v>
      </c>
      <c r="B113">
        <v>2016</v>
      </c>
      <c r="C113" t="s">
        <v>35</v>
      </c>
      <c r="D113">
        <v>1682.6</v>
      </c>
      <c r="E113">
        <v>254.6</v>
      </c>
      <c r="F113">
        <v>397.1</v>
      </c>
      <c r="G113">
        <v>241.1</v>
      </c>
      <c r="H113">
        <v>113.9</v>
      </c>
      <c r="I113">
        <v>249.39999999999998</v>
      </c>
      <c r="J113" s="38">
        <f>('clean data'!AC113+'clean data'!Q113)</f>
        <v>255.3</v>
      </c>
    </row>
    <row r="114" spans="1:10" x14ac:dyDescent="0.3">
      <c r="A114" s="37" t="s">
        <v>33</v>
      </c>
      <c r="B114">
        <v>2016</v>
      </c>
      <c r="C114" t="s">
        <v>35</v>
      </c>
      <c r="D114">
        <v>1676.1</v>
      </c>
      <c r="E114">
        <v>362.2</v>
      </c>
      <c r="F114">
        <v>371.6</v>
      </c>
      <c r="G114">
        <v>235.7</v>
      </c>
      <c r="H114">
        <v>109.1</v>
      </c>
      <c r="I114">
        <v>245.1</v>
      </c>
      <c r="J114" s="38">
        <f>('clean data'!AC114+'clean data'!Q114)</f>
        <v>257.2</v>
      </c>
    </row>
    <row r="115" spans="1:10" x14ac:dyDescent="0.3">
      <c r="A115" s="37" t="s">
        <v>34</v>
      </c>
      <c r="B115">
        <v>2016</v>
      </c>
      <c r="C115" t="s">
        <v>35</v>
      </c>
      <c r="D115">
        <v>1678.1</v>
      </c>
      <c r="E115">
        <v>372.1</v>
      </c>
      <c r="F115">
        <v>386.9</v>
      </c>
      <c r="G115">
        <v>239.1</v>
      </c>
      <c r="H115">
        <v>111.4</v>
      </c>
      <c r="I115">
        <v>246.89999999999998</v>
      </c>
      <c r="J115" s="38">
        <f>('clean data'!AC115+'clean data'!Q115)</f>
        <v>255</v>
      </c>
    </row>
    <row r="116" spans="1:10" x14ac:dyDescent="0.3">
      <c r="A116" s="37" t="s">
        <v>30</v>
      </c>
      <c r="B116">
        <v>2016</v>
      </c>
      <c r="C116" t="s">
        <v>36</v>
      </c>
      <c r="D116">
        <v>1682.7000000000003</v>
      </c>
      <c r="E116">
        <v>254.7</v>
      </c>
      <c r="F116">
        <v>398.40000000000003</v>
      </c>
      <c r="G116">
        <v>242.2</v>
      </c>
      <c r="H116">
        <v>113.6</v>
      </c>
      <c r="I116">
        <v>250</v>
      </c>
      <c r="J116" s="38">
        <f>('clean data'!AC116+'clean data'!Q116)</f>
        <v>256.10000000000002</v>
      </c>
    </row>
    <row r="117" spans="1:10" x14ac:dyDescent="0.3">
      <c r="A117" s="37" t="s">
        <v>33</v>
      </c>
      <c r="B117">
        <v>2016</v>
      </c>
      <c r="C117" t="s">
        <v>36</v>
      </c>
      <c r="D117">
        <v>1667.6000000000001</v>
      </c>
      <c r="E117">
        <v>362</v>
      </c>
      <c r="F117">
        <v>372.2</v>
      </c>
      <c r="G117">
        <v>236.8</v>
      </c>
      <c r="H117">
        <v>108.5</v>
      </c>
      <c r="I117">
        <v>245.5</v>
      </c>
      <c r="J117" s="38">
        <f>('clean data'!AC117+'clean data'!Q117)</f>
        <v>257.89999999999998</v>
      </c>
    </row>
    <row r="118" spans="1:10" x14ac:dyDescent="0.3">
      <c r="A118" s="37" t="s">
        <v>34</v>
      </c>
      <c r="B118">
        <v>2016</v>
      </c>
      <c r="C118" t="s">
        <v>36</v>
      </c>
      <c r="D118">
        <v>1675.2</v>
      </c>
      <c r="E118">
        <v>372.4</v>
      </c>
      <c r="F118">
        <v>387.9</v>
      </c>
      <c r="G118">
        <v>240.2</v>
      </c>
      <c r="H118">
        <v>110.9</v>
      </c>
      <c r="I118">
        <v>247.5</v>
      </c>
      <c r="J118" s="38">
        <f>('clean data'!AC118+'clean data'!Q118)</f>
        <v>255.8</v>
      </c>
    </row>
    <row r="119" spans="1:10" x14ac:dyDescent="0.3">
      <c r="A119" s="37" t="s">
        <v>30</v>
      </c>
      <c r="B119">
        <v>2016</v>
      </c>
      <c r="C119" t="s">
        <v>37</v>
      </c>
      <c r="D119">
        <v>1701.6000000000004</v>
      </c>
      <c r="E119">
        <v>255</v>
      </c>
      <c r="F119">
        <v>400</v>
      </c>
      <c r="G119">
        <v>243.60000000000002</v>
      </c>
      <c r="H119">
        <v>114.4</v>
      </c>
      <c r="I119">
        <v>251.10000000000002</v>
      </c>
      <c r="J119" s="38">
        <f>('clean data'!AC119+'clean data'!Q119)</f>
        <v>257.2</v>
      </c>
    </row>
    <row r="120" spans="1:10" x14ac:dyDescent="0.3">
      <c r="A120" s="37" t="s">
        <v>33</v>
      </c>
      <c r="B120">
        <v>2016</v>
      </c>
      <c r="C120" t="s">
        <v>37</v>
      </c>
      <c r="D120">
        <v>1706.3</v>
      </c>
      <c r="E120">
        <v>363</v>
      </c>
      <c r="F120">
        <v>373.1</v>
      </c>
      <c r="G120">
        <v>237.6</v>
      </c>
      <c r="H120">
        <v>110</v>
      </c>
      <c r="I120">
        <v>247.1</v>
      </c>
      <c r="J120" s="38">
        <f>('clean data'!AC120+'clean data'!Q120)</f>
        <v>259.7</v>
      </c>
    </row>
    <row r="121" spans="1:10" x14ac:dyDescent="0.3">
      <c r="A121" s="37" t="s">
        <v>34</v>
      </c>
      <c r="B121">
        <v>2016</v>
      </c>
      <c r="C121" t="s">
        <v>37</v>
      </c>
      <c r="D121">
        <v>1701.3</v>
      </c>
      <c r="E121">
        <v>373.4</v>
      </c>
      <c r="F121">
        <v>389.20000000000005</v>
      </c>
      <c r="G121">
        <v>241.3</v>
      </c>
      <c r="H121">
        <v>112.1</v>
      </c>
      <c r="I121">
        <v>248.8</v>
      </c>
      <c r="J121" s="38">
        <f>('clean data'!AC121+'clean data'!Q121)</f>
        <v>257.10000000000002</v>
      </c>
    </row>
    <row r="122" spans="1:10" x14ac:dyDescent="0.3">
      <c r="A122" s="37" t="s">
        <v>30</v>
      </c>
      <c r="B122">
        <v>2016</v>
      </c>
      <c r="C122" t="s">
        <v>38</v>
      </c>
      <c r="D122">
        <v>1723.6999999999998</v>
      </c>
      <c r="E122">
        <v>255.9</v>
      </c>
      <c r="F122">
        <v>401.3</v>
      </c>
      <c r="G122">
        <v>245.5</v>
      </c>
      <c r="H122">
        <v>115.1</v>
      </c>
      <c r="I122">
        <v>252.7</v>
      </c>
      <c r="J122" s="38">
        <f>('clean data'!AC122+'clean data'!Q122)</f>
        <v>258.5</v>
      </c>
    </row>
    <row r="123" spans="1:10" x14ac:dyDescent="0.3">
      <c r="A123" s="37" t="s">
        <v>33</v>
      </c>
      <c r="B123">
        <v>2016</v>
      </c>
      <c r="C123" t="s">
        <v>38</v>
      </c>
      <c r="D123">
        <v>1746.7999999999997</v>
      </c>
      <c r="E123">
        <v>364.2</v>
      </c>
      <c r="F123">
        <v>374.1</v>
      </c>
      <c r="G123">
        <v>238.8</v>
      </c>
      <c r="H123">
        <v>110.7</v>
      </c>
      <c r="I123">
        <v>247.8</v>
      </c>
      <c r="J123" s="38">
        <f>('clean data'!AC123+'clean data'!Q123)</f>
        <v>260.89999999999998</v>
      </c>
    </row>
    <row r="124" spans="1:10" x14ac:dyDescent="0.3">
      <c r="A124" s="37" t="s">
        <v>34</v>
      </c>
      <c r="B124">
        <v>2016</v>
      </c>
      <c r="C124" t="s">
        <v>38</v>
      </c>
      <c r="D124">
        <v>1730.4</v>
      </c>
      <c r="E124">
        <v>374.7</v>
      </c>
      <c r="F124">
        <v>390.4</v>
      </c>
      <c r="G124">
        <v>242.9</v>
      </c>
      <c r="H124">
        <v>112.8</v>
      </c>
      <c r="I124">
        <v>250</v>
      </c>
      <c r="J124" s="38">
        <f>('clean data'!AC124+'clean data'!Q124)</f>
        <v>258.39999999999998</v>
      </c>
    </row>
    <row r="125" spans="1:10" x14ac:dyDescent="0.3">
      <c r="A125" s="37" t="s">
        <v>30</v>
      </c>
      <c r="B125">
        <v>2016</v>
      </c>
      <c r="C125" t="s">
        <v>39</v>
      </c>
      <c r="D125">
        <v>1748.6</v>
      </c>
      <c r="E125">
        <v>257.3</v>
      </c>
      <c r="F125">
        <v>403.5</v>
      </c>
      <c r="G125">
        <v>246.10000000000002</v>
      </c>
      <c r="H125">
        <v>116.3</v>
      </c>
      <c r="I125">
        <v>254.29999999999998</v>
      </c>
      <c r="J125" s="38">
        <f>('clean data'!AC125+'clean data'!Q125)</f>
        <v>260.5</v>
      </c>
    </row>
    <row r="126" spans="1:10" x14ac:dyDescent="0.3">
      <c r="A126" s="37" t="s">
        <v>33</v>
      </c>
      <c r="B126">
        <v>2016</v>
      </c>
      <c r="C126" t="s">
        <v>39</v>
      </c>
      <c r="D126">
        <v>1787.0000000000002</v>
      </c>
      <c r="E126">
        <v>364.2</v>
      </c>
      <c r="F126">
        <v>375.29999999999995</v>
      </c>
      <c r="G126">
        <v>239.39999999999998</v>
      </c>
      <c r="H126">
        <v>112.3</v>
      </c>
      <c r="I126">
        <v>249.20000000000002</v>
      </c>
      <c r="J126" s="38">
        <f>('clean data'!AC126+'clean data'!Q126)</f>
        <v>262.29999999999995</v>
      </c>
    </row>
    <row r="127" spans="1:10" x14ac:dyDescent="0.3">
      <c r="A127" s="37" t="s">
        <v>34</v>
      </c>
      <c r="B127">
        <v>2016</v>
      </c>
      <c r="C127" t="s">
        <v>39</v>
      </c>
      <c r="D127">
        <v>1760.6</v>
      </c>
      <c r="E127">
        <v>375.20000000000005</v>
      </c>
      <c r="F127">
        <v>392.1</v>
      </c>
      <c r="G127">
        <v>243.5</v>
      </c>
      <c r="H127">
        <v>114.2</v>
      </c>
      <c r="I127">
        <v>251.39999999999998</v>
      </c>
      <c r="J127" s="38">
        <f>('clean data'!AC127+'clean data'!Q127)</f>
        <v>260.2</v>
      </c>
    </row>
    <row r="128" spans="1:10" x14ac:dyDescent="0.3">
      <c r="A128" s="37" t="s">
        <v>30</v>
      </c>
      <c r="B128">
        <v>2016</v>
      </c>
      <c r="C128" t="s">
        <v>40</v>
      </c>
      <c r="D128">
        <v>1770.2999999999997</v>
      </c>
      <c r="E128">
        <v>258.2</v>
      </c>
      <c r="F128">
        <v>405.9</v>
      </c>
      <c r="G128">
        <v>247.60000000000002</v>
      </c>
      <c r="H128">
        <v>116.4</v>
      </c>
      <c r="I128">
        <v>256</v>
      </c>
      <c r="J128" s="38">
        <f>('clean data'!AC128+'clean data'!Q128)</f>
        <v>261.8</v>
      </c>
    </row>
    <row r="129" spans="1:10" x14ac:dyDescent="0.3">
      <c r="A129" s="37" t="s">
        <v>33</v>
      </c>
      <c r="B129">
        <v>2016</v>
      </c>
      <c r="C129" t="s">
        <v>40</v>
      </c>
      <c r="D129">
        <v>1811.5000000000002</v>
      </c>
      <c r="E129">
        <v>365.4</v>
      </c>
      <c r="F129">
        <v>375.9</v>
      </c>
      <c r="G129">
        <v>240.9</v>
      </c>
      <c r="H129">
        <v>111.7</v>
      </c>
      <c r="I129">
        <v>251.10000000000002</v>
      </c>
      <c r="J129" s="38">
        <f>('clean data'!AC129+'clean data'!Q129)</f>
        <v>262.8</v>
      </c>
    </row>
    <row r="130" spans="1:10" x14ac:dyDescent="0.3">
      <c r="A130" s="37" t="s">
        <v>34</v>
      </c>
      <c r="B130">
        <v>2016</v>
      </c>
      <c r="C130" t="s">
        <v>40</v>
      </c>
      <c r="D130">
        <v>1783.5</v>
      </c>
      <c r="E130">
        <v>376.70000000000005</v>
      </c>
      <c r="F130">
        <v>393.8</v>
      </c>
      <c r="G130">
        <v>245</v>
      </c>
      <c r="H130">
        <v>113.9</v>
      </c>
      <c r="I130">
        <v>253.20000000000002</v>
      </c>
      <c r="J130" s="38">
        <f>('clean data'!AC130+'clean data'!Q130)</f>
        <v>261.20000000000005</v>
      </c>
    </row>
    <row r="131" spans="1:10" x14ac:dyDescent="0.3">
      <c r="A131" s="37" t="s">
        <v>30</v>
      </c>
      <c r="B131">
        <v>2016</v>
      </c>
      <c r="C131" t="s">
        <v>41</v>
      </c>
      <c r="D131">
        <v>1777.4999999999998</v>
      </c>
      <c r="E131">
        <v>259.7</v>
      </c>
      <c r="F131">
        <v>407.9</v>
      </c>
      <c r="G131">
        <v>249</v>
      </c>
      <c r="H131">
        <v>116</v>
      </c>
      <c r="I131">
        <v>257.39999999999998</v>
      </c>
      <c r="J131" s="38">
        <f>('clean data'!AC131+'clean data'!Q131)</f>
        <v>263.10000000000002</v>
      </c>
    </row>
    <row r="132" spans="1:10" x14ac:dyDescent="0.3">
      <c r="A132" s="37" t="s">
        <v>33</v>
      </c>
      <c r="B132">
        <v>2016</v>
      </c>
      <c r="C132" t="s">
        <v>41</v>
      </c>
      <c r="D132">
        <v>1783.9999999999995</v>
      </c>
      <c r="E132">
        <v>365.9</v>
      </c>
      <c r="F132">
        <v>377</v>
      </c>
      <c r="G132">
        <v>242.10000000000002</v>
      </c>
      <c r="H132">
        <v>110.4</v>
      </c>
      <c r="I132">
        <v>252.1</v>
      </c>
      <c r="J132" s="38">
        <f>('clean data'!AC132+'clean data'!Q132)</f>
        <v>263.5</v>
      </c>
    </row>
    <row r="133" spans="1:10" x14ac:dyDescent="0.3">
      <c r="A133" s="37" t="s">
        <v>34</v>
      </c>
      <c r="B133">
        <v>2016</v>
      </c>
      <c r="C133" t="s">
        <v>41</v>
      </c>
      <c r="D133">
        <v>1777.9</v>
      </c>
      <c r="E133">
        <v>378.29999999999995</v>
      </c>
      <c r="F133">
        <v>395.49999999999994</v>
      </c>
      <c r="G133">
        <v>246.3</v>
      </c>
      <c r="H133">
        <v>113.1</v>
      </c>
      <c r="I133">
        <v>254.39999999999998</v>
      </c>
      <c r="J133" s="38">
        <f>('clean data'!AC133+'clean data'!Q133)</f>
        <v>262.29999999999995</v>
      </c>
    </row>
    <row r="134" spans="1:10" x14ac:dyDescent="0.3">
      <c r="A134" s="37" t="s">
        <v>30</v>
      </c>
      <c r="B134">
        <v>2016</v>
      </c>
      <c r="C134" t="s">
        <v>42</v>
      </c>
      <c r="D134">
        <v>1770.7</v>
      </c>
      <c r="E134">
        <v>260.79999999999995</v>
      </c>
      <c r="F134">
        <v>409.8</v>
      </c>
      <c r="G134">
        <v>250.6</v>
      </c>
      <c r="H134">
        <v>117</v>
      </c>
      <c r="I134">
        <v>257.89999999999998</v>
      </c>
      <c r="J134" s="38">
        <f>('clean data'!AC134+'clean data'!Q134)</f>
        <v>264.8</v>
      </c>
    </row>
    <row r="135" spans="1:10" x14ac:dyDescent="0.3">
      <c r="A135" s="37" t="s">
        <v>33</v>
      </c>
      <c r="B135">
        <v>2016</v>
      </c>
      <c r="C135" t="s">
        <v>42</v>
      </c>
      <c r="D135">
        <v>1756.3999999999996</v>
      </c>
      <c r="E135">
        <v>367</v>
      </c>
      <c r="F135">
        <v>378</v>
      </c>
      <c r="G135">
        <v>242.60000000000002</v>
      </c>
      <c r="H135">
        <v>111.8</v>
      </c>
      <c r="I135">
        <v>252.39999999999998</v>
      </c>
      <c r="J135" s="38">
        <f>('clean data'!AC135+'clean data'!Q135)</f>
        <v>264.39999999999998</v>
      </c>
    </row>
    <row r="136" spans="1:10" x14ac:dyDescent="0.3">
      <c r="A136" s="37" t="s">
        <v>34</v>
      </c>
      <c r="B136">
        <v>2016</v>
      </c>
      <c r="C136" t="s">
        <v>42</v>
      </c>
      <c r="D136">
        <v>1763.6999999999998</v>
      </c>
      <c r="E136">
        <v>379.9</v>
      </c>
      <c r="F136">
        <v>397</v>
      </c>
      <c r="G136">
        <v>247.5</v>
      </c>
      <c r="H136">
        <v>114.3</v>
      </c>
      <c r="I136">
        <v>254.70000000000002</v>
      </c>
      <c r="J136" s="38">
        <f>('clean data'!AC136+'clean data'!Q136)</f>
        <v>263.8</v>
      </c>
    </row>
    <row r="137" spans="1:10" x14ac:dyDescent="0.3">
      <c r="A137" s="37" t="s">
        <v>30</v>
      </c>
      <c r="B137">
        <v>2016</v>
      </c>
      <c r="C137" t="s">
        <v>43</v>
      </c>
      <c r="D137">
        <v>1771.8000000000002</v>
      </c>
      <c r="E137">
        <v>261.60000000000002</v>
      </c>
      <c r="F137">
        <v>412.7</v>
      </c>
      <c r="G137">
        <v>251.7</v>
      </c>
      <c r="H137">
        <v>117.8</v>
      </c>
      <c r="I137">
        <v>259.5</v>
      </c>
      <c r="J137" s="38">
        <f>('clean data'!AC137+'clean data'!Q137)</f>
        <v>266.60000000000002</v>
      </c>
    </row>
    <row r="138" spans="1:10" x14ac:dyDescent="0.3">
      <c r="A138" s="37" t="s">
        <v>33</v>
      </c>
      <c r="B138">
        <v>2016</v>
      </c>
      <c r="C138" t="s">
        <v>43</v>
      </c>
      <c r="D138">
        <v>1762.8999999999999</v>
      </c>
      <c r="E138">
        <v>368.4</v>
      </c>
      <c r="F138">
        <v>379</v>
      </c>
      <c r="G138">
        <v>242.6</v>
      </c>
      <c r="H138">
        <v>112.8</v>
      </c>
      <c r="I138">
        <v>253.10000000000002</v>
      </c>
      <c r="J138" s="38">
        <f>('clean data'!AC138+'clean data'!Q138)</f>
        <v>265.20000000000005</v>
      </c>
    </row>
    <row r="139" spans="1:10" x14ac:dyDescent="0.3">
      <c r="A139" s="37" t="s">
        <v>34</v>
      </c>
      <c r="B139">
        <v>2016</v>
      </c>
      <c r="C139" t="s">
        <v>43</v>
      </c>
      <c r="D139">
        <v>1766.7999999999995</v>
      </c>
      <c r="E139">
        <v>381.4</v>
      </c>
      <c r="F139">
        <v>399.1</v>
      </c>
      <c r="G139">
        <v>248.2</v>
      </c>
      <c r="H139">
        <v>115.2</v>
      </c>
      <c r="I139">
        <v>255.9</v>
      </c>
      <c r="J139" s="38">
        <f>('clean data'!AC139+'clean data'!Q139)</f>
        <v>265.20000000000005</v>
      </c>
    </row>
    <row r="140" spans="1:10" x14ac:dyDescent="0.3">
      <c r="A140" s="37" t="s">
        <v>30</v>
      </c>
      <c r="B140">
        <v>2016</v>
      </c>
      <c r="C140" t="s">
        <v>45</v>
      </c>
      <c r="D140">
        <v>1764.6</v>
      </c>
      <c r="E140">
        <v>262.39999999999998</v>
      </c>
      <c r="F140">
        <v>413.59999999999997</v>
      </c>
      <c r="G140">
        <v>252.6</v>
      </c>
      <c r="H140">
        <v>118.2</v>
      </c>
      <c r="I140">
        <v>260.60000000000002</v>
      </c>
      <c r="J140" s="38">
        <f>('clean data'!AC140+'clean data'!Q140)</f>
        <v>267.29999999999995</v>
      </c>
    </row>
    <row r="141" spans="1:10" x14ac:dyDescent="0.3">
      <c r="A141" s="37" t="s">
        <v>33</v>
      </c>
      <c r="B141">
        <v>2016</v>
      </c>
      <c r="C141" t="s">
        <v>45</v>
      </c>
      <c r="D141">
        <v>1755.2</v>
      </c>
      <c r="E141">
        <v>370</v>
      </c>
      <c r="F141">
        <v>380.2</v>
      </c>
      <c r="G141">
        <v>243.39999999999998</v>
      </c>
      <c r="H141">
        <v>113.4</v>
      </c>
      <c r="I141">
        <v>253.8</v>
      </c>
      <c r="J141" s="38">
        <f>('clean data'!AC141+'clean data'!Q141)</f>
        <v>265.60000000000002</v>
      </c>
    </row>
    <row r="142" spans="1:10" x14ac:dyDescent="0.3">
      <c r="A142" s="37" t="s">
        <v>34</v>
      </c>
      <c r="B142">
        <v>2016</v>
      </c>
      <c r="C142" t="s">
        <v>45</v>
      </c>
      <c r="D142">
        <v>1759.8</v>
      </c>
      <c r="E142">
        <v>382.7</v>
      </c>
      <c r="F142">
        <v>400.1</v>
      </c>
      <c r="G142">
        <v>249</v>
      </c>
      <c r="H142">
        <v>115.7</v>
      </c>
      <c r="I142">
        <v>256.8</v>
      </c>
      <c r="J142" s="38">
        <f>('clean data'!AC142+'clean data'!Q142)</f>
        <v>265.8</v>
      </c>
    </row>
    <row r="143" spans="1:10" x14ac:dyDescent="0.3">
      <c r="A143" s="37" t="s">
        <v>30</v>
      </c>
      <c r="B143">
        <v>2016</v>
      </c>
      <c r="C143" t="s">
        <v>46</v>
      </c>
      <c r="D143">
        <v>1749.1</v>
      </c>
      <c r="E143">
        <v>264.89999999999998</v>
      </c>
      <c r="F143">
        <v>415.3</v>
      </c>
      <c r="G143">
        <v>251.6</v>
      </c>
      <c r="H143">
        <v>118.6</v>
      </c>
      <c r="I143">
        <v>261.5</v>
      </c>
      <c r="J143" s="38">
        <f>('clean data'!AC143+'clean data'!Q143)</f>
        <v>268.7</v>
      </c>
    </row>
    <row r="144" spans="1:10" x14ac:dyDescent="0.3">
      <c r="A144" s="37" t="s">
        <v>33</v>
      </c>
      <c r="B144">
        <v>2016</v>
      </c>
      <c r="C144" t="s">
        <v>46</v>
      </c>
      <c r="D144">
        <v>1729.8</v>
      </c>
      <c r="E144">
        <v>371.3</v>
      </c>
      <c r="F144">
        <v>381</v>
      </c>
      <c r="G144">
        <v>242.2</v>
      </c>
      <c r="H144">
        <v>113.7</v>
      </c>
      <c r="I144">
        <v>254.10000000000002</v>
      </c>
      <c r="J144" s="38">
        <f>('clean data'!AC144+'clean data'!Q144)</f>
        <v>266.39999999999998</v>
      </c>
    </row>
    <row r="145" spans="1:10" x14ac:dyDescent="0.3">
      <c r="A145" s="37" t="s">
        <v>34</v>
      </c>
      <c r="B145">
        <v>2016</v>
      </c>
      <c r="C145" t="s">
        <v>46</v>
      </c>
      <c r="D145">
        <v>1740.7</v>
      </c>
      <c r="E145">
        <v>384.29999999999995</v>
      </c>
      <c r="F145">
        <v>401.5</v>
      </c>
      <c r="G145">
        <v>248</v>
      </c>
      <c r="H145">
        <v>116</v>
      </c>
      <c r="I145">
        <v>257.3</v>
      </c>
      <c r="J145" s="38">
        <f>('clean data'!AC145+'clean data'!Q145)</f>
        <v>267</v>
      </c>
    </row>
    <row r="146" spans="1:10" x14ac:dyDescent="0.3">
      <c r="A146" s="37" t="s">
        <v>30</v>
      </c>
      <c r="B146">
        <v>2017</v>
      </c>
      <c r="C146" t="s">
        <v>31</v>
      </c>
      <c r="D146">
        <v>1737.3000000000002</v>
      </c>
      <c r="E146">
        <v>265.29999999999995</v>
      </c>
      <c r="F146">
        <v>416.5</v>
      </c>
      <c r="G146">
        <v>252.2</v>
      </c>
      <c r="H146">
        <v>119.1</v>
      </c>
      <c r="I146">
        <v>261.60000000000002</v>
      </c>
      <c r="J146" s="38">
        <f>('clean data'!AC146+'clean data'!Q146)</f>
        <v>269.7</v>
      </c>
    </row>
    <row r="147" spans="1:10" x14ac:dyDescent="0.3">
      <c r="A147" s="37" t="s">
        <v>33</v>
      </c>
      <c r="B147">
        <v>2017</v>
      </c>
      <c r="C147" t="s">
        <v>31</v>
      </c>
      <c r="D147">
        <v>1713.2</v>
      </c>
      <c r="E147">
        <v>372.7</v>
      </c>
      <c r="F147">
        <v>381.5</v>
      </c>
      <c r="G147">
        <v>243.5</v>
      </c>
      <c r="H147">
        <v>115.2</v>
      </c>
      <c r="I147">
        <v>254.4</v>
      </c>
      <c r="J147" s="38">
        <f>('clean data'!AC147+'clean data'!Q147)</f>
        <v>267.7</v>
      </c>
    </row>
    <row r="148" spans="1:10" x14ac:dyDescent="0.3">
      <c r="A148" s="37" t="s">
        <v>34</v>
      </c>
      <c r="B148">
        <v>2017</v>
      </c>
      <c r="C148" t="s">
        <v>31</v>
      </c>
      <c r="D148">
        <v>1727.2999999999995</v>
      </c>
      <c r="E148">
        <v>385.79999999999995</v>
      </c>
      <c r="F148">
        <v>402.4</v>
      </c>
      <c r="G148">
        <v>248.8</v>
      </c>
      <c r="H148">
        <v>117</v>
      </c>
      <c r="I148">
        <v>257.5</v>
      </c>
      <c r="J148" s="38">
        <f>('clean data'!AC148+'clean data'!Q148)</f>
        <v>268.20000000000005</v>
      </c>
    </row>
    <row r="149" spans="1:10" x14ac:dyDescent="0.3">
      <c r="A149" s="37" t="s">
        <v>30</v>
      </c>
      <c r="B149">
        <v>2017</v>
      </c>
      <c r="C149" t="s">
        <v>35</v>
      </c>
      <c r="D149">
        <v>1734.5000000000002</v>
      </c>
      <c r="E149">
        <v>266.79999999999995</v>
      </c>
      <c r="F149">
        <v>416.90000000000003</v>
      </c>
      <c r="G149">
        <v>253.3</v>
      </c>
      <c r="H149">
        <v>119.5</v>
      </c>
      <c r="I149">
        <v>262.60000000000002</v>
      </c>
      <c r="J149" s="38">
        <f>('clean data'!AC149+'clean data'!Q149)</f>
        <v>270.7</v>
      </c>
    </row>
    <row r="150" spans="1:10" x14ac:dyDescent="0.3">
      <c r="A150" s="37" t="s">
        <v>33</v>
      </c>
      <c r="B150">
        <v>2017</v>
      </c>
      <c r="C150" t="s">
        <v>35</v>
      </c>
      <c r="D150">
        <v>1705.3000000000002</v>
      </c>
      <c r="E150">
        <v>375</v>
      </c>
      <c r="F150">
        <v>382.3</v>
      </c>
      <c r="G150">
        <v>244.60000000000002</v>
      </c>
      <c r="H150">
        <v>115.5</v>
      </c>
      <c r="I150">
        <v>254.60000000000002</v>
      </c>
      <c r="J150" s="38">
        <f>('clean data'!AC150+'clean data'!Q150)</f>
        <v>268.70000000000005</v>
      </c>
    </row>
    <row r="151" spans="1:10" x14ac:dyDescent="0.3">
      <c r="A151" s="37" t="s">
        <v>34</v>
      </c>
      <c r="B151">
        <v>2017</v>
      </c>
      <c r="C151" t="s">
        <v>35</v>
      </c>
      <c r="D151">
        <v>1722.3000000000002</v>
      </c>
      <c r="E151">
        <v>388.09999999999997</v>
      </c>
      <c r="F151">
        <v>403</v>
      </c>
      <c r="G151">
        <v>250</v>
      </c>
      <c r="H151">
        <v>117.4</v>
      </c>
      <c r="I151">
        <v>258</v>
      </c>
      <c r="J151" s="38">
        <f>('clean data'!AC151+'clean data'!Q151)</f>
        <v>269.2</v>
      </c>
    </row>
    <row r="152" spans="1:10" x14ac:dyDescent="0.3">
      <c r="A152" s="37" t="s">
        <v>30</v>
      </c>
      <c r="B152">
        <v>2017</v>
      </c>
      <c r="C152" t="s">
        <v>36</v>
      </c>
      <c r="D152">
        <v>1728.5000000000002</v>
      </c>
      <c r="E152">
        <v>268.29999999999995</v>
      </c>
      <c r="F152">
        <v>418.59999999999997</v>
      </c>
      <c r="G152">
        <v>253.89999999999998</v>
      </c>
      <c r="H152">
        <v>119.8</v>
      </c>
      <c r="I152">
        <v>263.5</v>
      </c>
      <c r="J152" s="38">
        <f>('clean data'!AC152+'clean data'!Q152)</f>
        <v>271.60000000000002</v>
      </c>
    </row>
    <row r="153" spans="1:10" x14ac:dyDescent="0.3">
      <c r="A153" s="37" t="s">
        <v>33</v>
      </c>
      <c r="B153">
        <v>2017</v>
      </c>
      <c r="C153" t="s">
        <v>36</v>
      </c>
      <c r="D153">
        <v>1705.6999999999998</v>
      </c>
      <c r="E153">
        <v>377.5</v>
      </c>
      <c r="F153">
        <v>383.20000000000005</v>
      </c>
      <c r="G153">
        <v>244.8</v>
      </c>
      <c r="H153">
        <v>115.6</v>
      </c>
      <c r="I153">
        <v>255.20000000000002</v>
      </c>
      <c r="J153" s="38">
        <f>('clean data'!AC153+'clean data'!Q153)</f>
        <v>270.10000000000002</v>
      </c>
    </row>
    <row r="154" spans="1:10" x14ac:dyDescent="0.3">
      <c r="A154" s="37" t="s">
        <v>34</v>
      </c>
      <c r="B154">
        <v>2017</v>
      </c>
      <c r="C154" t="s">
        <v>36</v>
      </c>
      <c r="D154">
        <v>1718.9</v>
      </c>
      <c r="E154">
        <v>390.29999999999995</v>
      </c>
      <c r="F154">
        <v>404.29999999999995</v>
      </c>
      <c r="G154">
        <v>250.39999999999998</v>
      </c>
      <c r="H154">
        <v>117.6</v>
      </c>
      <c r="I154">
        <v>258.8</v>
      </c>
      <c r="J154" s="38">
        <f>('clean data'!AC154+'clean data'!Q154)</f>
        <v>270.2</v>
      </c>
    </row>
    <row r="155" spans="1:10" x14ac:dyDescent="0.3">
      <c r="A155" s="37" t="s">
        <v>30</v>
      </c>
      <c r="B155">
        <v>2017</v>
      </c>
      <c r="C155" t="s">
        <v>37</v>
      </c>
      <c r="D155">
        <v>1726.3</v>
      </c>
      <c r="E155">
        <v>269.3</v>
      </c>
      <c r="F155">
        <v>420.80000000000007</v>
      </c>
      <c r="G155">
        <v>254.7</v>
      </c>
      <c r="H155">
        <v>119.2</v>
      </c>
      <c r="I155">
        <v>264</v>
      </c>
      <c r="J155" s="38">
        <f>('clean data'!AC155+'clean data'!Q155)</f>
        <v>271.89999999999998</v>
      </c>
    </row>
    <row r="156" spans="1:10" x14ac:dyDescent="0.3">
      <c r="A156" s="37" t="s">
        <v>33</v>
      </c>
      <c r="B156">
        <v>2017</v>
      </c>
      <c r="C156" t="s">
        <v>37</v>
      </c>
      <c r="D156">
        <v>1708.1</v>
      </c>
      <c r="E156">
        <v>379.1</v>
      </c>
      <c r="F156">
        <v>384.2</v>
      </c>
      <c r="G156">
        <v>245.60000000000002</v>
      </c>
      <c r="H156">
        <v>114.3</v>
      </c>
      <c r="I156">
        <v>256.2</v>
      </c>
      <c r="J156" s="38">
        <f>('clean data'!AC156+'clean data'!Q156)</f>
        <v>270.5</v>
      </c>
    </row>
    <row r="157" spans="1:10" x14ac:dyDescent="0.3">
      <c r="A157" s="37" t="s">
        <v>34</v>
      </c>
      <c r="B157">
        <v>2017</v>
      </c>
      <c r="C157" t="s">
        <v>37</v>
      </c>
      <c r="D157">
        <v>1718.4</v>
      </c>
      <c r="E157">
        <v>391.9</v>
      </c>
      <c r="F157">
        <v>406.1</v>
      </c>
      <c r="G157">
        <v>251.2</v>
      </c>
      <c r="H157">
        <v>116.6</v>
      </c>
      <c r="I157">
        <v>259.60000000000002</v>
      </c>
      <c r="J157" s="38">
        <f>('clean data'!AC157+'clean data'!Q157)</f>
        <v>270.5</v>
      </c>
    </row>
    <row r="158" spans="1:10" x14ac:dyDescent="0.3">
      <c r="A158" s="37" t="s">
        <v>30</v>
      </c>
      <c r="B158">
        <v>2017</v>
      </c>
      <c r="C158" t="s">
        <v>38</v>
      </c>
      <c r="D158">
        <v>1727.4999999999995</v>
      </c>
      <c r="E158">
        <v>269.89999999999998</v>
      </c>
      <c r="F158">
        <v>421.6</v>
      </c>
      <c r="G158">
        <v>255.10000000000002</v>
      </c>
      <c r="H158">
        <v>119.4</v>
      </c>
      <c r="I158">
        <v>265.70000000000005</v>
      </c>
      <c r="J158" s="38">
        <f>('clean data'!AC158+'clean data'!Q158)</f>
        <v>273.39999999999998</v>
      </c>
    </row>
    <row r="159" spans="1:10" x14ac:dyDescent="0.3">
      <c r="A159" s="37" t="s">
        <v>33</v>
      </c>
      <c r="B159">
        <v>2017</v>
      </c>
      <c r="C159" t="s">
        <v>38</v>
      </c>
      <c r="D159">
        <v>1709.6</v>
      </c>
      <c r="E159">
        <v>378.7</v>
      </c>
      <c r="F159">
        <v>384.9</v>
      </c>
      <c r="G159">
        <v>245.6</v>
      </c>
      <c r="H159">
        <v>114.3</v>
      </c>
      <c r="I159">
        <v>256.60000000000002</v>
      </c>
      <c r="J159" s="38">
        <f>('clean data'!AC159+'clean data'!Q159)</f>
        <v>270.89999999999998</v>
      </c>
    </row>
    <row r="160" spans="1:10" x14ac:dyDescent="0.3">
      <c r="A160" s="37" t="s">
        <v>34</v>
      </c>
      <c r="B160">
        <v>2017</v>
      </c>
      <c r="C160" t="s">
        <v>38</v>
      </c>
      <c r="D160">
        <v>1719.6000000000001</v>
      </c>
      <c r="E160">
        <v>392.4</v>
      </c>
      <c r="F160">
        <v>406.8</v>
      </c>
      <c r="G160">
        <v>251.4</v>
      </c>
      <c r="H160">
        <v>116.7</v>
      </c>
      <c r="I160">
        <v>260.5</v>
      </c>
      <c r="J160" s="38">
        <f>('clean data'!AC160+'clean data'!Q160)</f>
        <v>271.5</v>
      </c>
    </row>
    <row r="161" spans="1:10" x14ac:dyDescent="0.3">
      <c r="A161" s="37" t="s">
        <v>30</v>
      </c>
      <c r="B161">
        <v>2017</v>
      </c>
      <c r="C161" t="s">
        <v>39</v>
      </c>
      <c r="D161">
        <v>1738.8000000000002</v>
      </c>
      <c r="E161">
        <v>270</v>
      </c>
      <c r="F161">
        <v>423.09999999999997</v>
      </c>
      <c r="G161">
        <v>255.4</v>
      </c>
      <c r="H161">
        <v>119.4</v>
      </c>
      <c r="I161">
        <v>266.70000000000005</v>
      </c>
      <c r="J161" s="38">
        <f>('clean data'!AC161+'clean data'!Q161)</f>
        <v>273.89999999999998</v>
      </c>
    </row>
    <row r="162" spans="1:10" x14ac:dyDescent="0.3">
      <c r="A162" s="37" t="s">
        <v>33</v>
      </c>
      <c r="B162">
        <v>2017</v>
      </c>
      <c r="C162" t="s">
        <v>39</v>
      </c>
      <c r="D162">
        <v>1731.0000000000002</v>
      </c>
      <c r="E162">
        <v>377.2</v>
      </c>
      <c r="F162">
        <v>384.9</v>
      </c>
      <c r="G162">
        <v>246.3</v>
      </c>
      <c r="H162">
        <v>113.9</v>
      </c>
      <c r="I162">
        <v>257.20000000000005</v>
      </c>
      <c r="J162" s="38">
        <f>('clean data'!AC162+'clean data'!Q162)</f>
        <v>271.3</v>
      </c>
    </row>
    <row r="163" spans="1:10" x14ac:dyDescent="0.3">
      <c r="A163" s="37" t="s">
        <v>34</v>
      </c>
      <c r="B163">
        <v>2017</v>
      </c>
      <c r="C163" t="s">
        <v>39</v>
      </c>
      <c r="D163">
        <v>1734.7</v>
      </c>
      <c r="E163">
        <v>391.40000000000003</v>
      </c>
      <c r="F163">
        <v>407.7</v>
      </c>
      <c r="G163">
        <v>251.9</v>
      </c>
      <c r="H163">
        <v>116.5</v>
      </c>
      <c r="I163">
        <v>261.3</v>
      </c>
      <c r="J163" s="38">
        <f>('clean data'!AC163+'clean data'!Q163)</f>
        <v>272</v>
      </c>
    </row>
    <row r="164" spans="1:10" x14ac:dyDescent="0.3">
      <c r="A164" s="37" t="s">
        <v>30</v>
      </c>
      <c r="B164">
        <v>2017</v>
      </c>
      <c r="C164" t="s">
        <v>40</v>
      </c>
      <c r="D164">
        <v>1772.9</v>
      </c>
      <c r="E164">
        <v>271.39999999999998</v>
      </c>
      <c r="F164">
        <v>425.9</v>
      </c>
      <c r="G164">
        <v>256.5</v>
      </c>
      <c r="H164">
        <v>119.1</v>
      </c>
      <c r="I164">
        <v>269.2</v>
      </c>
      <c r="J164" s="38">
        <f>('clean data'!AC164+'clean data'!Q164)</f>
        <v>276</v>
      </c>
    </row>
    <row r="165" spans="1:10" x14ac:dyDescent="0.3">
      <c r="A165" s="37" t="s">
        <v>33</v>
      </c>
      <c r="B165">
        <v>2017</v>
      </c>
      <c r="C165" t="s">
        <v>40</v>
      </c>
      <c r="D165">
        <v>1768.1</v>
      </c>
      <c r="E165">
        <v>379.5</v>
      </c>
      <c r="F165">
        <v>385.70000000000005</v>
      </c>
      <c r="G165">
        <v>247.4</v>
      </c>
      <c r="H165">
        <v>113.2</v>
      </c>
      <c r="I165">
        <v>259</v>
      </c>
      <c r="J165" s="38">
        <f>('clean data'!AC165+'clean data'!Q165)</f>
        <v>273.5</v>
      </c>
    </row>
    <row r="166" spans="1:10" x14ac:dyDescent="0.3">
      <c r="A166" s="37" t="s">
        <v>34</v>
      </c>
      <c r="B166">
        <v>2017</v>
      </c>
      <c r="C166" t="s">
        <v>40</v>
      </c>
      <c r="D166">
        <v>1769.3999999999999</v>
      </c>
      <c r="E166">
        <v>393.9</v>
      </c>
      <c r="F166">
        <v>409.7</v>
      </c>
      <c r="G166">
        <v>253</v>
      </c>
      <c r="H166">
        <v>116</v>
      </c>
      <c r="I166">
        <v>263.39999999999998</v>
      </c>
      <c r="J166" s="38">
        <f>('clean data'!AC166+'clean data'!Q166)</f>
        <v>274.10000000000002</v>
      </c>
    </row>
    <row r="167" spans="1:10" x14ac:dyDescent="0.3">
      <c r="A167" s="37" t="s">
        <v>30</v>
      </c>
      <c r="B167">
        <v>2017</v>
      </c>
      <c r="C167" t="s">
        <v>41</v>
      </c>
      <c r="D167">
        <v>1792.4999999999998</v>
      </c>
      <c r="E167">
        <v>273.70000000000005</v>
      </c>
      <c r="F167">
        <v>429</v>
      </c>
      <c r="G167">
        <v>258.39999999999998</v>
      </c>
      <c r="H167">
        <v>120.3</v>
      </c>
      <c r="I167">
        <v>271.7</v>
      </c>
      <c r="J167" s="38">
        <f>('clean data'!AC167+'clean data'!Q167)</f>
        <v>278.7</v>
      </c>
    </row>
    <row r="168" spans="1:10" x14ac:dyDescent="0.3">
      <c r="A168" s="37" t="s">
        <v>33</v>
      </c>
      <c r="B168">
        <v>2017</v>
      </c>
      <c r="C168" t="s">
        <v>41</v>
      </c>
      <c r="D168">
        <v>1772.9999999999998</v>
      </c>
      <c r="E168">
        <v>381</v>
      </c>
      <c r="F168">
        <v>388.4</v>
      </c>
      <c r="G168">
        <v>249</v>
      </c>
      <c r="H168">
        <v>114.6</v>
      </c>
      <c r="I168">
        <v>259.79999999999995</v>
      </c>
      <c r="J168" s="38">
        <f>('clean data'!AC168+'clean data'!Q168)</f>
        <v>275.89999999999998</v>
      </c>
    </row>
    <row r="169" spans="1:10" x14ac:dyDescent="0.3">
      <c r="A169" s="37" t="s">
        <v>34</v>
      </c>
      <c r="B169">
        <v>2017</v>
      </c>
      <c r="C169" t="s">
        <v>41</v>
      </c>
      <c r="D169">
        <v>1783.8</v>
      </c>
      <c r="E169">
        <v>397.00000000000006</v>
      </c>
      <c r="F169">
        <v>412.6</v>
      </c>
      <c r="G169">
        <v>254.7</v>
      </c>
      <c r="H169">
        <v>117.3</v>
      </c>
      <c r="I169">
        <v>264.89999999999998</v>
      </c>
      <c r="J169" s="38">
        <f>('clean data'!AC169+'clean data'!Q169)</f>
        <v>276.60000000000002</v>
      </c>
    </row>
    <row r="170" spans="1:10" x14ac:dyDescent="0.3">
      <c r="A170" s="37" t="s">
        <v>30</v>
      </c>
      <c r="B170">
        <v>2017</v>
      </c>
      <c r="C170" t="s">
        <v>42</v>
      </c>
      <c r="D170">
        <v>1784.3</v>
      </c>
      <c r="E170">
        <v>275.3</v>
      </c>
      <c r="F170">
        <v>430.99999999999994</v>
      </c>
      <c r="G170">
        <v>260.10000000000002</v>
      </c>
      <c r="H170">
        <v>121.2</v>
      </c>
      <c r="I170">
        <v>271.89999999999998</v>
      </c>
      <c r="J170" s="38">
        <f>('clean data'!AC170+'clean data'!Q170)</f>
        <v>280.10000000000002</v>
      </c>
    </row>
    <row r="171" spans="1:10" x14ac:dyDescent="0.3">
      <c r="A171" s="37" t="s">
        <v>33</v>
      </c>
      <c r="B171">
        <v>2017</v>
      </c>
      <c r="C171" t="s">
        <v>42</v>
      </c>
      <c r="D171">
        <v>1749.7</v>
      </c>
      <c r="E171">
        <v>384.4</v>
      </c>
      <c r="F171">
        <v>389.9</v>
      </c>
      <c r="G171">
        <v>250.5</v>
      </c>
      <c r="H171">
        <v>115.7</v>
      </c>
      <c r="I171">
        <v>260.39999999999998</v>
      </c>
      <c r="J171" s="38">
        <f>('clean data'!AC171+'clean data'!Q171)</f>
        <v>278.10000000000002</v>
      </c>
    </row>
    <row r="172" spans="1:10" x14ac:dyDescent="0.3">
      <c r="A172" s="37" t="s">
        <v>34</v>
      </c>
      <c r="B172">
        <v>2017</v>
      </c>
      <c r="C172" t="s">
        <v>42</v>
      </c>
      <c r="D172">
        <v>1769.9999999999998</v>
      </c>
      <c r="E172">
        <v>400</v>
      </c>
      <c r="F172">
        <v>414.5</v>
      </c>
      <c r="G172">
        <v>256.3</v>
      </c>
      <c r="H172">
        <v>118.3</v>
      </c>
      <c r="I172">
        <v>265.3</v>
      </c>
      <c r="J172" s="38">
        <f>('clean data'!AC172+'clean data'!Q172)</f>
        <v>278.3</v>
      </c>
    </row>
    <row r="173" spans="1:10" x14ac:dyDescent="0.3">
      <c r="A173" s="37" t="s">
        <v>30</v>
      </c>
      <c r="B173">
        <v>2017</v>
      </c>
      <c r="C173" t="s">
        <v>43</v>
      </c>
      <c r="D173">
        <v>1790.8999999999999</v>
      </c>
      <c r="E173">
        <v>276.5</v>
      </c>
      <c r="F173">
        <v>433.99999999999994</v>
      </c>
      <c r="G173">
        <v>261.60000000000002</v>
      </c>
      <c r="H173">
        <v>121</v>
      </c>
      <c r="I173">
        <v>273.10000000000002</v>
      </c>
      <c r="J173" s="38">
        <f>('clean data'!AC173+'clean data'!Q173)</f>
        <v>281.2</v>
      </c>
    </row>
    <row r="174" spans="1:10" x14ac:dyDescent="0.3">
      <c r="A174" s="37" t="s">
        <v>33</v>
      </c>
      <c r="B174">
        <v>2017</v>
      </c>
      <c r="C174" t="s">
        <v>43</v>
      </c>
      <c r="D174">
        <v>1765.6999999999998</v>
      </c>
      <c r="E174">
        <v>388.2</v>
      </c>
      <c r="F174">
        <v>391.5</v>
      </c>
      <c r="G174">
        <v>251.2</v>
      </c>
      <c r="H174">
        <v>115</v>
      </c>
      <c r="I174">
        <v>261.10000000000002</v>
      </c>
      <c r="J174" s="38">
        <f>('clean data'!AC174+'clean data'!Q174)</f>
        <v>279.10000000000002</v>
      </c>
    </row>
    <row r="175" spans="1:10" x14ac:dyDescent="0.3">
      <c r="A175" s="37" t="s">
        <v>34</v>
      </c>
      <c r="B175">
        <v>2017</v>
      </c>
      <c r="C175" t="s">
        <v>43</v>
      </c>
      <c r="D175">
        <v>1779.6999999999998</v>
      </c>
      <c r="E175">
        <v>403.1</v>
      </c>
      <c r="F175">
        <v>416.90000000000003</v>
      </c>
      <c r="G175">
        <v>257.5</v>
      </c>
      <c r="H175">
        <v>117.8</v>
      </c>
      <c r="I175">
        <v>266.3</v>
      </c>
      <c r="J175" s="38">
        <f>('clean data'!AC175+'clean data'!Q175)</f>
        <v>279.3</v>
      </c>
    </row>
    <row r="176" spans="1:10" x14ac:dyDescent="0.3">
      <c r="A176" s="37" t="s">
        <v>30</v>
      </c>
      <c r="B176">
        <v>2017</v>
      </c>
      <c r="C176" t="s">
        <v>45</v>
      </c>
      <c r="D176">
        <v>1817.7000000000003</v>
      </c>
      <c r="E176">
        <v>280.5</v>
      </c>
      <c r="F176">
        <v>437</v>
      </c>
      <c r="G176">
        <v>263.89999999999998</v>
      </c>
      <c r="H176">
        <v>121.6</v>
      </c>
      <c r="I176">
        <v>275.2</v>
      </c>
      <c r="J176" s="38">
        <f>('clean data'!AC176+'clean data'!Q176)</f>
        <v>283.79999999999995</v>
      </c>
    </row>
    <row r="177" spans="1:10" x14ac:dyDescent="0.3">
      <c r="A177" s="37" t="s">
        <v>33</v>
      </c>
      <c r="B177">
        <v>2017</v>
      </c>
      <c r="C177" t="s">
        <v>45</v>
      </c>
      <c r="D177">
        <v>1796.7</v>
      </c>
      <c r="E177">
        <v>393.1</v>
      </c>
      <c r="F177">
        <v>393.9</v>
      </c>
      <c r="G177">
        <v>252.3</v>
      </c>
      <c r="H177">
        <v>115.3</v>
      </c>
      <c r="I177">
        <v>261.7</v>
      </c>
      <c r="J177" s="38">
        <f>('clean data'!AC177+'clean data'!Q177)</f>
        <v>281.10000000000002</v>
      </c>
    </row>
    <row r="178" spans="1:10" x14ac:dyDescent="0.3">
      <c r="A178" s="37" t="s">
        <v>34</v>
      </c>
      <c r="B178">
        <v>2017</v>
      </c>
      <c r="C178" t="s">
        <v>45</v>
      </c>
      <c r="D178">
        <v>1808.2</v>
      </c>
      <c r="E178">
        <v>408.29999999999995</v>
      </c>
      <c r="F178">
        <v>419.6</v>
      </c>
      <c r="G178">
        <v>259.39999999999998</v>
      </c>
      <c r="H178">
        <v>118.3</v>
      </c>
      <c r="I178">
        <v>267.5</v>
      </c>
      <c r="J178" s="38">
        <f>('clean data'!AC178+'clean data'!Q178)</f>
        <v>281.60000000000002</v>
      </c>
    </row>
    <row r="179" spans="1:10" x14ac:dyDescent="0.3">
      <c r="A179" s="37" t="s">
        <v>30</v>
      </c>
      <c r="B179">
        <v>2017</v>
      </c>
      <c r="C179" t="s">
        <v>46</v>
      </c>
      <c r="D179">
        <v>1813.6000000000001</v>
      </c>
      <c r="E179">
        <v>282.10000000000002</v>
      </c>
      <c r="F179">
        <v>437.09999999999997</v>
      </c>
      <c r="G179">
        <v>263.89999999999998</v>
      </c>
      <c r="H179">
        <v>122</v>
      </c>
      <c r="I179">
        <v>274.5</v>
      </c>
      <c r="J179" s="38">
        <f>('clean data'!AC179+'clean data'!Q179)</f>
        <v>285.10000000000002</v>
      </c>
    </row>
    <row r="180" spans="1:10" x14ac:dyDescent="0.3">
      <c r="A180" s="37" t="s">
        <v>33</v>
      </c>
      <c r="B180">
        <v>2017</v>
      </c>
      <c r="C180" t="s">
        <v>46</v>
      </c>
      <c r="D180">
        <v>1767.5</v>
      </c>
      <c r="E180">
        <v>395.2</v>
      </c>
      <c r="F180">
        <v>395.2</v>
      </c>
      <c r="G180">
        <v>252.79999999999998</v>
      </c>
      <c r="H180">
        <v>115.3</v>
      </c>
      <c r="I180">
        <v>262.29999999999995</v>
      </c>
      <c r="J180" s="38">
        <f>('clean data'!AC180+'clean data'!Q180)</f>
        <v>282.10000000000002</v>
      </c>
    </row>
    <row r="181" spans="1:10" x14ac:dyDescent="0.3">
      <c r="A181" s="37" t="s">
        <v>34</v>
      </c>
      <c r="B181">
        <v>2017</v>
      </c>
      <c r="C181" t="s">
        <v>46</v>
      </c>
      <c r="D181">
        <v>1794.9999999999998</v>
      </c>
      <c r="E181">
        <v>410.4</v>
      </c>
      <c r="F181">
        <v>420.2</v>
      </c>
      <c r="G181">
        <v>259.60000000000002</v>
      </c>
      <c r="H181">
        <v>118.5</v>
      </c>
      <c r="I181">
        <v>267.5</v>
      </c>
      <c r="J181" s="38">
        <f>('clean data'!AC181+'clean data'!Q181)</f>
        <v>282.79999999999995</v>
      </c>
    </row>
    <row r="182" spans="1:10" x14ac:dyDescent="0.3">
      <c r="A182" s="37" t="s">
        <v>30</v>
      </c>
      <c r="B182">
        <v>2018</v>
      </c>
      <c r="C182" t="s">
        <v>31</v>
      </c>
      <c r="D182">
        <v>1800.7</v>
      </c>
      <c r="E182">
        <v>282.10000000000002</v>
      </c>
      <c r="F182">
        <v>438.1</v>
      </c>
      <c r="G182">
        <v>264.60000000000002</v>
      </c>
      <c r="H182">
        <v>122.7</v>
      </c>
      <c r="I182">
        <v>275.89999999999998</v>
      </c>
      <c r="J182" s="38">
        <f>('clean data'!AC182+'clean data'!Q182)</f>
        <v>285.89999999999998</v>
      </c>
    </row>
    <row r="183" spans="1:10" x14ac:dyDescent="0.3">
      <c r="A183" s="37" t="s">
        <v>33</v>
      </c>
      <c r="B183">
        <v>2018</v>
      </c>
      <c r="C183" t="s">
        <v>31</v>
      </c>
      <c r="D183">
        <v>1748.3000000000002</v>
      </c>
      <c r="E183">
        <v>397.2</v>
      </c>
      <c r="F183">
        <v>396.29999999999995</v>
      </c>
      <c r="G183">
        <v>254.5</v>
      </c>
      <c r="H183">
        <v>116.3</v>
      </c>
      <c r="I183">
        <v>263.3</v>
      </c>
      <c r="J183" s="38">
        <f>('clean data'!AC183+'clean data'!Q183)</f>
        <v>283.5</v>
      </c>
    </row>
    <row r="184" spans="1:10" x14ac:dyDescent="0.3">
      <c r="A184" s="37" t="s">
        <v>34</v>
      </c>
      <c r="B184">
        <v>2018</v>
      </c>
      <c r="C184" t="s">
        <v>31</v>
      </c>
      <c r="D184">
        <v>1779.9</v>
      </c>
      <c r="E184">
        <v>411.9</v>
      </c>
      <c r="F184">
        <v>421.3</v>
      </c>
      <c r="G184">
        <v>260.60000000000002</v>
      </c>
      <c r="H184">
        <v>119.3</v>
      </c>
      <c r="I184">
        <v>268.7</v>
      </c>
      <c r="J184" s="38">
        <f>('clean data'!AC184+'clean data'!Q184)</f>
        <v>283.79999999999995</v>
      </c>
    </row>
    <row r="185" spans="1:10" x14ac:dyDescent="0.3">
      <c r="A185" s="37" t="s">
        <v>30</v>
      </c>
      <c r="B185">
        <v>2018</v>
      </c>
      <c r="C185" t="s">
        <v>35</v>
      </c>
      <c r="D185">
        <v>1781.5</v>
      </c>
      <c r="E185">
        <v>282.3</v>
      </c>
      <c r="F185">
        <v>438.90000000000003</v>
      </c>
      <c r="G185">
        <v>265</v>
      </c>
      <c r="H185">
        <v>123.3</v>
      </c>
      <c r="I185">
        <v>275.8</v>
      </c>
      <c r="J185" s="38">
        <f>('clean data'!AC185+'clean data'!Q185)</f>
        <v>285.8</v>
      </c>
    </row>
    <row r="186" spans="1:10" x14ac:dyDescent="0.3">
      <c r="A186" s="37" t="s">
        <v>33</v>
      </c>
      <c r="B186">
        <v>2018</v>
      </c>
      <c r="C186" t="s">
        <v>35</v>
      </c>
      <c r="D186">
        <v>1727.9</v>
      </c>
      <c r="E186">
        <v>398.5</v>
      </c>
      <c r="F186">
        <v>397.09999999999997</v>
      </c>
      <c r="G186">
        <v>256</v>
      </c>
      <c r="H186">
        <v>117.4</v>
      </c>
      <c r="I186">
        <v>263.7</v>
      </c>
      <c r="J186" s="38">
        <f>('clean data'!AC186+'clean data'!Q186)</f>
        <v>285.8</v>
      </c>
    </row>
    <row r="187" spans="1:10" x14ac:dyDescent="0.3">
      <c r="A187" s="37" t="s">
        <v>34</v>
      </c>
      <c r="B187">
        <v>2018</v>
      </c>
      <c r="C187" t="s">
        <v>35</v>
      </c>
      <c r="D187">
        <v>1760.3999999999996</v>
      </c>
      <c r="E187">
        <v>413.2</v>
      </c>
      <c r="F187">
        <v>422</v>
      </c>
      <c r="G187">
        <v>261.5</v>
      </c>
      <c r="H187">
        <v>120.2</v>
      </c>
      <c r="I187">
        <v>268.89999999999998</v>
      </c>
      <c r="J187" s="38">
        <f>('clean data'!AC187+'clean data'!Q187)</f>
        <v>284.5</v>
      </c>
    </row>
    <row r="188" spans="1:10" x14ac:dyDescent="0.3">
      <c r="A188" s="37" t="s">
        <v>30</v>
      </c>
      <c r="B188">
        <v>2018</v>
      </c>
      <c r="C188" t="s">
        <v>36</v>
      </c>
      <c r="D188">
        <v>1781.9999999999998</v>
      </c>
      <c r="E188">
        <v>282.5</v>
      </c>
      <c r="F188">
        <v>440.5</v>
      </c>
      <c r="G188">
        <v>266</v>
      </c>
      <c r="H188">
        <v>124.6</v>
      </c>
      <c r="I188">
        <v>277.79999999999995</v>
      </c>
      <c r="J188" s="38">
        <f>('clean data'!AC188+'clean data'!Q188)</f>
        <v>288.39999999999998</v>
      </c>
    </row>
    <row r="189" spans="1:10" x14ac:dyDescent="0.3">
      <c r="A189" s="37" t="s">
        <v>33</v>
      </c>
      <c r="B189">
        <v>2018</v>
      </c>
      <c r="C189" t="s">
        <v>36</v>
      </c>
      <c r="D189">
        <v>1715.5</v>
      </c>
      <c r="E189">
        <v>399.2</v>
      </c>
      <c r="F189">
        <v>398.59999999999997</v>
      </c>
      <c r="G189">
        <v>257.2</v>
      </c>
      <c r="H189">
        <v>117.8</v>
      </c>
      <c r="I189">
        <v>264.60000000000002</v>
      </c>
      <c r="J189" s="38">
        <f>('clean data'!AC189+'clean data'!Q189)</f>
        <v>286.79999999999995</v>
      </c>
    </row>
    <row r="190" spans="1:10" x14ac:dyDescent="0.3">
      <c r="A190" s="37" t="s">
        <v>34</v>
      </c>
      <c r="B190">
        <v>2018</v>
      </c>
      <c r="C190" t="s">
        <v>36</v>
      </c>
      <c r="D190">
        <v>1756</v>
      </c>
      <c r="E190">
        <v>414.1</v>
      </c>
      <c r="F190">
        <v>423.6</v>
      </c>
      <c r="G190">
        <v>262.5</v>
      </c>
      <c r="H190">
        <v>121</v>
      </c>
      <c r="I190">
        <v>270.20000000000005</v>
      </c>
      <c r="J190" s="38">
        <f>('clean data'!AC190+'clean data'!Q190)</f>
        <v>286.60000000000002</v>
      </c>
    </row>
    <row r="191" spans="1:10" x14ac:dyDescent="0.3">
      <c r="A191" s="37" t="s">
        <v>30</v>
      </c>
      <c r="B191">
        <v>2018</v>
      </c>
      <c r="C191" t="s">
        <v>37</v>
      </c>
      <c r="D191">
        <v>1780</v>
      </c>
      <c r="E191">
        <v>284.70000000000005</v>
      </c>
      <c r="F191">
        <v>442.5</v>
      </c>
      <c r="G191">
        <v>268</v>
      </c>
      <c r="H191">
        <v>125.3</v>
      </c>
      <c r="I191">
        <v>279.7</v>
      </c>
      <c r="J191" s="38">
        <f>('clean data'!AC191+'clean data'!Q191)</f>
        <v>290.29999999999995</v>
      </c>
    </row>
    <row r="192" spans="1:10" x14ac:dyDescent="0.3">
      <c r="A192" s="37" t="s">
        <v>33</v>
      </c>
      <c r="B192">
        <v>2018</v>
      </c>
      <c r="C192" t="s">
        <v>37</v>
      </c>
      <c r="D192">
        <v>1720.0000000000002</v>
      </c>
      <c r="E192">
        <v>399.3</v>
      </c>
      <c r="F192">
        <v>401.40000000000003</v>
      </c>
      <c r="G192">
        <v>258.89999999999998</v>
      </c>
      <c r="H192">
        <v>118.9</v>
      </c>
      <c r="I192">
        <v>267.29999999999995</v>
      </c>
      <c r="J192" s="38">
        <f>('clean data'!AC192+'clean data'!Q192)</f>
        <v>287.39999999999998</v>
      </c>
    </row>
    <row r="193" spans="1:10" x14ac:dyDescent="0.3">
      <c r="A193" s="37" t="s">
        <v>34</v>
      </c>
      <c r="B193">
        <v>2018</v>
      </c>
      <c r="C193" t="s">
        <v>37</v>
      </c>
      <c r="D193">
        <v>1757.1000000000001</v>
      </c>
      <c r="E193">
        <v>416</v>
      </c>
      <c r="F193">
        <v>426</v>
      </c>
      <c r="G193">
        <v>264.39999999999998</v>
      </c>
      <c r="H193">
        <v>121.9</v>
      </c>
      <c r="I193">
        <v>272.70000000000005</v>
      </c>
      <c r="J193" s="38">
        <f>('clean data'!AC193+'clean data'!Q193)</f>
        <v>288.20000000000005</v>
      </c>
    </row>
    <row r="194" spans="1:10" x14ac:dyDescent="0.3">
      <c r="A194" s="37" t="s">
        <v>30</v>
      </c>
      <c r="B194">
        <v>2018</v>
      </c>
      <c r="C194" t="s">
        <v>38</v>
      </c>
      <c r="D194">
        <v>1782.4</v>
      </c>
      <c r="E194">
        <v>286.10000000000002</v>
      </c>
      <c r="F194">
        <v>444.7</v>
      </c>
      <c r="G194">
        <v>269.60000000000002</v>
      </c>
      <c r="H194">
        <v>126.4</v>
      </c>
      <c r="I194">
        <v>281.20000000000005</v>
      </c>
      <c r="J194" s="38">
        <f>('clean data'!AC194+'clean data'!Q194)</f>
        <v>292.10000000000002</v>
      </c>
    </row>
    <row r="195" spans="1:10" x14ac:dyDescent="0.3">
      <c r="A195" s="37" t="s">
        <v>33</v>
      </c>
      <c r="B195">
        <v>2018</v>
      </c>
      <c r="C195" t="s">
        <v>38</v>
      </c>
      <c r="D195">
        <v>1722.8999999999999</v>
      </c>
      <c r="E195">
        <v>400.4</v>
      </c>
      <c r="F195">
        <v>403.5</v>
      </c>
      <c r="G195">
        <v>260.10000000000002</v>
      </c>
      <c r="H195">
        <v>119.8</v>
      </c>
      <c r="I195">
        <v>268.39999999999998</v>
      </c>
      <c r="J195" s="38">
        <f>('clean data'!AC195+'clean data'!Q195)</f>
        <v>289.20000000000005</v>
      </c>
    </row>
    <row r="196" spans="1:10" x14ac:dyDescent="0.3">
      <c r="A196" s="37" t="s">
        <v>34</v>
      </c>
      <c r="B196">
        <v>2018</v>
      </c>
      <c r="C196" t="s">
        <v>38</v>
      </c>
      <c r="D196">
        <v>1759.8</v>
      </c>
      <c r="E196">
        <v>417.5</v>
      </c>
      <c r="F196">
        <v>428.09999999999997</v>
      </c>
      <c r="G196">
        <v>265.89999999999998</v>
      </c>
      <c r="H196">
        <v>122.9</v>
      </c>
      <c r="I196">
        <v>273.89999999999998</v>
      </c>
      <c r="J196" s="38">
        <f>('clean data'!AC196+'clean data'!Q196)</f>
        <v>290</v>
      </c>
    </row>
    <row r="197" spans="1:10" x14ac:dyDescent="0.3">
      <c r="A197" s="37" t="s">
        <v>30</v>
      </c>
      <c r="B197">
        <v>2018</v>
      </c>
      <c r="C197" t="s">
        <v>39</v>
      </c>
      <c r="D197">
        <v>1790.2999999999997</v>
      </c>
      <c r="E197">
        <v>287.29999999999995</v>
      </c>
      <c r="F197">
        <v>446.3</v>
      </c>
      <c r="G197">
        <v>269.8</v>
      </c>
      <c r="H197">
        <v>127.4</v>
      </c>
      <c r="I197">
        <v>282.89999999999998</v>
      </c>
      <c r="J197" s="38">
        <f>('clean data'!AC197+'clean data'!Q197)</f>
        <v>292.89999999999998</v>
      </c>
    </row>
    <row r="198" spans="1:10" x14ac:dyDescent="0.3">
      <c r="A198" s="37" t="s">
        <v>33</v>
      </c>
      <c r="B198">
        <v>2018</v>
      </c>
      <c r="C198" t="s">
        <v>39</v>
      </c>
      <c r="D198">
        <v>1747.3000000000002</v>
      </c>
      <c r="E198">
        <v>402.1</v>
      </c>
      <c r="F198">
        <v>405</v>
      </c>
      <c r="G198">
        <v>260.79999999999995</v>
      </c>
      <c r="H198">
        <v>120.4</v>
      </c>
      <c r="I198">
        <v>269.7</v>
      </c>
      <c r="J198" s="38">
        <f>('clean data'!AC198+'clean data'!Q198)</f>
        <v>290.5</v>
      </c>
    </row>
    <row r="199" spans="1:10" x14ac:dyDescent="0.3">
      <c r="A199" s="37" t="s">
        <v>34</v>
      </c>
      <c r="B199">
        <v>2018</v>
      </c>
      <c r="C199" t="s">
        <v>39</v>
      </c>
      <c r="D199">
        <v>1774.1000000000001</v>
      </c>
      <c r="E199">
        <v>418.5</v>
      </c>
      <c r="F199">
        <v>429.7</v>
      </c>
      <c r="G199">
        <v>266.29999999999995</v>
      </c>
      <c r="H199">
        <v>123.7</v>
      </c>
      <c r="I199">
        <v>275.39999999999998</v>
      </c>
      <c r="J199" s="38">
        <f>('clean data'!AC199+'clean data'!Q199)</f>
        <v>290.89999999999998</v>
      </c>
    </row>
    <row r="200" spans="1:10" x14ac:dyDescent="0.3">
      <c r="A200" s="37" t="s">
        <v>30</v>
      </c>
      <c r="B200">
        <v>2018</v>
      </c>
      <c r="C200" t="s">
        <v>40</v>
      </c>
      <c r="D200">
        <v>1810.5000000000002</v>
      </c>
      <c r="E200">
        <v>289.89999999999998</v>
      </c>
      <c r="F200">
        <v>447.20000000000005</v>
      </c>
      <c r="G200">
        <v>270.39999999999998</v>
      </c>
      <c r="H200">
        <v>127.5</v>
      </c>
      <c r="I200">
        <v>284.20000000000005</v>
      </c>
      <c r="J200" s="38">
        <f>('clean data'!AC200+'clean data'!Q200)</f>
        <v>292.10000000000002</v>
      </c>
    </row>
    <row r="201" spans="1:10" x14ac:dyDescent="0.3">
      <c r="A201" s="37" t="s">
        <v>33</v>
      </c>
      <c r="B201">
        <v>2018</v>
      </c>
      <c r="C201" t="s">
        <v>40</v>
      </c>
      <c r="D201">
        <v>1771.1</v>
      </c>
      <c r="E201">
        <v>405.29999999999995</v>
      </c>
      <c r="F201">
        <v>406.4</v>
      </c>
      <c r="G201">
        <v>261.79999999999995</v>
      </c>
      <c r="H201">
        <v>120.1</v>
      </c>
      <c r="I201">
        <v>273</v>
      </c>
      <c r="J201" s="38">
        <f>('clean data'!AC201+'clean data'!Q201)</f>
        <v>291.60000000000002</v>
      </c>
    </row>
    <row r="202" spans="1:10" x14ac:dyDescent="0.3">
      <c r="A202" s="37" t="s">
        <v>34</v>
      </c>
      <c r="B202">
        <v>2018</v>
      </c>
      <c r="C202" t="s">
        <v>40</v>
      </c>
      <c r="D202">
        <v>1795.3</v>
      </c>
      <c r="E202">
        <v>421.9</v>
      </c>
      <c r="F202">
        <v>430.80000000000007</v>
      </c>
      <c r="G202">
        <v>267.10000000000002</v>
      </c>
      <c r="H202">
        <v>123.6</v>
      </c>
      <c r="I202">
        <v>277.79999999999995</v>
      </c>
      <c r="J202" s="38">
        <f>('clean data'!AC202+'clean data'!Q202)</f>
        <v>290.7</v>
      </c>
    </row>
    <row r="203" spans="1:10" x14ac:dyDescent="0.3">
      <c r="A203" s="37" t="s">
        <v>30</v>
      </c>
      <c r="B203">
        <v>2018</v>
      </c>
      <c r="C203" t="s">
        <v>41</v>
      </c>
      <c r="D203">
        <v>1818.8</v>
      </c>
      <c r="E203">
        <v>291.5</v>
      </c>
      <c r="F203">
        <v>449.2</v>
      </c>
      <c r="G203">
        <v>270.70000000000005</v>
      </c>
      <c r="H203">
        <v>128.30000000000001</v>
      </c>
      <c r="I203">
        <v>285.5</v>
      </c>
      <c r="J203" s="38">
        <f>('clean data'!AC203+'clean data'!Q203)</f>
        <v>293</v>
      </c>
    </row>
    <row r="204" spans="1:10" x14ac:dyDescent="0.3">
      <c r="A204" s="37" t="s">
        <v>33</v>
      </c>
      <c r="B204">
        <v>2018</v>
      </c>
      <c r="C204" t="s">
        <v>41</v>
      </c>
      <c r="D204">
        <v>1767.6</v>
      </c>
      <c r="E204">
        <v>408.79999999999995</v>
      </c>
      <c r="F204">
        <v>407.3</v>
      </c>
      <c r="G204">
        <v>263.20000000000005</v>
      </c>
      <c r="H204">
        <v>120.7</v>
      </c>
      <c r="I204">
        <v>275.10000000000002</v>
      </c>
      <c r="J204" s="38">
        <f>('clean data'!AC204+'clean data'!Q204)</f>
        <v>293.10000000000002</v>
      </c>
    </row>
    <row r="205" spans="1:10" x14ac:dyDescent="0.3">
      <c r="A205" s="37" t="s">
        <v>34</v>
      </c>
      <c r="B205">
        <v>2018</v>
      </c>
      <c r="C205" t="s">
        <v>41</v>
      </c>
      <c r="D205">
        <v>1798.7000000000003</v>
      </c>
      <c r="E205">
        <v>424.9</v>
      </c>
      <c r="F205">
        <v>432.20000000000005</v>
      </c>
      <c r="G205">
        <v>267.79999999999995</v>
      </c>
      <c r="H205">
        <v>124.3</v>
      </c>
      <c r="I205">
        <v>279.60000000000002</v>
      </c>
      <c r="J205" s="38">
        <f>('clean data'!AC205+'clean data'!Q205)</f>
        <v>291.8</v>
      </c>
    </row>
    <row r="206" spans="1:10" x14ac:dyDescent="0.3">
      <c r="A206" s="37" t="s">
        <v>30</v>
      </c>
      <c r="B206">
        <v>2018</v>
      </c>
      <c r="C206" t="s">
        <v>42</v>
      </c>
      <c r="D206">
        <v>1799.8000000000002</v>
      </c>
      <c r="E206">
        <v>293</v>
      </c>
      <c r="F206">
        <v>449.5</v>
      </c>
      <c r="G206">
        <v>272</v>
      </c>
      <c r="H206">
        <v>129.9</v>
      </c>
      <c r="I206">
        <v>287.60000000000002</v>
      </c>
      <c r="J206" s="38">
        <f>('clean data'!AC206+'clean data'!Q206)</f>
        <v>295.10000000000002</v>
      </c>
    </row>
    <row r="207" spans="1:10" x14ac:dyDescent="0.3">
      <c r="A207" s="37" t="s">
        <v>33</v>
      </c>
      <c r="B207">
        <v>2018</v>
      </c>
      <c r="C207" t="s">
        <v>42</v>
      </c>
      <c r="D207">
        <v>1748.4</v>
      </c>
      <c r="E207">
        <v>411.4</v>
      </c>
      <c r="F207">
        <v>409.20000000000005</v>
      </c>
      <c r="G207">
        <v>265</v>
      </c>
      <c r="H207">
        <v>122.5</v>
      </c>
      <c r="I207">
        <v>275.39999999999998</v>
      </c>
      <c r="J207" s="38">
        <f>('clean data'!AC207+'clean data'!Q207)</f>
        <v>295.20000000000005</v>
      </c>
    </row>
    <row r="208" spans="1:10" x14ac:dyDescent="0.3">
      <c r="A208" s="37" t="s">
        <v>34</v>
      </c>
      <c r="B208">
        <v>2018</v>
      </c>
      <c r="C208" t="s">
        <v>42</v>
      </c>
      <c r="D208">
        <v>1779.5</v>
      </c>
      <c r="E208">
        <v>427.3</v>
      </c>
      <c r="F208">
        <v>433.29999999999995</v>
      </c>
      <c r="G208">
        <v>269.3</v>
      </c>
      <c r="H208">
        <v>126</v>
      </c>
      <c r="I208">
        <v>280.7</v>
      </c>
      <c r="J208" s="38">
        <f>('clean data'!AC208+'clean data'!Q208)</f>
        <v>293.89999999999998</v>
      </c>
    </row>
    <row r="209" spans="1:10" x14ac:dyDescent="0.3">
      <c r="A209" s="37" t="s">
        <v>30</v>
      </c>
      <c r="B209">
        <v>2018</v>
      </c>
      <c r="C209" t="s">
        <v>43</v>
      </c>
      <c r="D209">
        <v>1782.2</v>
      </c>
      <c r="E209">
        <v>297.2</v>
      </c>
      <c r="F209">
        <v>445</v>
      </c>
      <c r="G209">
        <v>279.20000000000005</v>
      </c>
      <c r="H209">
        <v>130.80000000000001</v>
      </c>
      <c r="I209">
        <v>288.10000000000002</v>
      </c>
      <c r="J209" s="38">
        <f>('clean data'!AC209+'clean data'!Q209)</f>
        <v>299.39999999999998</v>
      </c>
    </row>
    <row r="210" spans="1:10" x14ac:dyDescent="0.3">
      <c r="A210" s="37" t="s">
        <v>33</v>
      </c>
      <c r="B210">
        <v>2018</v>
      </c>
      <c r="C210" t="s">
        <v>43</v>
      </c>
      <c r="D210">
        <v>1754.1</v>
      </c>
      <c r="E210">
        <v>414.80000000000007</v>
      </c>
      <c r="F210">
        <v>411</v>
      </c>
      <c r="G210">
        <v>266.60000000000002</v>
      </c>
      <c r="H210">
        <v>123.3</v>
      </c>
      <c r="I210">
        <v>276.2</v>
      </c>
      <c r="J210" s="38">
        <f>('clean data'!AC210+'clean data'!Q210)</f>
        <v>296.5</v>
      </c>
    </row>
    <row r="211" spans="1:10" x14ac:dyDescent="0.3">
      <c r="A211" s="37" t="s">
        <v>34</v>
      </c>
      <c r="B211">
        <v>2018</v>
      </c>
      <c r="C211" t="s">
        <v>43</v>
      </c>
      <c r="D211">
        <v>1776.2</v>
      </c>
      <c r="E211">
        <v>434.40000000000003</v>
      </c>
      <c r="F211">
        <v>434</v>
      </c>
      <c r="G211">
        <v>274.10000000000002</v>
      </c>
      <c r="H211">
        <v>125.5</v>
      </c>
      <c r="I211">
        <v>284.3</v>
      </c>
      <c r="J211" s="38">
        <f>('clean data'!AC211+'clean data'!Q211)</f>
        <v>298.89999999999998</v>
      </c>
    </row>
    <row r="212" spans="1:10" x14ac:dyDescent="0.3">
      <c r="A212" s="37" t="s">
        <v>30</v>
      </c>
      <c r="B212">
        <v>2018</v>
      </c>
      <c r="C212" t="s">
        <v>45</v>
      </c>
      <c r="D212">
        <v>1787.4999999999995</v>
      </c>
      <c r="E212">
        <v>298.3</v>
      </c>
      <c r="F212">
        <v>448</v>
      </c>
      <c r="G212">
        <v>278.5</v>
      </c>
      <c r="H212">
        <v>130.30000000000001</v>
      </c>
      <c r="I212">
        <v>293.29999999999995</v>
      </c>
      <c r="J212" s="38">
        <f>('clean data'!AC212+'clean data'!Q212)</f>
        <v>302</v>
      </c>
    </row>
    <row r="213" spans="1:10" x14ac:dyDescent="0.3">
      <c r="A213" s="37" t="s">
        <v>33</v>
      </c>
      <c r="B213">
        <v>2018</v>
      </c>
      <c r="C213" t="s">
        <v>45</v>
      </c>
      <c r="D213">
        <v>1757.4999999999998</v>
      </c>
      <c r="E213">
        <v>419.40000000000003</v>
      </c>
      <c r="F213">
        <v>413.1</v>
      </c>
      <c r="G213">
        <v>267.3</v>
      </c>
      <c r="H213">
        <v>121.2</v>
      </c>
      <c r="I213">
        <v>277.39999999999998</v>
      </c>
      <c r="J213" s="38">
        <f>('clean data'!AC213+'clean data'!Q213)</f>
        <v>296.60000000000002</v>
      </c>
    </row>
    <row r="214" spans="1:10" x14ac:dyDescent="0.3">
      <c r="A214" s="37" t="s">
        <v>34</v>
      </c>
      <c r="B214">
        <v>2018</v>
      </c>
      <c r="C214" t="s">
        <v>45</v>
      </c>
      <c r="D214">
        <v>1775.7000000000003</v>
      </c>
      <c r="E214">
        <v>434.2</v>
      </c>
      <c r="F214">
        <v>433.8</v>
      </c>
      <c r="G214">
        <v>274.10000000000002</v>
      </c>
      <c r="H214">
        <v>125.5</v>
      </c>
      <c r="I214">
        <v>284.3</v>
      </c>
      <c r="J214" s="38">
        <f>('clean data'!AC214+'clean data'!Q214)</f>
        <v>298.89999999999998</v>
      </c>
    </row>
    <row r="215" spans="1:10" x14ac:dyDescent="0.3">
      <c r="A215" s="37" t="s">
        <v>30</v>
      </c>
      <c r="B215">
        <v>2018</v>
      </c>
      <c r="C215" t="s">
        <v>46</v>
      </c>
      <c r="D215">
        <v>1773.1000000000001</v>
      </c>
      <c r="E215">
        <v>298.5</v>
      </c>
      <c r="F215">
        <v>448.3</v>
      </c>
      <c r="G215">
        <v>282.79999999999995</v>
      </c>
      <c r="H215">
        <v>128.9</v>
      </c>
      <c r="I215">
        <v>298.39999999999998</v>
      </c>
      <c r="J215" s="38">
        <f>('clean data'!AC215+'clean data'!Q215)</f>
        <v>304</v>
      </c>
    </row>
    <row r="216" spans="1:10" x14ac:dyDescent="0.3">
      <c r="A216" s="37" t="s">
        <v>33</v>
      </c>
      <c r="B216">
        <v>2018</v>
      </c>
      <c r="C216" t="s">
        <v>46</v>
      </c>
      <c r="D216">
        <v>1746.6</v>
      </c>
      <c r="E216">
        <v>415.09999999999997</v>
      </c>
      <c r="F216">
        <v>413.8</v>
      </c>
      <c r="G216">
        <v>268.10000000000002</v>
      </c>
      <c r="H216">
        <v>118.8</v>
      </c>
      <c r="I216">
        <v>278.2</v>
      </c>
      <c r="J216" s="38">
        <f>('clean data'!AC216+'clean data'!Q216)</f>
        <v>296.29999999999995</v>
      </c>
    </row>
    <row r="217" spans="1:10" x14ac:dyDescent="0.3">
      <c r="A217" s="37" t="s">
        <v>34</v>
      </c>
      <c r="B217">
        <v>2018</v>
      </c>
      <c r="C217" t="s">
        <v>46</v>
      </c>
      <c r="D217">
        <v>1762.7999999999997</v>
      </c>
      <c r="E217">
        <v>432.4</v>
      </c>
      <c r="F217">
        <v>434.3</v>
      </c>
      <c r="G217">
        <v>277.10000000000002</v>
      </c>
      <c r="H217">
        <v>123.6</v>
      </c>
      <c r="I217">
        <v>286.89999999999998</v>
      </c>
      <c r="J217" s="38">
        <f>('clean data'!AC217+'clean data'!Q217)</f>
        <v>299.8</v>
      </c>
    </row>
    <row r="218" spans="1:10" x14ac:dyDescent="0.3">
      <c r="A218" s="37" t="s">
        <v>30</v>
      </c>
      <c r="B218">
        <v>2019</v>
      </c>
      <c r="C218" t="s">
        <v>31</v>
      </c>
      <c r="D218">
        <v>1759.6000000000001</v>
      </c>
      <c r="E218">
        <v>296.29999999999995</v>
      </c>
      <c r="F218">
        <v>445.6</v>
      </c>
      <c r="G218">
        <v>283.10000000000002</v>
      </c>
      <c r="H218">
        <v>128.6</v>
      </c>
      <c r="I218">
        <v>298.10000000000002</v>
      </c>
      <c r="J218" s="38">
        <f>('clean data'!AC218+'clean data'!Q218)</f>
        <v>304.39999999999998</v>
      </c>
    </row>
    <row r="219" spans="1:10" x14ac:dyDescent="0.3">
      <c r="A219" s="37" t="s">
        <v>33</v>
      </c>
      <c r="B219">
        <v>2019</v>
      </c>
      <c r="C219" t="s">
        <v>31</v>
      </c>
      <c r="D219">
        <v>1744.3000000000002</v>
      </c>
      <c r="E219">
        <v>412.59999999999997</v>
      </c>
      <c r="F219">
        <v>414.5</v>
      </c>
      <c r="G219">
        <v>269.5</v>
      </c>
      <c r="H219">
        <v>118.6</v>
      </c>
      <c r="I219">
        <v>278.5</v>
      </c>
      <c r="J219" s="38">
        <f>('clean data'!AC219+'clean data'!Q219)</f>
        <v>296.5</v>
      </c>
    </row>
    <row r="220" spans="1:10" x14ac:dyDescent="0.3">
      <c r="A220" s="37" t="s">
        <v>34</v>
      </c>
      <c r="B220">
        <v>2019</v>
      </c>
      <c r="C220" t="s">
        <v>31</v>
      </c>
      <c r="D220">
        <v>1753.3999999999999</v>
      </c>
      <c r="E220">
        <v>430.79999999999995</v>
      </c>
      <c r="F220">
        <v>433</v>
      </c>
      <c r="G220">
        <v>277.89999999999998</v>
      </c>
      <c r="H220">
        <v>123.3</v>
      </c>
      <c r="I220">
        <v>286.89999999999998</v>
      </c>
      <c r="J220" s="38">
        <f>('clean data'!AC220+'clean data'!Q220)</f>
        <v>300.10000000000002</v>
      </c>
    </row>
    <row r="221" spans="1:10" x14ac:dyDescent="0.3">
      <c r="A221" s="37" t="s">
        <v>30</v>
      </c>
      <c r="B221">
        <v>2019</v>
      </c>
      <c r="C221" t="s">
        <v>35</v>
      </c>
      <c r="D221">
        <v>1759.8000000000002</v>
      </c>
      <c r="E221">
        <v>295.39999999999998</v>
      </c>
      <c r="F221">
        <v>446.5</v>
      </c>
      <c r="G221">
        <v>284.8</v>
      </c>
      <c r="H221">
        <v>129.19999999999999</v>
      </c>
      <c r="I221">
        <v>298.89999999999998</v>
      </c>
      <c r="J221" s="38">
        <f>('clean data'!AC221+'clean data'!Q221)</f>
        <v>305</v>
      </c>
    </row>
    <row r="222" spans="1:10" x14ac:dyDescent="0.3">
      <c r="A222" s="37" t="s">
        <v>33</v>
      </c>
      <c r="B222">
        <v>2019</v>
      </c>
      <c r="C222" t="s">
        <v>35</v>
      </c>
      <c r="D222">
        <v>1754.4</v>
      </c>
      <c r="E222">
        <v>412.20000000000005</v>
      </c>
      <c r="F222">
        <v>415.5</v>
      </c>
      <c r="G222">
        <v>271.5</v>
      </c>
      <c r="H222">
        <v>119.2</v>
      </c>
      <c r="I222">
        <v>278.79999999999995</v>
      </c>
      <c r="J222" s="38">
        <f>('clean data'!AC222+'clean data'!Q222)</f>
        <v>297.3</v>
      </c>
    </row>
    <row r="223" spans="1:10" x14ac:dyDescent="0.3">
      <c r="A223" s="37" t="s">
        <v>34</v>
      </c>
      <c r="B223">
        <v>2019</v>
      </c>
      <c r="C223" t="s">
        <v>35</v>
      </c>
      <c r="D223">
        <v>1757.1</v>
      </c>
      <c r="E223">
        <v>430.59999999999997</v>
      </c>
      <c r="F223">
        <v>433.9</v>
      </c>
      <c r="G223">
        <v>279.7</v>
      </c>
      <c r="H223">
        <v>123.9</v>
      </c>
      <c r="I223">
        <v>287.39999999999998</v>
      </c>
      <c r="J223" s="38">
        <f>('clean data'!AC223+'clean data'!Q223)</f>
        <v>300.8</v>
      </c>
    </row>
    <row r="224" spans="1:10" x14ac:dyDescent="0.3">
      <c r="A224" s="37" t="s">
        <v>30</v>
      </c>
      <c r="B224">
        <v>2019</v>
      </c>
      <c r="C224" t="s">
        <v>36</v>
      </c>
      <c r="D224">
        <v>1761.2000000000003</v>
      </c>
      <c r="E224">
        <v>296.39999999999998</v>
      </c>
      <c r="F224">
        <v>447</v>
      </c>
      <c r="G224">
        <v>284.39999999999998</v>
      </c>
      <c r="H224">
        <v>129.9</v>
      </c>
      <c r="I224">
        <v>299.3</v>
      </c>
      <c r="J224" s="38">
        <f>('clean data'!AC224+'clean data'!Q224)</f>
        <v>305.3</v>
      </c>
    </row>
    <row r="225" spans="1:10" x14ac:dyDescent="0.3">
      <c r="A225" s="37" t="s">
        <v>33</v>
      </c>
      <c r="B225">
        <v>2019</v>
      </c>
      <c r="C225" t="s">
        <v>36</v>
      </c>
      <c r="D225">
        <v>1768.4</v>
      </c>
      <c r="E225">
        <v>414.6</v>
      </c>
      <c r="F225">
        <v>416.29999999999995</v>
      </c>
      <c r="G225">
        <v>271.7</v>
      </c>
      <c r="H225">
        <v>119.9</v>
      </c>
      <c r="I225">
        <v>279.7</v>
      </c>
      <c r="J225" s="38">
        <f>('clean data'!AC225+'clean data'!Q225)</f>
        <v>298.10000000000002</v>
      </c>
    </row>
    <row r="226" spans="1:10" x14ac:dyDescent="0.3">
      <c r="A226" s="37" t="s">
        <v>34</v>
      </c>
      <c r="B226">
        <v>2019</v>
      </c>
      <c r="C226" t="s">
        <v>36</v>
      </c>
      <c r="D226">
        <v>1762.9</v>
      </c>
      <c r="E226">
        <v>432.5</v>
      </c>
      <c r="F226">
        <v>434.5</v>
      </c>
      <c r="G226">
        <v>279.60000000000002</v>
      </c>
      <c r="H226">
        <v>124.6</v>
      </c>
      <c r="I226">
        <v>288</v>
      </c>
      <c r="J226" s="38">
        <f>('clean data'!AC226+'clean data'!Q226)</f>
        <v>301.2</v>
      </c>
    </row>
    <row r="227" spans="1:10" x14ac:dyDescent="0.3">
      <c r="A227" s="37" t="s">
        <v>30</v>
      </c>
      <c r="B227">
        <v>2019</v>
      </c>
      <c r="C227" t="s">
        <v>38</v>
      </c>
      <c r="D227">
        <v>1782.1000000000001</v>
      </c>
      <c r="E227">
        <v>296.39999999999998</v>
      </c>
      <c r="F227">
        <v>448.59999999999997</v>
      </c>
      <c r="G227">
        <v>285.20000000000005</v>
      </c>
      <c r="H227">
        <v>130.19999999999999</v>
      </c>
      <c r="I227">
        <v>302.60000000000002</v>
      </c>
      <c r="J227" s="38">
        <f>('clean data'!AC227+'clean data'!Q227)</f>
        <v>306.20000000000005</v>
      </c>
    </row>
    <row r="228" spans="1:10" x14ac:dyDescent="0.3">
      <c r="A228" s="37" t="s">
        <v>33</v>
      </c>
      <c r="B228">
        <v>2019</v>
      </c>
      <c r="C228" t="s">
        <v>38</v>
      </c>
      <c r="D228">
        <v>1811.5000000000002</v>
      </c>
      <c r="E228">
        <v>416.7</v>
      </c>
      <c r="F228">
        <v>417.9</v>
      </c>
      <c r="G228">
        <v>272.39999999999998</v>
      </c>
      <c r="H228">
        <v>120.1</v>
      </c>
      <c r="I228">
        <v>282</v>
      </c>
      <c r="J228" s="38">
        <f>('clean data'!AC228+'clean data'!Q228)</f>
        <v>299.5</v>
      </c>
    </row>
    <row r="229" spans="1:10" x14ac:dyDescent="0.3">
      <c r="A229" s="37" t="s">
        <v>34</v>
      </c>
      <c r="B229">
        <v>2019</v>
      </c>
      <c r="C229" t="s">
        <v>37</v>
      </c>
      <c r="D229">
        <f>(D230+D226)/2</f>
        <v>1777.4</v>
      </c>
      <c r="E229">
        <f t="shared" ref="E229:J229" si="0">(E230+E226)/2</f>
        <v>433.29999999999995</v>
      </c>
      <c r="F229">
        <f t="shared" si="0"/>
        <v>435.3</v>
      </c>
      <c r="G229">
        <f t="shared" si="0"/>
        <v>279.95000000000005</v>
      </c>
      <c r="H229">
        <f t="shared" si="0"/>
        <v>124.75</v>
      </c>
      <c r="I229">
        <f t="shared" si="0"/>
        <v>289.39999999999998</v>
      </c>
      <c r="J229" s="38">
        <f t="shared" si="0"/>
        <v>301.75</v>
      </c>
    </row>
    <row r="230" spans="1:10" x14ac:dyDescent="0.3">
      <c r="A230" s="37" t="s">
        <v>34</v>
      </c>
      <c r="B230">
        <v>2019</v>
      </c>
      <c r="C230" t="s">
        <v>38</v>
      </c>
      <c r="D230">
        <v>1791.9000000000003</v>
      </c>
      <c r="E230">
        <v>434.09999999999997</v>
      </c>
      <c r="F230">
        <v>436.1</v>
      </c>
      <c r="G230">
        <v>280.3</v>
      </c>
      <c r="H230">
        <v>124.9</v>
      </c>
      <c r="I230">
        <v>290.79999999999995</v>
      </c>
      <c r="J230" s="38">
        <f>('clean data'!AC229+'clean data'!Q229)</f>
        <v>302.29999999999995</v>
      </c>
    </row>
    <row r="231" spans="1:10" x14ac:dyDescent="0.3">
      <c r="A231" s="37" t="s">
        <v>30</v>
      </c>
      <c r="B231">
        <v>2019</v>
      </c>
      <c r="C231" t="s">
        <v>39</v>
      </c>
      <c r="D231">
        <v>1804.1999999999998</v>
      </c>
      <c r="E231">
        <v>297.39999999999998</v>
      </c>
      <c r="F231">
        <v>448.59999999999997</v>
      </c>
      <c r="G231">
        <v>286.5</v>
      </c>
      <c r="H231">
        <v>130.19999999999999</v>
      </c>
      <c r="I231">
        <v>304.10000000000002</v>
      </c>
      <c r="J231" s="38">
        <f>('clean data'!AC230+'clean data'!Q230)</f>
        <v>307.5</v>
      </c>
    </row>
    <row r="232" spans="1:10" x14ac:dyDescent="0.3">
      <c r="A232" s="37" t="s">
        <v>33</v>
      </c>
      <c r="B232">
        <v>2019</v>
      </c>
      <c r="C232" t="s">
        <v>39</v>
      </c>
      <c r="D232">
        <v>1833.2999999999997</v>
      </c>
      <c r="E232">
        <v>417.29999999999995</v>
      </c>
      <c r="F232">
        <v>418.4</v>
      </c>
      <c r="G232">
        <v>274</v>
      </c>
      <c r="H232">
        <v>119.6</v>
      </c>
      <c r="I232">
        <v>283.20000000000005</v>
      </c>
      <c r="J232" s="38">
        <f>('clean data'!AC231+'clean data'!Q231)</f>
        <v>300.29999999999995</v>
      </c>
    </row>
    <row r="233" spans="1:10" x14ac:dyDescent="0.3">
      <c r="A233" s="37" t="s">
        <v>34</v>
      </c>
      <c r="B233">
        <v>2019</v>
      </c>
      <c r="C233" t="s">
        <v>39</v>
      </c>
      <c r="D233">
        <v>1814.1000000000001</v>
      </c>
      <c r="E233">
        <v>434.40000000000003</v>
      </c>
      <c r="F233">
        <v>436.4</v>
      </c>
      <c r="G233">
        <v>281.70000000000005</v>
      </c>
      <c r="H233">
        <v>124.6</v>
      </c>
      <c r="I233">
        <v>292.10000000000002</v>
      </c>
      <c r="J233" s="38">
        <f>('clean data'!AC232+'clean data'!Q232)</f>
        <v>303.5</v>
      </c>
    </row>
    <row r="234" spans="1:10" x14ac:dyDescent="0.3">
      <c r="A234" s="37" t="s">
        <v>30</v>
      </c>
      <c r="B234">
        <v>2019</v>
      </c>
      <c r="C234" t="s">
        <v>40</v>
      </c>
      <c r="D234">
        <v>1826.8999999999999</v>
      </c>
      <c r="E234">
        <v>296.8</v>
      </c>
      <c r="F234">
        <v>449.1</v>
      </c>
      <c r="G234">
        <v>288.29999999999995</v>
      </c>
      <c r="H234">
        <v>131.19999999999999</v>
      </c>
      <c r="I234">
        <v>306.60000000000002</v>
      </c>
      <c r="J234" s="38">
        <f>('clean data'!AC233+'clean data'!Q233)</f>
        <v>308.7</v>
      </c>
    </row>
    <row r="235" spans="1:10" x14ac:dyDescent="0.3">
      <c r="A235" s="37" t="s">
        <v>33</v>
      </c>
      <c r="B235">
        <v>2019</v>
      </c>
      <c r="C235" t="s">
        <v>40</v>
      </c>
      <c r="D235">
        <v>1857.3999999999999</v>
      </c>
      <c r="E235">
        <v>415.3</v>
      </c>
      <c r="F235">
        <v>419.3</v>
      </c>
      <c r="G235">
        <v>275.89999999999998</v>
      </c>
      <c r="H235">
        <v>120.6</v>
      </c>
      <c r="I235">
        <v>285.39999999999998</v>
      </c>
      <c r="J235" s="38">
        <f>('clean data'!AC234+'clean data'!Q234)</f>
        <v>301.7</v>
      </c>
    </row>
    <row r="236" spans="1:10" x14ac:dyDescent="0.3">
      <c r="A236" s="37" t="s">
        <v>34</v>
      </c>
      <c r="B236">
        <v>2019</v>
      </c>
      <c r="C236" t="s">
        <v>40</v>
      </c>
      <c r="D236">
        <v>1837.5</v>
      </c>
      <c r="E236">
        <v>434.09999999999997</v>
      </c>
      <c r="F236">
        <v>437</v>
      </c>
      <c r="G236">
        <v>283.60000000000002</v>
      </c>
      <c r="H236">
        <v>125.6</v>
      </c>
      <c r="I236">
        <v>294.5</v>
      </c>
      <c r="J236" s="38">
        <f>('clean data'!AC235+'clean data'!Q235)</f>
        <v>304.7</v>
      </c>
    </row>
    <row r="237" spans="1:10" x14ac:dyDescent="0.3">
      <c r="A237" s="37" t="s">
        <v>30</v>
      </c>
      <c r="B237">
        <v>2019</v>
      </c>
      <c r="C237" t="s">
        <v>41</v>
      </c>
      <c r="D237">
        <v>1834.5000000000002</v>
      </c>
      <c r="E237">
        <v>296.60000000000002</v>
      </c>
      <c r="F237">
        <v>449.5</v>
      </c>
      <c r="G237">
        <v>291.5</v>
      </c>
      <c r="H237">
        <v>131.4</v>
      </c>
      <c r="I237">
        <v>307.7</v>
      </c>
      <c r="J237" s="38">
        <f>('clean data'!AC236+'clean data'!Q236)</f>
        <v>310</v>
      </c>
    </row>
    <row r="238" spans="1:10" x14ac:dyDescent="0.3">
      <c r="A238" s="37" t="s">
        <v>33</v>
      </c>
      <c r="B238">
        <v>2019</v>
      </c>
      <c r="C238" t="s">
        <v>41</v>
      </c>
      <c r="D238">
        <v>1869.1</v>
      </c>
      <c r="E238">
        <v>415.20000000000005</v>
      </c>
      <c r="F238">
        <v>420.2</v>
      </c>
      <c r="G238">
        <v>279.3</v>
      </c>
      <c r="H238">
        <v>120.8</v>
      </c>
      <c r="I238">
        <v>286.89999999999998</v>
      </c>
      <c r="J238" s="38">
        <f>('clean data'!AC237+'clean data'!Q237)</f>
        <v>303.20000000000005</v>
      </c>
    </row>
    <row r="239" spans="1:10" x14ac:dyDescent="0.3">
      <c r="A239" s="37" t="s">
        <v>34</v>
      </c>
      <c r="B239">
        <v>2019</v>
      </c>
      <c r="C239" t="s">
        <v>41</v>
      </c>
      <c r="D239">
        <v>1846.5</v>
      </c>
      <c r="E239">
        <v>434.6</v>
      </c>
      <c r="F239">
        <v>437.6</v>
      </c>
      <c r="G239">
        <v>286.89999999999998</v>
      </c>
      <c r="H239">
        <v>125.8</v>
      </c>
      <c r="I239">
        <v>295.8</v>
      </c>
      <c r="J239" s="38">
        <f>('clean data'!AC238+'clean data'!Q238)</f>
        <v>306</v>
      </c>
    </row>
    <row r="240" spans="1:10" x14ac:dyDescent="0.3">
      <c r="A240" s="37" t="s">
        <v>30</v>
      </c>
      <c r="B240">
        <v>2019</v>
      </c>
      <c r="C240" t="s">
        <v>42</v>
      </c>
      <c r="D240">
        <v>1848.7</v>
      </c>
      <c r="E240">
        <v>297.20000000000005</v>
      </c>
      <c r="F240">
        <v>449.29999999999995</v>
      </c>
      <c r="G240">
        <v>293.60000000000002</v>
      </c>
      <c r="H240">
        <v>131.6</v>
      </c>
      <c r="I240">
        <v>308.5</v>
      </c>
      <c r="J240" s="38">
        <f>('clean data'!AC239+'clean data'!Q239)</f>
        <v>311.10000000000002</v>
      </c>
    </row>
    <row r="241" spans="1:10" x14ac:dyDescent="0.3">
      <c r="A241" s="37" t="s">
        <v>33</v>
      </c>
      <c r="B241">
        <v>2019</v>
      </c>
      <c r="C241" t="s">
        <v>42</v>
      </c>
      <c r="D241">
        <v>1874.9</v>
      </c>
      <c r="E241">
        <v>417.09999999999997</v>
      </c>
      <c r="F241">
        <v>420.8</v>
      </c>
      <c r="G241">
        <v>280.89999999999998</v>
      </c>
      <c r="H241">
        <v>121.2</v>
      </c>
      <c r="I241">
        <v>287.5</v>
      </c>
      <c r="J241" s="38">
        <f>('clean data'!AC240+'clean data'!Q240)</f>
        <v>304.29999999999995</v>
      </c>
    </row>
    <row r="242" spans="1:10" x14ac:dyDescent="0.3">
      <c r="A242" s="37" t="s">
        <v>34</v>
      </c>
      <c r="B242">
        <v>2019</v>
      </c>
      <c r="C242" t="s">
        <v>42</v>
      </c>
      <c r="D242">
        <v>1857.6999999999998</v>
      </c>
      <c r="E242">
        <v>436</v>
      </c>
      <c r="F242">
        <v>437.69999999999993</v>
      </c>
      <c r="G242">
        <v>288.7</v>
      </c>
      <c r="H242">
        <v>126.1</v>
      </c>
      <c r="I242">
        <v>296.5</v>
      </c>
      <c r="J242" s="38">
        <f>('clean data'!AC241+'clean data'!Q241)</f>
        <v>307.2</v>
      </c>
    </row>
    <row r="243" spans="1:10" x14ac:dyDescent="0.3">
      <c r="A243" s="37" t="s">
        <v>30</v>
      </c>
      <c r="B243">
        <v>2019</v>
      </c>
      <c r="C243" t="s">
        <v>43</v>
      </c>
      <c r="D243">
        <v>1876.8999999999996</v>
      </c>
      <c r="E243">
        <v>298.29999999999995</v>
      </c>
      <c r="F243">
        <v>449.4</v>
      </c>
      <c r="G243">
        <v>294</v>
      </c>
      <c r="H243">
        <v>131.69999999999999</v>
      </c>
      <c r="I243">
        <v>309.39999999999998</v>
      </c>
      <c r="J243" s="38">
        <f>('clean data'!AC242+'clean data'!Q242)</f>
        <v>312</v>
      </c>
    </row>
    <row r="244" spans="1:10" x14ac:dyDescent="0.3">
      <c r="A244" s="37" t="s">
        <v>33</v>
      </c>
      <c r="B244">
        <v>2019</v>
      </c>
      <c r="C244" t="s">
        <v>43</v>
      </c>
      <c r="D244">
        <v>1902.6000000000001</v>
      </c>
      <c r="E244">
        <v>420.59999999999997</v>
      </c>
      <c r="F244">
        <v>422.20000000000005</v>
      </c>
      <c r="G244">
        <v>281.89999999999998</v>
      </c>
      <c r="H244">
        <v>121.5</v>
      </c>
      <c r="I244">
        <v>287.89999999999998</v>
      </c>
      <c r="J244" s="38">
        <f>('clean data'!AC243+'clean data'!Q243)</f>
        <v>305.3</v>
      </c>
    </row>
    <row r="245" spans="1:10" x14ac:dyDescent="0.3">
      <c r="A245" s="37" t="s">
        <v>34</v>
      </c>
      <c r="B245">
        <v>2019</v>
      </c>
      <c r="C245" t="s">
        <v>43</v>
      </c>
      <c r="D245">
        <v>1885.5999999999997</v>
      </c>
      <c r="E245">
        <v>438.6</v>
      </c>
      <c r="F245">
        <v>438.40000000000003</v>
      </c>
      <c r="G245">
        <v>289.39999999999998</v>
      </c>
      <c r="H245">
        <v>126.3</v>
      </c>
      <c r="I245">
        <v>297.10000000000002</v>
      </c>
      <c r="J245" s="38">
        <f>('clean data'!AC244+'clean data'!Q244)</f>
        <v>308.10000000000002</v>
      </c>
    </row>
    <row r="246" spans="1:10" x14ac:dyDescent="0.3">
      <c r="A246" s="37" t="s">
        <v>30</v>
      </c>
      <c r="B246">
        <v>2019</v>
      </c>
      <c r="C246" t="s">
        <v>45</v>
      </c>
      <c r="D246">
        <v>1904.6000000000001</v>
      </c>
      <c r="E246">
        <v>299.3</v>
      </c>
      <c r="F246">
        <v>450.8</v>
      </c>
      <c r="G246">
        <v>294.89999999999998</v>
      </c>
      <c r="H246">
        <v>132.1</v>
      </c>
      <c r="I246">
        <v>309.89999999999998</v>
      </c>
      <c r="J246" s="38">
        <f>('clean data'!AC245+'clean data'!Q245)</f>
        <v>313.29999999999995</v>
      </c>
    </row>
    <row r="247" spans="1:10" x14ac:dyDescent="0.3">
      <c r="A247" s="37" t="s">
        <v>33</v>
      </c>
      <c r="B247">
        <v>2019</v>
      </c>
      <c r="C247" t="s">
        <v>45</v>
      </c>
      <c r="D247">
        <v>1923.9999999999998</v>
      </c>
      <c r="E247">
        <v>424.79999999999995</v>
      </c>
      <c r="F247">
        <v>423.09999999999997</v>
      </c>
      <c r="G247">
        <v>282.60000000000002</v>
      </c>
      <c r="H247">
        <v>121.7</v>
      </c>
      <c r="I247">
        <v>288.5</v>
      </c>
      <c r="J247" s="38">
        <f>('clean data'!AC246+'clean data'!Q246)</f>
        <v>306.20000000000005</v>
      </c>
    </row>
    <row r="248" spans="1:10" x14ac:dyDescent="0.3">
      <c r="A248" s="37" t="s">
        <v>34</v>
      </c>
      <c r="B248">
        <v>2019</v>
      </c>
      <c r="C248" t="s">
        <v>45</v>
      </c>
      <c r="D248">
        <v>1910.9</v>
      </c>
      <c r="E248">
        <v>441.1</v>
      </c>
      <c r="F248">
        <v>439.5</v>
      </c>
      <c r="G248">
        <v>290.20000000000005</v>
      </c>
      <c r="H248">
        <v>126.6</v>
      </c>
      <c r="I248">
        <v>297.60000000000002</v>
      </c>
      <c r="J248" s="38">
        <f>('clean data'!AC247+'clean data'!Q247)</f>
        <v>309.20000000000005</v>
      </c>
    </row>
    <row r="249" spans="1:10" x14ac:dyDescent="0.3">
      <c r="A249" s="37" t="s">
        <v>30</v>
      </c>
      <c r="B249">
        <v>2019</v>
      </c>
      <c r="C249" t="s">
        <v>46</v>
      </c>
      <c r="D249">
        <v>1940.9999999999995</v>
      </c>
      <c r="E249">
        <v>301.10000000000002</v>
      </c>
      <c r="F249">
        <v>451.79999999999995</v>
      </c>
      <c r="G249">
        <v>295.39999999999998</v>
      </c>
      <c r="H249">
        <v>135</v>
      </c>
      <c r="I249">
        <v>310.60000000000002</v>
      </c>
      <c r="J249" s="38">
        <f>('clean data'!AC248+'clean data'!Q248)</f>
        <v>314.89999999999998</v>
      </c>
    </row>
    <row r="250" spans="1:10" x14ac:dyDescent="0.3">
      <c r="A250" s="37" t="s">
        <v>33</v>
      </c>
      <c r="B250">
        <v>2019</v>
      </c>
      <c r="C250" t="s">
        <v>46</v>
      </c>
      <c r="D250">
        <v>1956.7</v>
      </c>
      <c r="E250">
        <v>426.2</v>
      </c>
      <c r="F250">
        <v>424.20000000000005</v>
      </c>
      <c r="G250">
        <v>283.39999999999998</v>
      </c>
      <c r="H250">
        <v>125.2</v>
      </c>
      <c r="I250">
        <v>288.70000000000005</v>
      </c>
      <c r="J250" s="38">
        <f>('clean data'!AC249+'clean data'!Q249)</f>
        <v>308.10000000000002</v>
      </c>
    </row>
    <row r="251" spans="1:10" x14ac:dyDescent="0.3">
      <c r="A251" s="37" t="s">
        <v>34</v>
      </c>
      <c r="B251">
        <v>2019</v>
      </c>
      <c r="C251" t="s">
        <v>46</v>
      </c>
      <c r="D251">
        <v>1946.1000000000001</v>
      </c>
      <c r="E251">
        <v>442.3</v>
      </c>
      <c r="F251">
        <v>440.6</v>
      </c>
      <c r="G251">
        <v>290.8</v>
      </c>
      <c r="H251">
        <v>129.80000000000001</v>
      </c>
      <c r="I251">
        <v>298</v>
      </c>
      <c r="J251" s="38">
        <f>('clean data'!AC250+'clean data'!Q250)</f>
        <v>311</v>
      </c>
    </row>
    <row r="252" spans="1:10" x14ac:dyDescent="0.3">
      <c r="A252" s="37" t="s">
        <v>30</v>
      </c>
      <c r="B252">
        <v>2020</v>
      </c>
      <c r="C252" t="s">
        <v>31</v>
      </c>
      <c r="D252">
        <v>1938.6</v>
      </c>
      <c r="E252">
        <v>302.10000000000002</v>
      </c>
      <c r="F252">
        <v>452.30000000000007</v>
      </c>
      <c r="G252">
        <v>298.2</v>
      </c>
      <c r="H252">
        <v>136.30000000000001</v>
      </c>
      <c r="I252">
        <v>311.79999999999995</v>
      </c>
      <c r="J252" s="38">
        <f>('clean data'!AC251+'clean data'!Q251)</f>
        <v>316.7</v>
      </c>
    </row>
    <row r="253" spans="1:10" x14ac:dyDescent="0.3">
      <c r="A253" s="37" t="s">
        <v>33</v>
      </c>
      <c r="B253">
        <v>2020</v>
      </c>
      <c r="C253" t="s">
        <v>31</v>
      </c>
      <c r="D253">
        <v>1945.3999999999999</v>
      </c>
      <c r="E253">
        <v>429.1</v>
      </c>
      <c r="F253">
        <v>425.1</v>
      </c>
      <c r="G253">
        <v>285.89999999999998</v>
      </c>
      <c r="H253">
        <v>126.1</v>
      </c>
      <c r="I253">
        <v>289.29999999999995</v>
      </c>
      <c r="J253" s="38">
        <f>('clean data'!AC252+'clean data'!Q252)</f>
        <v>309.20000000000005</v>
      </c>
    </row>
    <row r="254" spans="1:10" x14ac:dyDescent="0.3">
      <c r="A254" s="37" t="s">
        <v>34</v>
      </c>
      <c r="B254">
        <v>2020</v>
      </c>
      <c r="C254" t="s">
        <v>31</v>
      </c>
      <c r="D254">
        <v>1940.3999999999999</v>
      </c>
      <c r="E254">
        <v>444.7</v>
      </c>
      <c r="F254">
        <v>441.2</v>
      </c>
      <c r="G254">
        <v>293.5</v>
      </c>
      <c r="H254">
        <v>130.9</v>
      </c>
      <c r="I254">
        <v>298.89999999999998</v>
      </c>
      <c r="J254" s="38">
        <f>('clean data'!AC253+'clean data'!Q253)</f>
        <v>312.60000000000002</v>
      </c>
    </row>
    <row r="255" spans="1:10" x14ac:dyDescent="0.3">
      <c r="A255" s="37" t="s">
        <v>30</v>
      </c>
      <c r="B255">
        <v>2020</v>
      </c>
      <c r="C255" t="s">
        <v>35</v>
      </c>
      <c r="D255">
        <v>1909.7999999999997</v>
      </c>
      <c r="E255">
        <v>304.10000000000002</v>
      </c>
      <c r="F255">
        <v>452.8</v>
      </c>
      <c r="G255">
        <v>299.60000000000002</v>
      </c>
      <c r="H255">
        <v>136</v>
      </c>
      <c r="I255">
        <v>312.3</v>
      </c>
      <c r="J255" s="38">
        <f>('clean data'!AC254+'clean data'!Q254)</f>
        <v>317.8</v>
      </c>
    </row>
    <row r="256" spans="1:10" x14ac:dyDescent="0.3">
      <c r="A256" s="37" t="s">
        <v>33</v>
      </c>
      <c r="B256">
        <v>2020</v>
      </c>
      <c r="C256" t="s">
        <v>35</v>
      </c>
      <c r="D256">
        <v>1916.6</v>
      </c>
      <c r="E256">
        <v>434.1</v>
      </c>
      <c r="F256">
        <v>426</v>
      </c>
      <c r="G256">
        <v>287.89999999999998</v>
      </c>
      <c r="H256">
        <v>125.2</v>
      </c>
      <c r="I256">
        <v>289.89999999999998</v>
      </c>
      <c r="J256" s="38">
        <f>('clean data'!AC255+'clean data'!Q255)</f>
        <v>310.39999999999998</v>
      </c>
    </row>
    <row r="257" spans="1:10" x14ac:dyDescent="0.3">
      <c r="A257" s="37" t="s">
        <v>34</v>
      </c>
      <c r="B257">
        <v>2020</v>
      </c>
      <c r="C257" t="s">
        <v>35</v>
      </c>
      <c r="D257">
        <v>1911.6</v>
      </c>
      <c r="E257">
        <v>448.4</v>
      </c>
      <c r="F257">
        <v>442</v>
      </c>
      <c r="G257">
        <v>295.10000000000002</v>
      </c>
      <c r="H257">
        <v>130.30000000000001</v>
      </c>
      <c r="I257">
        <v>299.39999999999998</v>
      </c>
      <c r="J257" s="38">
        <f>('clean data'!AC256+'clean data'!Q256)</f>
        <v>313.7</v>
      </c>
    </row>
    <row r="258" spans="1:10" x14ac:dyDescent="0.3">
      <c r="A258" s="37" t="s">
        <v>30</v>
      </c>
      <c r="B258">
        <v>2020</v>
      </c>
      <c r="C258" t="s">
        <v>36</v>
      </c>
      <c r="D258">
        <v>1894.5999999999997</v>
      </c>
      <c r="E258">
        <v>304.89999999999998</v>
      </c>
      <c r="F258">
        <v>453.5</v>
      </c>
      <c r="G258">
        <v>301.79999999999995</v>
      </c>
      <c r="H258">
        <v>135.80000000000001</v>
      </c>
      <c r="I258">
        <v>312.39999999999998</v>
      </c>
      <c r="J258" s="38">
        <f>('clean data'!AC257+'clean data'!Q257)</f>
        <v>319.10000000000002</v>
      </c>
    </row>
    <row r="259" spans="1:10" x14ac:dyDescent="0.3">
      <c r="A259" s="37" t="s">
        <v>33</v>
      </c>
      <c r="B259">
        <v>2020</v>
      </c>
      <c r="C259" t="s">
        <v>36</v>
      </c>
      <c r="D259">
        <v>1898.5</v>
      </c>
      <c r="E259">
        <v>436.7</v>
      </c>
      <c r="F259">
        <v>427.1</v>
      </c>
      <c r="G259">
        <v>290.3</v>
      </c>
      <c r="H259">
        <v>124.6</v>
      </c>
      <c r="I259">
        <v>290.39999999999998</v>
      </c>
      <c r="J259" s="38">
        <f>('clean data'!AC258+'clean data'!Q258)</f>
        <v>312</v>
      </c>
    </row>
    <row r="260" spans="1:10" x14ac:dyDescent="0.3">
      <c r="A260" s="37" t="s">
        <v>34</v>
      </c>
      <c r="B260">
        <v>2020</v>
      </c>
      <c r="C260" t="s">
        <v>36</v>
      </c>
      <c r="D260">
        <v>1895.4</v>
      </c>
      <c r="E260">
        <v>449.79999999999995</v>
      </c>
      <c r="F260">
        <v>442.90000000000003</v>
      </c>
      <c r="G260">
        <v>297.5</v>
      </c>
      <c r="H260">
        <v>129.9</v>
      </c>
      <c r="I260">
        <v>299.79999999999995</v>
      </c>
      <c r="J260" s="38">
        <f>('clean data'!AC259+'clean data'!Q259)</f>
        <v>315</v>
      </c>
    </row>
    <row r="261" spans="1:10" x14ac:dyDescent="0.3">
      <c r="A261" s="37" t="s">
        <v>30</v>
      </c>
      <c r="B261">
        <v>2020</v>
      </c>
      <c r="C261" t="s">
        <v>37</v>
      </c>
      <c r="D261">
        <v>1941.55</v>
      </c>
      <c r="E261">
        <v>300.05</v>
      </c>
      <c r="F261">
        <v>453.15</v>
      </c>
      <c r="G261">
        <v>298.55</v>
      </c>
      <c r="H261">
        <v>135.9</v>
      </c>
      <c r="I261">
        <v>312.35000000000002</v>
      </c>
      <c r="J261" s="38">
        <f>('clean data'!AC260+'clean data'!Q260)</f>
        <v>318.45</v>
      </c>
    </row>
    <row r="262" spans="1:10" x14ac:dyDescent="0.3">
      <c r="A262" s="37" t="s">
        <v>33</v>
      </c>
      <c r="B262">
        <v>2020</v>
      </c>
      <c r="C262" t="s">
        <v>37</v>
      </c>
      <c r="D262">
        <v>1963.3</v>
      </c>
      <c r="E262">
        <v>433.3</v>
      </c>
      <c r="F262">
        <v>426.54999999999995</v>
      </c>
      <c r="G262">
        <v>289.20000000000005</v>
      </c>
      <c r="H262">
        <v>124.9</v>
      </c>
      <c r="I262">
        <v>290.14999999999998</v>
      </c>
      <c r="J262" s="38">
        <f>('clean data'!AC261+'clean data'!Q261)</f>
        <v>311.20000000000005</v>
      </c>
    </row>
    <row r="263" spans="1:10" x14ac:dyDescent="0.3">
      <c r="A263" s="37" t="s">
        <v>34</v>
      </c>
      <c r="B263">
        <v>2020</v>
      </c>
      <c r="C263" t="s">
        <v>37</v>
      </c>
      <c r="D263">
        <v>1949.3</v>
      </c>
      <c r="E263">
        <v>446.1</v>
      </c>
      <c r="F263">
        <v>442.45000000000005</v>
      </c>
      <c r="G263">
        <v>295</v>
      </c>
      <c r="H263">
        <v>130.10000000000002</v>
      </c>
      <c r="I263">
        <v>299.59999999999997</v>
      </c>
      <c r="J263" s="38">
        <f>('clean data'!AC262+'clean data'!Q262)</f>
        <v>314.34999999999997</v>
      </c>
    </row>
    <row r="264" spans="1:10" x14ac:dyDescent="0.3">
      <c r="A264" s="37" t="s">
        <v>30</v>
      </c>
      <c r="B264">
        <v>2020</v>
      </c>
      <c r="C264" t="s">
        <v>38</v>
      </c>
      <c r="D264">
        <v>1918.0749999999998</v>
      </c>
      <c r="E264">
        <v>302.47500000000002</v>
      </c>
      <c r="F264">
        <v>453.32499999999999</v>
      </c>
      <c r="G264">
        <v>300.17500000000001</v>
      </c>
      <c r="H264">
        <v>135.85000000000002</v>
      </c>
      <c r="I264">
        <v>312.375</v>
      </c>
      <c r="J264" s="38">
        <f>('clean data'!AC263+'clean data'!Q263)</f>
        <v>318.77499999999998</v>
      </c>
    </row>
    <row r="265" spans="1:10" x14ac:dyDescent="0.3">
      <c r="A265" s="37" t="s">
        <v>33</v>
      </c>
      <c r="B265">
        <v>2020</v>
      </c>
      <c r="C265" t="s">
        <v>38</v>
      </c>
      <c r="D265">
        <v>1930.9</v>
      </c>
      <c r="E265">
        <v>435</v>
      </c>
      <c r="F265">
        <v>426.82500000000005</v>
      </c>
      <c r="G265">
        <v>289.75</v>
      </c>
      <c r="H265">
        <v>124.75</v>
      </c>
      <c r="I265">
        <v>290.27500000000003</v>
      </c>
      <c r="J265" s="38">
        <f>('clean data'!AC264+'clean data'!Q264)</f>
        <v>311.60000000000002</v>
      </c>
    </row>
    <row r="266" spans="1:10" x14ac:dyDescent="0.3">
      <c r="A266" s="37" t="s">
        <v>34</v>
      </c>
      <c r="B266">
        <v>2020</v>
      </c>
      <c r="C266" t="s">
        <v>38</v>
      </c>
      <c r="D266">
        <v>1922.35</v>
      </c>
      <c r="E266">
        <v>447.95000000000005</v>
      </c>
      <c r="F266">
        <v>442.67500000000007</v>
      </c>
      <c r="G266">
        <v>296.25</v>
      </c>
      <c r="H266">
        <v>130</v>
      </c>
      <c r="I266">
        <v>299.7</v>
      </c>
      <c r="J266" s="38">
        <f>('clean data'!AC265+'clean data'!Q265)</f>
        <v>314.67499999999995</v>
      </c>
    </row>
    <row r="267" spans="1:10" x14ac:dyDescent="0.3">
      <c r="A267" s="37" t="s">
        <v>30</v>
      </c>
      <c r="B267">
        <v>2020</v>
      </c>
      <c r="C267" t="s">
        <v>39</v>
      </c>
      <c r="D267">
        <v>1951</v>
      </c>
      <c r="E267">
        <v>296.60000000000002</v>
      </c>
      <c r="F267">
        <v>458.79999999999995</v>
      </c>
      <c r="G267">
        <v>309.39999999999998</v>
      </c>
      <c r="H267">
        <v>141.4</v>
      </c>
      <c r="I267">
        <v>315</v>
      </c>
      <c r="J267" s="38">
        <f>('clean data'!AC266+'clean data'!Q266)</f>
        <v>334.1</v>
      </c>
    </row>
    <row r="268" spans="1:10" x14ac:dyDescent="0.3">
      <c r="A268" s="37" t="s">
        <v>33</v>
      </c>
      <c r="B268">
        <v>2020</v>
      </c>
      <c r="C268" t="s">
        <v>39</v>
      </c>
      <c r="D268">
        <v>1994.9999999999998</v>
      </c>
      <c r="E268">
        <v>432.19999999999993</v>
      </c>
      <c r="F268">
        <v>432.9</v>
      </c>
      <c r="G268">
        <v>300.29999999999995</v>
      </c>
      <c r="H268">
        <v>129.30000000000001</v>
      </c>
      <c r="I268">
        <v>297</v>
      </c>
      <c r="J268" s="38">
        <f>('clean data'!AC267+'clean data'!Q267)</f>
        <v>328.7</v>
      </c>
    </row>
    <row r="269" spans="1:10" x14ac:dyDescent="0.3">
      <c r="A269" s="37" t="s">
        <v>34</v>
      </c>
      <c r="B269">
        <v>2020</v>
      </c>
      <c r="C269" t="s">
        <v>39</v>
      </c>
      <c r="D269">
        <v>1966.8000000000002</v>
      </c>
      <c r="E269">
        <v>443</v>
      </c>
      <c r="F269">
        <v>448.29999999999995</v>
      </c>
      <c r="G269">
        <v>306</v>
      </c>
      <c r="H269">
        <v>135</v>
      </c>
      <c r="I269">
        <v>304.70000000000005</v>
      </c>
      <c r="J269" s="38">
        <f>('clean data'!AC268+'clean data'!Q268)</f>
        <v>330.5</v>
      </c>
    </row>
    <row r="270" spans="1:10" x14ac:dyDescent="0.3">
      <c r="A270" s="37" t="s">
        <v>30</v>
      </c>
      <c r="B270">
        <v>2020</v>
      </c>
      <c r="C270" t="s">
        <v>40</v>
      </c>
      <c r="D270">
        <v>1951</v>
      </c>
      <c r="E270">
        <v>296.60000000000002</v>
      </c>
      <c r="F270">
        <v>458.79999999999995</v>
      </c>
      <c r="G270">
        <v>309.39999999999998</v>
      </c>
      <c r="H270">
        <v>141.4</v>
      </c>
      <c r="I270">
        <v>315</v>
      </c>
      <c r="J270" s="38">
        <f>('clean data'!AC269+'clean data'!Q269)</f>
        <v>334.1</v>
      </c>
    </row>
    <row r="271" spans="1:10" x14ac:dyDescent="0.3">
      <c r="A271" s="37" t="s">
        <v>33</v>
      </c>
      <c r="B271">
        <v>2020</v>
      </c>
      <c r="C271" t="s">
        <v>40</v>
      </c>
      <c r="D271">
        <v>1994.9999999999998</v>
      </c>
      <c r="E271">
        <v>432.19999999999993</v>
      </c>
      <c r="F271">
        <v>432.9</v>
      </c>
      <c r="G271">
        <v>300.29999999999995</v>
      </c>
      <c r="H271">
        <v>129.30000000000001</v>
      </c>
      <c r="I271">
        <v>297</v>
      </c>
      <c r="J271" s="38">
        <f>('clean data'!AC270+'clean data'!Q270)</f>
        <v>328.7</v>
      </c>
    </row>
    <row r="272" spans="1:10" x14ac:dyDescent="0.3">
      <c r="A272" s="37" t="s">
        <v>34</v>
      </c>
      <c r="B272">
        <v>2020</v>
      </c>
      <c r="C272" t="s">
        <v>40</v>
      </c>
      <c r="D272">
        <v>1966.8000000000002</v>
      </c>
      <c r="E272">
        <v>443</v>
      </c>
      <c r="F272">
        <v>448.29999999999995</v>
      </c>
      <c r="G272">
        <v>306</v>
      </c>
      <c r="H272">
        <v>135</v>
      </c>
      <c r="I272">
        <v>304.70000000000005</v>
      </c>
      <c r="J272" s="38">
        <f>('clean data'!AC271+'clean data'!Q271)</f>
        <v>330.5</v>
      </c>
    </row>
    <row r="273" spans="1:10" x14ac:dyDescent="0.3">
      <c r="A273" s="37" t="s">
        <v>30</v>
      </c>
      <c r="B273">
        <v>2020</v>
      </c>
      <c r="C273" t="s">
        <v>41</v>
      </c>
      <c r="D273">
        <v>1978.6</v>
      </c>
      <c r="E273">
        <v>297.70000000000005</v>
      </c>
      <c r="F273">
        <v>458.7</v>
      </c>
      <c r="G273">
        <v>312.39999999999998</v>
      </c>
      <c r="H273">
        <v>143.6</v>
      </c>
      <c r="I273">
        <v>314.89999999999998</v>
      </c>
      <c r="J273" s="38">
        <f>('clean data'!AC272+'clean data'!Q272)</f>
        <v>333.9</v>
      </c>
    </row>
    <row r="274" spans="1:10" x14ac:dyDescent="0.3">
      <c r="A274" s="37" t="s">
        <v>33</v>
      </c>
      <c r="B274">
        <v>2020</v>
      </c>
      <c r="C274" t="s">
        <v>41</v>
      </c>
      <c r="D274">
        <v>2024.8999999999999</v>
      </c>
      <c r="E274">
        <v>438.3</v>
      </c>
      <c r="F274">
        <v>433</v>
      </c>
      <c r="G274">
        <v>303.89999999999998</v>
      </c>
      <c r="H274">
        <v>133.9</v>
      </c>
      <c r="I274">
        <v>296.7</v>
      </c>
      <c r="J274" s="38">
        <f>('clean data'!AC273+'clean data'!Q273)</f>
        <v>332</v>
      </c>
    </row>
    <row r="275" spans="1:10" x14ac:dyDescent="0.3">
      <c r="A275" s="37" t="s">
        <v>34</v>
      </c>
      <c r="B275">
        <v>2020</v>
      </c>
      <c r="C275" t="s">
        <v>41</v>
      </c>
      <c r="D275">
        <v>1995.1999999999998</v>
      </c>
      <c r="E275">
        <v>446.9</v>
      </c>
      <c r="F275">
        <v>448.2</v>
      </c>
      <c r="G275">
        <v>309.3</v>
      </c>
      <c r="H275">
        <v>138.5</v>
      </c>
      <c r="I275">
        <v>304.5</v>
      </c>
      <c r="J275" s="38">
        <f>('clean data'!AC274+'clean data'!Q274)</f>
        <v>331.6</v>
      </c>
    </row>
    <row r="276" spans="1:10" x14ac:dyDescent="0.3">
      <c r="A276" s="37" t="s">
        <v>30</v>
      </c>
      <c r="B276">
        <v>2020</v>
      </c>
      <c r="C276" t="s">
        <v>42</v>
      </c>
      <c r="D276">
        <v>1987.3999999999999</v>
      </c>
      <c r="E276">
        <v>298</v>
      </c>
      <c r="F276">
        <v>459.9</v>
      </c>
      <c r="G276">
        <v>316.5</v>
      </c>
      <c r="H276">
        <v>144.6</v>
      </c>
      <c r="I276">
        <v>313.89999999999998</v>
      </c>
      <c r="J276" s="38">
        <f>('clean data'!AC275+'clean data'!Q275)</f>
        <v>336.6</v>
      </c>
    </row>
    <row r="277" spans="1:10" x14ac:dyDescent="0.3">
      <c r="A277" s="37" t="s">
        <v>33</v>
      </c>
      <c r="B277">
        <v>2020</v>
      </c>
      <c r="C277" t="s">
        <v>42</v>
      </c>
      <c r="D277">
        <v>2041.6000000000001</v>
      </c>
      <c r="E277">
        <v>438.9</v>
      </c>
      <c r="F277">
        <v>434.6</v>
      </c>
      <c r="G277">
        <v>309.8</v>
      </c>
      <c r="H277">
        <v>135.1</v>
      </c>
      <c r="I277">
        <v>296.70000000000005</v>
      </c>
      <c r="J277" s="38">
        <f>('clean data'!AC276+'clean data'!Q276)</f>
        <v>334.7</v>
      </c>
    </row>
    <row r="278" spans="1:10" x14ac:dyDescent="0.3">
      <c r="A278" s="37" t="s">
        <v>34</v>
      </c>
      <c r="B278">
        <v>2020</v>
      </c>
      <c r="C278" t="s">
        <v>42</v>
      </c>
      <c r="D278">
        <v>2007</v>
      </c>
      <c r="E278">
        <v>447.90000000000003</v>
      </c>
      <c r="F278">
        <v>449.70000000000005</v>
      </c>
      <c r="G278">
        <v>314</v>
      </c>
      <c r="H278">
        <v>139.6</v>
      </c>
      <c r="I278">
        <v>304.10000000000002</v>
      </c>
      <c r="J278" s="38">
        <f>('clean data'!AC277+'clean data'!Q277)</f>
        <v>334.4</v>
      </c>
    </row>
    <row r="279" spans="1:10" x14ac:dyDescent="0.3">
      <c r="A279" s="37" t="s">
        <v>30</v>
      </c>
      <c r="B279">
        <v>2020</v>
      </c>
      <c r="C279" t="s">
        <v>43</v>
      </c>
      <c r="D279">
        <v>2030.9</v>
      </c>
      <c r="E279">
        <v>298.8</v>
      </c>
      <c r="F279">
        <v>461.29999999999995</v>
      </c>
      <c r="G279">
        <v>315.7</v>
      </c>
      <c r="H279">
        <v>146.4</v>
      </c>
      <c r="I279">
        <v>314.89999999999998</v>
      </c>
      <c r="J279" s="38">
        <f>('clean data'!AC278+'clean data'!Q278)</f>
        <v>337</v>
      </c>
    </row>
    <row r="280" spans="1:10" x14ac:dyDescent="0.3">
      <c r="A280" s="37" t="s">
        <v>33</v>
      </c>
      <c r="B280">
        <v>2020</v>
      </c>
      <c r="C280" t="s">
        <v>43</v>
      </c>
      <c r="D280">
        <v>2080.1999999999998</v>
      </c>
      <c r="E280">
        <v>438.70000000000005</v>
      </c>
      <c r="F280">
        <v>434.90000000000003</v>
      </c>
      <c r="G280">
        <v>309.10000000000002</v>
      </c>
      <c r="H280">
        <v>135.4</v>
      </c>
      <c r="I280">
        <v>297.7</v>
      </c>
      <c r="J280" s="38">
        <f>('clean data'!AC279+'clean data'!Q279)</f>
        <v>334.9</v>
      </c>
    </row>
    <row r="281" spans="1:10" x14ac:dyDescent="0.3">
      <c r="A281" s="37" t="s">
        <v>34</v>
      </c>
      <c r="B281">
        <v>2020</v>
      </c>
      <c r="C281" t="s">
        <v>43</v>
      </c>
      <c r="D281">
        <v>2048.6000000000004</v>
      </c>
      <c r="E281">
        <v>448.3</v>
      </c>
      <c r="F281">
        <v>450.59999999999997</v>
      </c>
      <c r="G281">
        <v>313.3</v>
      </c>
      <c r="H281">
        <v>140.6</v>
      </c>
      <c r="I281">
        <v>305</v>
      </c>
      <c r="J281" s="38">
        <f>('clean data'!AC280+'clean data'!Q280)</f>
        <v>334.70000000000005</v>
      </c>
    </row>
    <row r="282" spans="1:10" x14ac:dyDescent="0.3">
      <c r="A282" s="37" t="s">
        <v>30</v>
      </c>
      <c r="B282">
        <v>2020</v>
      </c>
      <c r="C282" t="s">
        <v>45</v>
      </c>
      <c r="D282">
        <v>2082.4</v>
      </c>
      <c r="E282">
        <v>300.3</v>
      </c>
      <c r="F282">
        <v>462.8</v>
      </c>
      <c r="G282">
        <v>316.60000000000002</v>
      </c>
      <c r="H282">
        <v>146.1</v>
      </c>
      <c r="I282">
        <v>315.2</v>
      </c>
      <c r="J282" s="38">
        <f>('clean data'!AC281+'clean data'!Q281)</f>
        <v>337.9</v>
      </c>
    </row>
    <row r="283" spans="1:10" x14ac:dyDescent="0.3">
      <c r="A283" s="37" t="s">
        <v>33</v>
      </c>
      <c r="B283">
        <v>2020</v>
      </c>
      <c r="C283" t="s">
        <v>45</v>
      </c>
      <c r="D283">
        <v>2120.6999999999998</v>
      </c>
      <c r="E283">
        <v>440.4</v>
      </c>
      <c r="F283">
        <v>436.3</v>
      </c>
      <c r="G283">
        <v>309.89999999999998</v>
      </c>
      <c r="H283">
        <v>135.19999999999999</v>
      </c>
      <c r="I283">
        <v>300.8</v>
      </c>
      <c r="J283" s="38">
        <f>('clean data'!AC282+'clean data'!Q282)</f>
        <v>335.4</v>
      </c>
    </row>
    <row r="284" spans="1:10" x14ac:dyDescent="0.3">
      <c r="A284" s="37" t="s">
        <v>34</v>
      </c>
      <c r="B284">
        <v>2020</v>
      </c>
      <c r="C284" t="s">
        <v>45</v>
      </c>
      <c r="D284">
        <v>2095.6</v>
      </c>
      <c r="E284">
        <v>450.8</v>
      </c>
      <c r="F284">
        <v>452.00000000000006</v>
      </c>
      <c r="G284">
        <v>314.10000000000002</v>
      </c>
      <c r="H284">
        <v>140.4</v>
      </c>
      <c r="I284">
        <v>307</v>
      </c>
      <c r="J284" s="38">
        <f>('clean data'!AC283+'clean data'!Q283)</f>
        <v>335.5</v>
      </c>
    </row>
    <row r="285" spans="1:10" x14ac:dyDescent="0.3">
      <c r="A285" s="37" t="s">
        <v>30</v>
      </c>
      <c r="B285">
        <v>2020</v>
      </c>
      <c r="C285" t="s">
        <v>46</v>
      </c>
      <c r="D285">
        <v>2100.5</v>
      </c>
      <c r="E285">
        <v>302.10000000000002</v>
      </c>
      <c r="F285">
        <v>464.90000000000003</v>
      </c>
      <c r="G285">
        <v>318.2</v>
      </c>
      <c r="H285">
        <v>146.4</v>
      </c>
      <c r="I285">
        <v>316.8</v>
      </c>
      <c r="J285" s="38">
        <f>('clean data'!AC284+'clean data'!Q284)</f>
        <v>338.79999999999995</v>
      </c>
    </row>
    <row r="286" spans="1:10" x14ac:dyDescent="0.3">
      <c r="A286" s="37" t="s">
        <v>33</v>
      </c>
      <c r="B286">
        <v>2020</v>
      </c>
      <c r="C286" t="s">
        <v>46</v>
      </c>
      <c r="D286">
        <v>2125.4</v>
      </c>
      <c r="E286">
        <v>441.8</v>
      </c>
      <c r="F286">
        <v>438.20000000000005</v>
      </c>
      <c r="G286">
        <v>310.8</v>
      </c>
      <c r="H286">
        <v>135.5</v>
      </c>
      <c r="I286">
        <v>301.20000000000005</v>
      </c>
      <c r="J286" s="38">
        <f>('clean data'!AC285+'clean data'!Q285)</f>
        <v>337.1</v>
      </c>
    </row>
    <row r="287" spans="1:10" x14ac:dyDescent="0.3">
      <c r="A287" s="37" t="s">
        <v>34</v>
      </c>
      <c r="B287">
        <v>2020</v>
      </c>
      <c r="C287" t="s">
        <v>46</v>
      </c>
      <c r="D287">
        <v>2109.1</v>
      </c>
      <c r="E287">
        <v>452.7</v>
      </c>
      <c r="F287">
        <v>454</v>
      </c>
      <c r="G287">
        <v>315.39999999999998</v>
      </c>
      <c r="H287">
        <v>140.69999999999999</v>
      </c>
      <c r="I287">
        <v>307.89999999999998</v>
      </c>
      <c r="J287" s="38">
        <f>('clean data'!AC286+'clean data'!Q286)</f>
        <v>336.6</v>
      </c>
    </row>
    <row r="288" spans="1:10" x14ac:dyDescent="0.3">
      <c r="A288" s="37" t="s">
        <v>30</v>
      </c>
      <c r="B288">
        <v>2021</v>
      </c>
      <c r="C288" t="s">
        <v>31</v>
      </c>
      <c r="D288">
        <v>2065.6999999999998</v>
      </c>
      <c r="E288">
        <v>304.8</v>
      </c>
      <c r="F288">
        <v>466.7</v>
      </c>
      <c r="G288">
        <v>318.7</v>
      </c>
      <c r="H288">
        <v>147.5</v>
      </c>
      <c r="I288">
        <v>318.60000000000002</v>
      </c>
      <c r="J288" s="38">
        <f>('clean data'!AC287+'clean data'!Q287)</f>
        <v>340.5</v>
      </c>
    </row>
    <row r="289" spans="1:10" x14ac:dyDescent="0.3">
      <c r="A289" s="37" t="s">
        <v>33</v>
      </c>
      <c r="B289">
        <v>2021</v>
      </c>
      <c r="C289" t="s">
        <v>31</v>
      </c>
      <c r="D289">
        <v>2097</v>
      </c>
      <c r="E289">
        <v>446.3</v>
      </c>
      <c r="F289">
        <v>440</v>
      </c>
      <c r="G289">
        <v>311.79999999999995</v>
      </c>
      <c r="H289">
        <v>136.9</v>
      </c>
      <c r="I289">
        <v>301.5</v>
      </c>
      <c r="J289" s="38">
        <f>('clean data'!AC288+'clean data'!Q288)</f>
        <v>339.4</v>
      </c>
    </row>
    <row r="290" spans="1:10" x14ac:dyDescent="0.3">
      <c r="A290" s="37" t="s">
        <v>34</v>
      </c>
      <c r="B290">
        <v>2021</v>
      </c>
      <c r="C290" t="s">
        <v>31</v>
      </c>
      <c r="D290">
        <v>2076.5</v>
      </c>
      <c r="E290">
        <v>455.6</v>
      </c>
      <c r="F290">
        <v>455.8</v>
      </c>
      <c r="G290">
        <v>316.10000000000002</v>
      </c>
      <c r="H290">
        <v>141.9</v>
      </c>
      <c r="I290">
        <v>308.79999999999995</v>
      </c>
      <c r="J290" s="38">
        <f>('clean data'!AC289+'clean data'!Q289)</f>
        <v>338.4</v>
      </c>
    </row>
    <row r="291" spans="1:10" x14ac:dyDescent="0.3">
      <c r="A291" s="37" t="s">
        <v>30</v>
      </c>
      <c r="B291">
        <v>2021</v>
      </c>
      <c r="C291" t="s">
        <v>35</v>
      </c>
      <c r="D291">
        <v>2025.3</v>
      </c>
      <c r="E291">
        <v>309.20000000000005</v>
      </c>
      <c r="F291">
        <v>471.4</v>
      </c>
      <c r="G291">
        <v>319.5</v>
      </c>
      <c r="H291">
        <v>150.19999999999999</v>
      </c>
      <c r="I291">
        <v>320.60000000000002</v>
      </c>
      <c r="J291" s="38">
        <f>('clean data'!AC290+'clean data'!Q290)</f>
        <v>343.7</v>
      </c>
    </row>
    <row r="292" spans="1:10" x14ac:dyDescent="0.3">
      <c r="A292" s="37" t="s">
        <v>33</v>
      </c>
      <c r="B292">
        <v>2021</v>
      </c>
      <c r="C292" t="s">
        <v>35</v>
      </c>
      <c r="D292">
        <v>2066</v>
      </c>
      <c r="E292">
        <v>455.4</v>
      </c>
      <c r="F292">
        <v>444.2</v>
      </c>
      <c r="G292">
        <v>313</v>
      </c>
      <c r="H292">
        <v>140.5</v>
      </c>
      <c r="I292">
        <v>303.89999999999998</v>
      </c>
      <c r="J292" s="38">
        <f>('clean data'!AC291+'clean data'!Q291)</f>
        <v>342.6</v>
      </c>
    </row>
    <row r="293" spans="1:10" x14ac:dyDescent="0.3">
      <c r="A293" s="37" t="s">
        <v>34</v>
      </c>
      <c r="B293">
        <v>2021</v>
      </c>
      <c r="C293" t="s">
        <v>35</v>
      </c>
      <c r="D293">
        <v>2039.3000000000002</v>
      </c>
      <c r="E293">
        <v>463.1</v>
      </c>
      <c r="F293">
        <v>460.40000000000003</v>
      </c>
      <c r="G293">
        <v>317.10000000000002</v>
      </c>
      <c r="H293">
        <v>145.1</v>
      </c>
      <c r="I293">
        <v>311</v>
      </c>
      <c r="J293" s="38">
        <f>('clean data'!AC292+'clean data'!Q292)</f>
        <v>341.70000000000005</v>
      </c>
    </row>
    <row r="294" spans="1:10" x14ac:dyDescent="0.3">
      <c r="A294" s="37" t="s">
        <v>30</v>
      </c>
      <c r="B294">
        <v>2021</v>
      </c>
      <c r="C294" t="s">
        <v>36</v>
      </c>
      <c r="D294">
        <v>2025.7</v>
      </c>
      <c r="E294">
        <v>310.8</v>
      </c>
      <c r="F294">
        <v>472.9</v>
      </c>
      <c r="G294">
        <v>317.7</v>
      </c>
      <c r="H294">
        <v>151.30000000000001</v>
      </c>
      <c r="I294">
        <v>321.60000000000002</v>
      </c>
      <c r="J294" s="38">
        <f>('clean data'!AC293+'clean data'!Q293)</f>
        <v>343.4</v>
      </c>
    </row>
    <row r="295" spans="1:10" x14ac:dyDescent="0.3">
      <c r="A295" s="37" t="s">
        <v>33</v>
      </c>
      <c r="B295">
        <v>2021</v>
      </c>
      <c r="C295" t="s">
        <v>36</v>
      </c>
      <c r="D295">
        <v>2064.4999999999995</v>
      </c>
      <c r="E295">
        <v>461.90000000000003</v>
      </c>
      <c r="F295">
        <v>446.4</v>
      </c>
      <c r="G295">
        <v>311.8</v>
      </c>
      <c r="H295">
        <v>141.69999999999999</v>
      </c>
      <c r="I295">
        <v>306.2</v>
      </c>
      <c r="J295" s="38">
        <f>('clean data'!AC294+'clean data'!Q294)</f>
        <v>343.5</v>
      </c>
    </row>
    <row r="296" spans="1:10" x14ac:dyDescent="0.3">
      <c r="A296" s="37" t="s">
        <v>34</v>
      </c>
      <c r="B296">
        <v>2021</v>
      </c>
      <c r="C296" t="s">
        <v>36</v>
      </c>
      <c r="D296">
        <v>2039.3999999999999</v>
      </c>
      <c r="E296">
        <v>466.59999999999997</v>
      </c>
      <c r="F296">
        <v>462.1</v>
      </c>
      <c r="G296">
        <v>315.5</v>
      </c>
      <c r="H296">
        <v>146.19999999999999</v>
      </c>
      <c r="I296">
        <v>312.79999999999995</v>
      </c>
      <c r="J296" s="38">
        <f>('clean data'!AC295+'clean data'!Q295)</f>
        <v>341.9</v>
      </c>
    </row>
    <row r="297" spans="1:10" x14ac:dyDescent="0.3">
      <c r="A297" s="37" t="s">
        <v>30</v>
      </c>
      <c r="B297">
        <v>2021</v>
      </c>
      <c r="C297" t="s">
        <v>37</v>
      </c>
      <c r="D297">
        <v>2049.5</v>
      </c>
      <c r="E297">
        <v>311.5</v>
      </c>
      <c r="F297">
        <v>475.69999999999993</v>
      </c>
      <c r="G297">
        <v>319.89999999999998</v>
      </c>
      <c r="H297">
        <v>151.69999999999999</v>
      </c>
      <c r="I297">
        <v>322.7</v>
      </c>
      <c r="J297" s="38">
        <f>('clean data'!AC296+'clean data'!Q296)</f>
        <v>344.8</v>
      </c>
    </row>
    <row r="298" spans="1:10" x14ac:dyDescent="0.3">
      <c r="A298" s="37" t="s">
        <v>33</v>
      </c>
      <c r="B298">
        <v>2021</v>
      </c>
      <c r="C298" t="s">
        <v>37</v>
      </c>
      <c r="D298">
        <v>2089.6</v>
      </c>
      <c r="E298">
        <v>463.9</v>
      </c>
      <c r="F298">
        <v>448.6</v>
      </c>
      <c r="G298">
        <v>314.10000000000002</v>
      </c>
      <c r="H298">
        <v>142.1</v>
      </c>
      <c r="I298">
        <v>306.7</v>
      </c>
      <c r="J298" s="38">
        <f>('clean data'!AC297+'clean data'!Q297)</f>
        <v>344.9</v>
      </c>
    </row>
    <row r="299" spans="1:10" x14ac:dyDescent="0.3">
      <c r="A299" s="37" t="s">
        <v>34</v>
      </c>
      <c r="B299">
        <v>2021</v>
      </c>
      <c r="C299" t="s">
        <v>37</v>
      </c>
      <c r="D299">
        <v>2064.1</v>
      </c>
      <c r="E299">
        <v>468.8</v>
      </c>
      <c r="F299">
        <v>464.6</v>
      </c>
      <c r="G299">
        <v>317.70000000000005</v>
      </c>
      <c r="H299">
        <v>146.6</v>
      </c>
      <c r="I299">
        <v>313.5</v>
      </c>
      <c r="J299" s="38">
        <f>('clean data'!AC298+'clean data'!Q298)</f>
        <v>343.20000000000005</v>
      </c>
    </row>
    <row r="300" spans="1:10" x14ac:dyDescent="0.3">
      <c r="A300" s="37" t="s">
        <v>30</v>
      </c>
      <c r="B300">
        <v>2021</v>
      </c>
      <c r="C300" t="s">
        <v>38</v>
      </c>
      <c r="D300">
        <v>2095.2999999999997</v>
      </c>
      <c r="E300">
        <v>320.5</v>
      </c>
      <c r="F300">
        <v>490.4</v>
      </c>
      <c r="G300">
        <v>328.4</v>
      </c>
      <c r="H300">
        <v>153.19999999999999</v>
      </c>
      <c r="I300">
        <v>327.60000000000002</v>
      </c>
      <c r="J300" s="38">
        <f>('clean data'!AC299+'clean data'!Q299)</f>
        <v>350.7</v>
      </c>
    </row>
    <row r="301" spans="1:10" x14ac:dyDescent="0.3">
      <c r="A301" s="37" t="s">
        <v>33</v>
      </c>
      <c r="B301">
        <v>2021</v>
      </c>
      <c r="C301" t="s">
        <v>38</v>
      </c>
      <c r="D301">
        <v>2124.7000000000003</v>
      </c>
      <c r="E301">
        <v>467.20000000000005</v>
      </c>
      <c r="F301">
        <v>450.79999999999995</v>
      </c>
      <c r="G301">
        <v>317.89999999999998</v>
      </c>
      <c r="H301">
        <v>145</v>
      </c>
      <c r="I301">
        <v>309.2</v>
      </c>
      <c r="J301" s="38">
        <f>('clean data'!AC300+'clean data'!Q300)</f>
        <v>350.5</v>
      </c>
    </row>
    <row r="302" spans="1:10" x14ac:dyDescent="0.3">
      <c r="A302" s="37" t="s">
        <v>34</v>
      </c>
      <c r="B302">
        <v>2021</v>
      </c>
      <c r="C302" t="s">
        <v>38</v>
      </c>
      <c r="D302">
        <v>2105.7000000000003</v>
      </c>
      <c r="E302">
        <v>475.7</v>
      </c>
      <c r="F302">
        <v>474.29999999999995</v>
      </c>
      <c r="G302">
        <v>324.39999999999998</v>
      </c>
      <c r="H302">
        <v>148.9</v>
      </c>
      <c r="I302">
        <v>317</v>
      </c>
      <c r="J302" s="38">
        <f>('clean data'!AC301+'clean data'!Q301)</f>
        <v>348.70000000000005</v>
      </c>
    </row>
    <row r="303" spans="1:10" x14ac:dyDescent="0.3">
      <c r="A303" s="37" t="s">
        <v>30</v>
      </c>
      <c r="B303">
        <v>2021</v>
      </c>
      <c r="C303" t="s">
        <v>39</v>
      </c>
      <c r="D303">
        <v>2122.6</v>
      </c>
      <c r="E303">
        <v>321.29999999999995</v>
      </c>
      <c r="F303">
        <v>489.80000000000007</v>
      </c>
      <c r="G303">
        <v>329.1</v>
      </c>
      <c r="H303">
        <v>154.19999999999999</v>
      </c>
      <c r="I303">
        <v>327.20000000000005</v>
      </c>
      <c r="J303" s="38">
        <f>('clean data'!AC302+'clean data'!Q302)</f>
        <v>350.6</v>
      </c>
    </row>
    <row r="304" spans="1:10" x14ac:dyDescent="0.3">
      <c r="A304" s="37" t="s">
        <v>33</v>
      </c>
      <c r="B304">
        <v>2021</v>
      </c>
      <c r="C304" t="s">
        <v>39</v>
      </c>
      <c r="D304">
        <v>2154.1999999999998</v>
      </c>
      <c r="E304">
        <v>466.40000000000003</v>
      </c>
      <c r="F304">
        <v>452.6</v>
      </c>
      <c r="G304">
        <v>318.8</v>
      </c>
      <c r="H304">
        <v>147.5</v>
      </c>
      <c r="I304">
        <v>308.79999999999995</v>
      </c>
      <c r="J304" s="38">
        <f>('clean data'!AC303+'clean data'!Q303)</f>
        <v>349</v>
      </c>
    </row>
    <row r="305" spans="1:10" x14ac:dyDescent="0.3">
      <c r="A305" s="37" t="s">
        <v>34</v>
      </c>
      <c r="B305">
        <v>2021</v>
      </c>
      <c r="C305" t="s">
        <v>39</v>
      </c>
      <c r="D305">
        <v>2133.9</v>
      </c>
      <c r="E305">
        <v>475.1</v>
      </c>
      <c r="F305">
        <v>474.7</v>
      </c>
      <c r="G305">
        <v>325.10000000000002</v>
      </c>
      <c r="H305">
        <v>150.69999999999999</v>
      </c>
      <c r="I305">
        <v>316.60000000000002</v>
      </c>
      <c r="J305" s="38">
        <f>('clean data'!AC304+'clean data'!Q304)</f>
        <v>348.4</v>
      </c>
    </row>
    <row r="306" spans="1:10" x14ac:dyDescent="0.3">
      <c r="A306" s="37" t="s">
        <v>30</v>
      </c>
      <c r="B306">
        <v>2021</v>
      </c>
      <c r="C306" t="s">
        <v>40</v>
      </c>
      <c r="D306">
        <v>2132.4</v>
      </c>
      <c r="E306">
        <v>322.8</v>
      </c>
      <c r="F306">
        <v>492.40000000000003</v>
      </c>
      <c r="G306">
        <v>330.8</v>
      </c>
      <c r="H306">
        <v>157.1</v>
      </c>
      <c r="I306">
        <v>327.9</v>
      </c>
      <c r="J306" s="38">
        <f>('clean data'!AC305+'clean data'!Q305)</f>
        <v>352.5</v>
      </c>
    </row>
    <row r="307" spans="1:10" x14ac:dyDescent="0.3">
      <c r="A307" s="37" t="s">
        <v>33</v>
      </c>
      <c r="B307">
        <v>2021</v>
      </c>
      <c r="C307" t="s">
        <v>40</v>
      </c>
      <c r="D307">
        <v>2171.8000000000002</v>
      </c>
      <c r="E307">
        <v>469.9</v>
      </c>
      <c r="F307">
        <v>455.3</v>
      </c>
      <c r="G307">
        <v>321.10000000000002</v>
      </c>
      <c r="H307">
        <v>149.5</v>
      </c>
      <c r="I307">
        <v>311.5</v>
      </c>
      <c r="J307" s="38">
        <f>('clean data'!AC306+'clean data'!Q306)</f>
        <v>350.5</v>
      </c>
    </row>
    <row r="308" spans="1:10" x14ac:dyDescent="0.3">
      <c r="A308" s="37" t="s">
        <v>34</v>
      </c>
      <c r="B308">
        <v>2021</v>
      </c>
      <c r="C308" t="s">
        <v>40</v>
      </c>
      <c r="D308">
        <v>2147</v>
      </c>
      <c r="E308">
        <v>478</v>
      </c>
      <c r="F308">
        <v>477.29999999999995</v>
      </c>
      <c r="G308">
        <v>327.10000000000002</v>
      </c>
      <c r="H308">
        <v>153.1</v>
      </c>
      <c r="I308">
        <v>318.5</v>
      </c>
      <c r="J308" s="38">
        <f>('clean data'!AC307+'clean data'!Q307)</f>
        <v>350.2</v>
      </c>
    </row>
    <row r="309" spans="1:10" x14ac:dyDescent="0.3">
      <c r="A309" s="37" t="s">
        <v>30</v>
      </c>
      <c r="B309">
        <v>2021</v>
      </c>
      <c r="C309" t="s">
        <v>41</v>
      </c>
      <c r="D309">
        <v>2130.8000000000002</v>
      </c>
      <c r="E309">
        <v>324</v>
      </c>
      <c r="F309">
        <v>495.90000000000003</v>
      </c>
      <c r="G309">
        <v>331.4</v>
      </c>
      <c r="H309">
        <v>157.69999999999999</v>
      </c>
      <c r="I309">
        <v>328.6</v>
      </c>
      <c r="J309" s="38">
        <f>('clean data'!AC308+'clean data'!Q308)</f>
        <v>353.5</v>
      </c>
    </row>
    <row r="310" spans="1:10" x14ac:dyDescent="0.3">
      <c r="A310" s="37" t="s">
        <v>33</v>
      </c>
      <c r="B310">
        <v>2021</v>
      </c>
      <c r="C310" t="s">
        <v>41</v>
      </c>
      <c r="D310">
        <v>2157.9</v>
      </c>
      <c r="E310">
        <v>475.99999999999994</v>
      </c>
      <c r="F310">
        <v>460.7</v>
      </c>
      <c r="G310">
        <v>322.39999999999998</v>
      </c>
      <c r="H310">
        <v>150.4</v>
      </c>
      <c r="I310">
        <v>314.10000000000002</v>
      </c>
      <c r="J310" s="38">
        <f>('clean data'!AC309+'clean data'!Q309)</f>
        <v>352.5</v>
      </c>
    </row>
    <row r="311" spans="1:10" x14ac:dyDescent="0.3">
      <c r="A311" s="37" t="s">
        <v>34</v>
      </c>
      <c r="B311">
        <v>2021</v>
      </c>
      <c r="C311" t="s">
        <v>41</v>
      </c>
      <c r="D311">
        <v>2142</v>
      </c>
      <c r="E311">
        <v>482.2</v>
      </c>
      <c r="F311">
        <v>483</v>
      </c>
      <c r="G311">
        <v>328.4</v>
      </c>
      <c r="H311">
        <v>154</v>
      </c>
      <c r="I311">
        <v>321.39999999999998</v>
      </c>
      <c r="J311" s="38">
        <f>('clean data'!AC310+'clean data'!Q310)</f>
        <v>352.1</v>
      </c>
    </row>
    <row r="312" spans="1:10" x14ac:dyDescent="0.3">
      <c r="A312" s="37" t="s">
        <v>30</v>
      </c>
      <c r="B312">
        <v>2021</v>
      </c>
      <c r="C312" t="s">
        <v>42</v>
      </c>
      <c r="D312">
        <v>2133.6</v>
      </c>
      <c r="E312">
        <v>325</v>
      </c>
      <c r="F312">
        <v>498.4</v>
      </c>
      <c r="G312">
        <v>332.1</v>
      </c>
      <c r="H312">
        <v>157.80000000000001</v>
      </c>
      <c r="I312">
        <v>331.2</v>
      </c>
      <c r="J312" s="38">
        <f>('clean data'!AC311+'clean data'!Q311)</f>
        <v>354.3</v>
      </c>
    </row>
    <row r="313" spans="1:10" x14ac:dyDescent="0.3">
      <c r="A313" s="37" t="s">
        <v>33</v>
      </c>
      <c r="B313">
        <v>2021</v>
      </c>
      <c r="C313" t="s">
        <v>42</v>
      </c>
      <c r="D313">
        <v>2157.9</v>
      </c>
      <c r="E313">
        <v>476.2</v>
      </c>
      <c r="F313">
        <v>460.79999999999995</v>
      </c>
      <c r="G313">
        <v>322.39999999999998</v>
      </c>
      <c r="H313">
        <v>150.5</v>
      </c>
      <c r="I313">
        <v>314.20000000000005</v>
      </c>
      <c r="J313" s="38">
        <f>('clean data'!AC312+'clean data'!Q312)</f>
        <v>352.5</v>
      </c>
    </row>
    <row r="314" spans="1:10" x14ac:dyDescent="0.3">
      <c r="A314" s="37" t="s">
        <v>34</v>
      </c>
      <c r="B314">
        <v>2021</v>
      </c>
      <c r="C314" t="s">
        <v>42</v>
      </c>
      <c r="D314">
        <v>2142</v>
      </c>
      <c r="E314">
        <v>482.2</v>
      </c>
      <c r="F314">
        <v>483.2</v>
      </c>
      <c r="G314">
        <v>328.4</v>
      </c>
      <c r="H314">
        <v>154</v>
      </c>
      <c r="I314">
        <v>321.39999999999998</v>
      </c>
      <c r="J314" s="38">
        <f>('clean data'!AC313+'clean data'!Q313)</f>
        <v>352.1</v>
      </c>
    </row>
    <row r="315" spans="1:10" x14ac:dyDescent="0.3">
      <c r="A315" s="37" t="s">
        <v>30</v>
      </c>
      <c r="B315">
        <v>2021</v>
      </c>
      <c r="C315" t="s">
        <v>43</v>
      </c>
      <c r="D315">
        <v>2164.1999999999998</v>
      </c>
      <c r="E315">
        <v>327.5</v>
      </c>
      <c r="F315">
        <v>502.00000000000006</v>
      </c>
      <c r="G315">
        <v>333.6</v>
      </c>
      <c r="H315">
        <v>159.5</v>
      </c>
      <c r="I315">
        <v>332.2</v>
      </c>
      <c r="J315" s="38">
        <f>('clean data'!AC314+'clean data'!Q314)</f>
        <v>355.9</v>
      </c>
    </row>
    <row r="316" spans="1:10" x14ac:dyDescent="0.3">
      <c r="A316" s="37" t="s">
        <v>33</v>
      </c>
      <c r="B316">
        <v>2021</v>
      </c>
      <c r="C316" t="s">
        <v>43</v>
      </c>
      <c r="D316">
        <v>2198.4000000000005</v>
      </c>
      <c r="E316">
        <v>480.09999999999997</v>
      </c>
      <c r="F316">
        <v>463.50000000000006</v>
      </c>
      <c r="G316">
        <v>323.8</v>
      </c>
      <c r="H316">
        <v>152.19999999999999</v>
      </c>
      <c r="I316">
        <v>315.39999999999998</v>
      </c>
      <c r="J316" s="38">
        <f>('clean data'!AC315+'clean data'!Q315)</f>
        <v>354</v>
      </c>
    </row>
    <row r="317" spans="1:10" x14ac:dyDescent="0.3">
      <c r="A317" s="37" t="s">
        <v>34</v>
      </c>
      <c r="B317">
        <v>2021</v>
      </c>
      <c r="C317" t="s">
        <v>43</v>
      </c>
      <c r="D317">
        <v>2175.5</v>
      </c>
      <c r="E317">
        <v>486.19999999999993</v>
      </c>
      <c r="F317">
        <v>486.3</v>
      </c>
      <c r="G317">
        <v>329.9</v>
      </c>
      <c r="H317">
        <v>155.69999999999999</v>
      </c>
      <c r="I317">
        <v>322.5</v>
      </c>
      <c r="J317" s="38">
        <f>('clean data'!AC316+'clean data'!Q316)</f>
        <v>353.7</v>
      </c>
    </row>
    <row r="318" spans="1:10" x14ac:dyDescent="0.3">
      <c r="A318" s="37" t="s">
        <v>30</v>
      </c>
      <c r="B318">
        <v>2021</v>
      </c>
      <c r="C318" t="s">
        <v>45</v>
      </c>
      <c r="D318">
        <v>2182</v>
      </c>
      <c r="E318">
        <v>328.20000000000005</v>
      </c>
      <c r="F318">
        <v>506.2</v>
      </c>
      <c r="G318">
        <v>335.8</v>
      </c>
      <c r="H318">
        <v>158.9</v>
      </c>
      <c r="I318">
        <v>333.1</v>
      </c>
      <c r="J318" s="38">
        <f>('clean data'!AC317+'clean data'!Q317)</f>
        <v>356.6</v>
      </c>
    </row>
    <row r="319" spans="1:10" x14ac:dyDescent="0.3">
      <c r="A319" s="37" t="s">
        <v>33</v>
      </c>
      <c r="B319">
        <v>2021</v>
      </c>
      <c r="C319" t="s">
        <v>45</v>
      </c>
      <c r="D319">
        <v>2217.8999999999996</v>
      </c>
      <c r="E319">
        <v>480.99999999999994</v>
      </c>
      <c r="F319">
        <v>467.3</v>
      </c>
      <c r="G319">
        <v>326</v>
      </c>
      <c r="H319">
        <v>151.19999999999999</v>
      </c>
      <c r="I319">
        <v>317.5</v>
      </c>
      <c r="J319" s="38">
        <f>('clean data'!AC318+'clean data'!Q318)</f>
        <v>354.3</v>
      </c>
    </row>
    <row r="320" spans="1:10" x14ac:dyDescent="0.3">
      <c r="A320" s="37" t="s">
        <v>34</v>
      </c>
      <c r="B320">
        <v>2021</v>
      </c>
      <c r="C320" t="s">
        <v>45</v>
      </c>
      <c r="D320">
        <v>2194.1</v>
      </c>
      <c r="E320">
        <v>487.40000000000003</v>
      </c>
      <c r="F320">
        <v>490.40000000000003</v>
      </c>
      <c r="G320">
        <v>332.1</v>
      </c>
      <c r="H320">
        <v>154.80000000000001</v>
      </c>
      <c r="I320">
        <v>324.10000000000002</v>
      </c>
      <c r="J320" s="38">
        <f>('clean data'!AC319+'clean data'!Q319)</f>
        <v>354.3</v>
      </c>
    </row>
    <row r="321" spans="1:10" x14ac:dyDescent="0.3">
      <c r="A321" s="37" t="s">
        <v>30</v>
      </c>
      <c r="B321">
        <v>2021</v>
      </c>
      <c r="C321" t="s">
        <v>46</v>
      </c>
      <c r="D321">
        <v>2168.1999999999998</v>
      </c>
      <c r="E321">
        <v>329.5</v>
      </c>
      <c r="F321">
        <v>510.3</v>
      </c>
      <c r="G321">
        <v>336.8</v>
      </c>
      <c r="H321">
        <v>160.1</v>
      </c>
      <c r="I321">
        <v>334.2</v>
      </c>
      <c r="J321" s="38">
        <f>('clean data'!AC320+'clean data'!Q320)</f>
        <v>356.8</v>
      </c>
    </row>
    <row r="322" spans="1:10" x14ac:dyDescent="0.3">
      <c r="A322" s="37" t="s">
        <v>33</v>
      </c>
      <c r="B322">
        <v>2021</v>
      </c>
      <c r="C322" t="s">
        <v>46</v>
      </c>
      <c r="D322">
        <v>2206.3000000000002</v>
      </c>
      <c r="E322">
        <v>481.1</v>
      </c>
      <c r="F322">
        <v>470.7</v>
      </c>
      <c r="G322">
        <v>327.5</v>
      </c>
      <c r="H322">
        <v>151.80000000000001</v>
      </c>
      <c r="I322">
        <v>318.2</v>
      </c>
      <c r="J322" s="38">
        <f>('clean data'!AC321+'clean data'!Q321)</f>
        <v>354.6</v>
      </c>
    </row>
    <row r="323" spans="1:10" x14ac:dyDescent="0.3">
      <c r="A323" s="37" t="s">
        <v>34</v>
      </c>
      <c r="B323">
        <v>2021</v>
      </c>
      <c r="C323" t="s">
        <v>46</v>
      </c>
      <c r="D323">
        <v>2180.9</v>
      </c>
      <c r="E323">
        <v>487.7</v>
      </c>
      <c r="F323">
        <v>494.2</v>
      </c>
      <c r="G323">
        <v>333.2</v>
      </c>
      <c r="H323">
        <v>155.69999999999999</v>
      </c>
      <c r="I323">
        <v>325</v>
      </c>
      <c r="J323" s="38">
        <f>('clean data'!AC322+'clean data'!Q322)</f>
        <v>354.4</v>
      </c>
    </row>
    <row r="324" spans="1:10" x14ac:dyDescent="0.3">
      <c r="A324" s="37" t="s">
        <v>30</v>
      </c>
      <c r="B324">
        <v>2022</v>
      </c>
      <c r="C324" t="s">
        <v>31</v>
      </c>
      <c r="D324">
        <v>2153</v>
      </c>
      <c r="E324">
        <v>330.70000000000005</v>
      </c>
      <c r="F324">
        <v>515.20000000000005</v>
      </c>
      <c r="G324">
        <v>337.9</v>
      </c>
      <c r="H324">
        <v>160.80000000000001</v>
      </c>
      <c r="I324">
        <v>334.8</v>
      </c>
      <c r="J324" s="38">
        <f>('clean data'!AC323+'clean data'!Q323)</f>
        <v>357.29999999999995</v>
      </c>
    </row>
    <row r="325" spans="1:10" x14ac:dyDescent="0.3">
      <c r="A325" s="37" t="s">
        <v>33</v>
      </c>
      <c r="B325">
        <v>2022</v>
      </c>
      <c r="C325" t="s">
        <v>31</v>
      </c>
      <c r="D325">
        <v>2186.6999999999998</v>
      </c>
      <c r="E325">
        <v>482.90000000000003</v>
      </c>
      <c r="F325">
        <v>475.4</v>
      </c>
      <c r="G325">
        <v>328.9</v>
      </c>
      <c r="H325">
        <v>152.69999999999999</v>
      </c>
      <c r="I325">
        <v>319.39999999999998</v>
      </c>
      <c r="J325" s="38">
        <f>('clean data'!AC324+'clean data'!Q324)</f>
        <v>355</v>
      </c>
    </row>
    <row r="326" spans="1:10" x14ac:dyDescent="0.3">
      <c r="A326" s="37" t="s">
        <v>34</v>
      </c>
      <c r="B326">
        <v>2022</v>
      </c>
      <c r="C326" t="s">
        <v>31</v>
      </c>
      <c r="D326">
        <v>2164.1999999999998</v>
      </c>
      <c r="E326">
        <v>489.79999999999995</v>
      </c>
      <c r="F326">
        <v>499.1</v>
      </c>
      <c r="G326">
        <v>334.4</v>
      </c>
      <c r="H326">
        <v>156.5</v>
      </c>
      <c r="I326">
        <v>325.89999999999998</v>
      </c>
      <c r="J326" s="38">
        <f>('clean data'!AC325+'clean data'!Q325)</f>
        <v>354.9</v>
      </c>
    </row>
    <row r="327" spans="1:10" x14ac:dyDescent="0.3">
      <c r="A327" s="37" t="s">
        <v>30</v>
      </c>
      <c r="B327">
        <v>2022</v>
      </c>
      <c r="C327" t="s">
        <v>35</v>
      </c>
      <c r="D327">
        <v>2150.4</v>
      </c>
      <c r="E327">
        <v>333.1</v>
      </c>
      <c r="F327">
        <v>518.79999999999995</v>
      </c>
      <c r="G327">
        <v>339.8</v>
      </c>
      <c r="H327">
        <v>161.19999999999999</v>
      </c>
      <c r="I327">
        <v>335.8</v>
      </c>
      <c r="J327" s="38">
        <f>('clean data'!AC326+'clean data'!Q326)</f>
        <v>358.8</v>
      </c>
    </row>
    <row r="328" spans="1:10" x14ac:dyDescent="0.3">
      <c r="A328" s="37" t="s">
        <v>33</v>
      </c>
      <c r="B328">
        <v>2022</v>
      </c>
      <c r="C328" t="s">
        <v>35</v>
      </c>
      <c r="D328">
        <v>2183.5</v>
      </c>
      <c r="E328">
        <v>485.9</v>
      </c>
      <c r="F328">
        <v>479.5</v>
      </c>
      <c r="G328">
        <v>331.4</v>
      </c>
      <c r="H328">
        <v>153.1</v>
      </c>
      <c r="I328">
        <v>321.5</v>
      </c>
      <c r="J328" s="38">
        <f>('clean data'!AC327+'clean data'!Q327)</f>
        <v>355.9</v>
      </c>
    </row>
    <row r="329" spans="1:10" x14ac:dyDescent="0.3">
      <c r="A329" s="37" t="s">
        <v>34</v>
      </c>
      <c r="B329">
        <v>2022</v>
      </c>
      <c r="C329" t="s">
        <v>35</v>
      </c>
      <c r="D329">
        <v>2161.2000000000003</v>
      </c>
      <c r="E329">
        <v>493</v>
      </c>
      <c r="F329">
        <v>502.80000000000007</v>
      </c>
      <c r="G329">
        <v>336.6</v>
      </c>
      <c r="H329">
        <v>156.9</v>
      </c>
      <c r="I329">
        <v>327.5</v>
      </c>
      <c r="J329" s="38">
        <f>('clean data'!AC328+'clean data'!Q328)</f>
        <v>356.3</v>
      </c>
    </row>
    <row r="330" spans="1:10" x14ac:dyDescent="0.3">
      <c r="A330" s="37" t="s">
        <v>30</v>
      </c>
      <c r="B330">
        <v>2022</v>
      </c>
      <c r="C330" t="s">
        <v>36</v>
      </c>
      <c r="D330">
        <v>2179.1000000000004</v>
      </c>
      <c r="E330">
        <v>335.4</v>
      </c>
      <c r="F330">
        <v>523.70000000000005</v>
      </c>
      <c r="G330">
        <v>343.4</v>
      </c>
      <c r="H330">
        <v>162</v>
      </c>
      <c r="I330">
        <v>337.2</v>
      </c>
      <c r="J330" s="38">
        <f>('clean data'!AC329+'clean data'!Q329)</f>
        <v>360.6</v>
      </c>
    </row>
    <row r="331" spans="1:10" x14ac:dyDescent="0.3">
      <c r="A331" s="37" t="s">
        <v>33</v>
      </c>
      <c r="B331">
        <v>2022</v>
      </c>
      <c r="C331" t="s">
        <v>36</v>
      </c>
      <c r="D331">
        <v>2196.3000000000002</v>
      </c>
      <c r="E331">
        <v>488.4</v>
      </c>
      <c r="F331">
        <v>484.6</v>
      </c>
      <c r="G331">
        <v>335</v>
      </c>
      <c r="H331">
        <v>154.19999999999999</v>
      </c>
      <c r="I331">
        <v>323.5</v>
      </c>
      <c r="J331" s="38">
        <f>('clean data'!AC330+'clean data'!Q330)</f>
        <v>358.1</v>
      </c>
    </row>
    <row r="332" spans="1:10" x14ac:dyDescent="0.3">
      <c r="A332" s="37" t="s">
        <v>34</v>
      </c>
      <c r="B332">
        <v>2022</v>
      </c>
      <c r="C332" t="s">
        <v>36</v>
      </c>
      <c r="D332">
        <v>2184.2000000000003</v>
      </c>
      <c r="E332">
        <v>495.3</v>
      </c>
      <c r="F332">
        <v>507.79999999999995</v>
      </c>
      <c r="G332">
        <v>340.2</v>
      </c>
      <c r="H332">
        <v>157.9</v>
      </c>
      <c r="I332">
        <v>329.3</v>
      </c>
      <c r="J332" s="38">
        <f>('clean data'!AC331+'clean data'!Q331)</f>
        <v>358.29999999999995</v>
      </c>
    </row>
    <row r="333" spans="1:10" x14ac:dyDescent="0.3">
      <c r="A333" s="37" t="s">
        <v>30</v>
      </c>
      <c r="B333">
        <v>2022</v>
      </c>
      <c r="C333" t="s">
        <v>37</v>
      </c>
      <c r="D333">
        <v>2206.6</v>
      </c>
      <c r="E333">
        <v>341</v>
      </c>
      <c r="F333">
        <v>529.70000000000005</v>
      </c>
      <c r="G333">
        <v>346</v>
      </c>
      <c r="H333">
        <v>166.2</v>
      </c>
      <c r="I333">
        <v>338.1</v>
      </c>
      <c r="J333" s="38">
        <f>('clean data'!AC332+'clean data'!Q332)</f>
        <v>363</v>
      </c>
    </row>
    <row r="334" spans="1:10" x14ac:dyDescent="0.3">
      <c r="A334" s="37" t="s">
        <v>33</v>
      </c>
      <c r="B334">
        <v>2022</v>
      </c>
      <c r="C334" t="s">
        <v>37</v>
      </c>
      <c r="D334">
        <v>2230.4</v>
      </c>
      <c r="E334">
        <v>497.3</v>
      </c>
      <c r="F334">
        <v>489.2</v>
      </c>
      <c r="G334">
        <v>337.4</v>
      </c>
      <c r="H334">
        <v>159.30000000000001</v>
      </c>
      <c r="I334">
        <v>326.2</v>
      </c>
      <c r="J334" s="38">
        <f>('clean data'!AC333+'clean data'!Q333)</f>
        <v>360.2</v>
      </c>
    </row>
    <row r="335" spans="1:10" x14ac:dyDescent="0.3">
      <c r="A335" s="37" t="s">
        <v>34</v>
      </c>
      <c r="B335">
        <v>2022</v>
      </c>
      <c r="C335" t="s">
        <v>37</v>
      </c>
      <c r="D335">
        <v>2214.3000000000002</v>
      </c>
      <c r="E335">
        <v>503.2</v>
      </c>
      <c r="F335">
        <v>513.20000000000005</v>
      </c>
      <c r="G335">
        <v>342.8</v>
      </c>
      <c r="H335">
        <v>162.6</v>
      </c>
      <c r="I335">
        <v>331.3</v>
      </c>
      <c r="J335" s="38">
        <f>('clean data'!AC334+'clean data'!Q334)</f>
        <v>360.70000000000005</v>
      </c>
    </row>
    <row r="336" spans="1:10" x14ac:dyDescent="0.3">
      <c r="A336" s="37" t="s">
        <v>30</v>
      </c>
      <c r="B336">
        <v>2022</v>
      </c>
      <c r="C336" t="s">
        <v>38</v>
      </c>
      <c r="D336">
        <v>2226.8000000000002</v>
      </c>
      <c r="E336">
        <v>344.20000000000005</v>
      </c>
      <c r="F336">
        <v>535.5</v>
      </c>
      <c r="G336">
        <v>346.2</v>
      </c>
      <c r="H336">
        <v>167.1</v>
      </c>
      <c r="I336">
        <v>339.4</v>
      </c>
      <c r="J336" s="38">
        <f>('clean data'!AC335+'clean data'!Q335)</f>
        <v>363.8</v>
      </c>
    </row>
    <row r="337" spans="1:10" x14ac:dyDescent="0.3">
      <c r="A337" s="37" t="s">
        <v>33</v>
      </c>
      <c r="B337">
        <v>2022</v>
      </c>
      <c r="C337" t="s">
        <v>38</v>
      </c>
      <c r="D337">
        <v>2262.2000000000003</v>
      </c>
      <c r="E337">
        <v>502.1</v>
      </c>
      <c r="F337">
        <v>493.7</v>
      </c>
      <c r="G337">
        <v>338.29999999999995</v>
      </c>
      <c r="H337">
        <v>159.4</v>
      </c>
      <c r="I337">
        <v>328.4</v>
      </c>
      <c r="J337" s="38">
        <f>('clean data'!AC336+'clean data'!Q336)</f>
        <v>361.3</v>
      </c>
    </row>
    <row r="338" spans="1:10" x14ac:dyDescent="0.3">
      <c r="A338" s="37" t="s">
        <v>34</v>
      </c>
      <c r="B338">
        <v>2022</v>
      </c>
      <c r="C338" t="s">
        <v>38</v>
      </c>
      <c r="D338">
        <v>2238.9000000000005</v>
      </c>
      <c r="E338">
        <v>507.3</v>
      </c>
      <c r="F338">
        <v>518.6</v>
      </c>
      <c r="G338">
        <v>343.20000000000005</v>
      </c>
      <c r="H338">
        <v>163</v>
      </c>
      <c r="I338">
        <v>333</v>
      </c>
      <c r="J338" s="38">
        <f>('clean data'!AC337+'clean data'!Q337)</f>
        <v>361.6</v>
      </c>
    </row>
    <row r="339" spans="1:10" x14ac:dyDescent="0.3">
      <c r="A339" s="37" t="s">
        <v>30</v>
      </c>
      <c r="B339">
        <v>2022</v>
      </c>
      <c r="C339" t="s">
        <v>39</v>
      </c>
      <c r="D339">
        <v>2248.3000000000002</v>
      </c>
      <c r="E339">
        <v>347</v>
      </c>
      <c r="F339">
        <v>539.79999999999995</v>
      </c>
      <c r="G339">
        <v>347.7</v>
      </c>
      <c r="H339">
        <v>165.5</v>
      </c>
      <c r="I339">
        <v>340.6</v>
      </c>
      <c r="J339" s="38">
        <f>('clean data'!AC338+'clean data'!Q338)</f>
        <v>363.9</v>
      </c>
    </row>
    <row r="340" spans="1:10" x14ac:dyDescent="0.3">
      <c r="A340" s="37" t="s">
        <v>33</v>
      </c>
      <c r="B340">
        <v>2022</v>
      </c>
      <c r="C340" t="s">
        <v>39</v>
      </c>
      <c r="D340">
        <v>2287.5</v>
      </c>
      <c r="E340">
        <v>503.80000000000007</v>
      </c>
      <c r="F340">
        <v>498.4</v>
      </c>
      <c r="G340">
        <v>340.1</v>
      </c>
      <c r="H340">
        <v>157.19999999999999</v>
      </c>
      <c r="I340">
        <v>330.6</v>
      </c>
      <c r="J340" s="38">
        <f>('clean data'!AC339+'clean data'!Q339)</f>
        <v>362.1</v>
      </c>
    </row>
    <row r="341" spans="1:10" x14ac:dyDescent="0.3">
      <c r="A341" s="37" t="s">
        <v>34</v>
      </c>
      <c r="B341">
        <v>2022</v>
      </c>
      <c r="C341" t="s">
        <v>39</v>
      </c>
      <c r="D341">
        <v>2261.9</v>
      </c>
      <c r="E341">
        <v>509.20000000000005</v>
      </c>
      <c r="F341">
        <v>523</v>
      </c>
      <c r="G341">
        <v>344.8</v>
      </c>
      <c r="H341">
        <v>161.1</v>
      </c>
      <c r="I341">
        <v>334.8</v>
      </c>
      <c r="J341" s="38">
        <f>('clean data'!AC340+'clean data'!Q340)</f>
        <v>361.8</v>
      </c>
    </row>
    <row r="342" spans="1:10" x14ac:dyDescent="0.3">
      <c r="A342" s="37" t="s">
        <v>30</v>
      </c>
      <c r="B342">
        <v>2022</v>
      </c>
      <c r="C342" t="s">
        <v>40</v>
      </c>
      <c r="D342">
        <v>2252.5</v>
      </c>
      <c r="E342">
        <v>350.9</v>
      </c>
      <c r="F342">
        <v>544</v>
      </c>
      <c r="G342">
        <v>348.5</v>
      </c>
      <c r="H342">
        <v>166.3</v>
      </c>
      <c r="I342">
        <v>343.29999999999995</v>
      </c>
      <c r="J342" s="38">
        <f>('clean data'!AC341+'clean data'!Q341)</f>
        <v>365</v>
      </c>
    </row>
    <row r="343" spans="1:10" x14ac:dyDescent="0.3">
      <c r="A343" s="37" t="s">
        <v>33</v>
      </c>
      <c r="B343">
        <v>2022</v>
      </c>
      <c r="C343" t="s">
        <v>40</v>
      </c>
      <c r="D343">
        <v>2291.6</v>
      </c>
      <c r="E343">
        <v>510.4</v>
      </c>
      <c r="F343">
        <v>502</v>
      </c>
      <c r="G343">
        <v>341.5</v>
      </c>
      <c r="H343">
        <v>157.4</v>
      </c>
      <c r="I343">
        <v>333.7</v>
      </c>
      <c r="J343" s="38">
        <f>('clean data'!AC342+'clean data'!Q342)</f>
        <v>363.29999999999995</v>
      </c>
    </row>
    <row r="344" spans="1:10" x14ac:dyDescent="0.3">
      <c r="A344" s="37" t="s">
        <v>34</v>
      </c>
      <c r="B344">
        <v>2022</v>
      </c>
      <c r="C344" t="s">
        <v>40</v>
      </c>
      <c r="D344">
        <v>2266.3000000000002</v>
      </c>
      <c r="E344">
        <v>514.79999999999995</v>
      </c>
      <c r="F344">
        <v>526.90000000000009</v>
      </c>
      <c r="G344">
        <v>345.79999999999995</v>
      </c>
      <c r="H344">
        <v>161.6</v>
      </c>
      <c r="I344">
        <v>337.70000000000005</v>
      </c>
      <c r="J344" s="38">
        <f>('clean data'!AC343+'clean data'!Q343)</f>
        <v>363</v>
      </c>
    </row>
    <row r="345" spans="1:10" x14ac:dyDescent="0.3">
      <c r="A345" s="37" t="s">
        <v>30</v>
      </c>
      <c r="B345">
        <v>2022</v>
      </c>
      <c r="C345" t="s">
        <v>41</v>
      </c>
      <c r="D345">
        <v>2255.7999999999997</v>
      </c>
      <c r="E345">
        <v>351.4</v>
      </c>
      <c r="F345">
        <v>547.9</v>
      </c>
      <c r="G345">
        <v>350.5</v>
      </c>
      <c r="H345">
        <v>166.6</v>
      </c>
      <c r="I345">
        <v>345</v>
      </c>
      <c r="J345" s="38">
        <f>('clean data'!AC344+'clean data'!Q344)</f>
        <v>366.29999999999995</v>
      </c>
    </row>
    <row r="346" spans="1:10" x14ac:dyDescent="0.3">
      <c r="A346" s="37" t="s">
        <v>33</v>
      </c>
      <c r="B346">
        <v>2022</v>
      </c>
      <c r="C346" t="s">
        <v>41</v>
      </c>
      <c r="D346">
        <v>2293.6999999999998</v>
      </c>
      <c r="E346">
        <v>511.59999999999997</v>
      </c>
      <c r="F346">
        <v>505.29999999999995</v>
      </c>
      <c r="G346">
        <v>344</v>
      </c>
      <c r="H346">
        <v>157.69999999999999</v>
      </c>
      <c r="I346">
        <v>335</v>
      </c>
      <c r="J346" s="38">
        <f>('clean data'!AC345+'clean data'!Q345)</f>
        <v>364.1</v>
      </c>
    </row>
    <row r="347" spans="1:10" x14ac:dyDescent="0.3">
      <c r="A347" s="37" t="s">
        <v>34</v>
      </c>
      <c r="B347">
        <v>2022</v>
      </c>
      <c r="C347" t="s">
        <v>41</v>
      </c>
      <c r="D347">
        <v>2269.2000000000003</v>
      </c>
      <c r="E347">
        <v>516.29999999999995</v>
      </c>
      <c r="F347">
        <v>530.70000000000005</v>
      </c>
      <c r="G347">
        <v>348</v>
      </c>
      <c r="H347">
        <v>161.9</v>
      </c>
      <c r="I347">
        <v>339.20000000000005</v>
      </c>
      <c r="J347" s="38">
        <f>('clean data'!AC346+'clean data'!Q346)</f>
        <v>364.1</v>
      </c>
    </row>
    <row r="348" spans="1:10" x14ac:dyDescent="0.3">
      <c r="A348" s="37" t="s">
        <v>30</v>
      </c>
      <c r="B348">
        <v>2022</v>
      </c>
      <c r="C348" t="s">
        <v>42</v>
      </c>
      <c r="D348">
        <v>2267.8000000000002</v>
      </c>
      <c r="E348">
        <v>353.29999999999995</v>
      </c>
      <c r="F348">
        <v>552.5</v>
      </c>
      <c r="G348">
        <v>351</v>
      </c>
      <c r="H348">
        <v>166.9</v>
      </c>
      <c r="I348">
        <v>346.2</v>
      </c>
      <c r="J348" s="38">
        <f>('clean data'!AC347+'clean data'!Q347)</f>
        <v>367.6</v>
      </c>
    </row>
    <row r="349" spans="1:10" x14ac:dyDescent="0.3">
      <c r="A349" s="37" t="s">
        <v>33</v>
      </c>
      <c r="B349">
        <v>2022</v>
      </c>
      <c r="C349" t="s">
        <v>42</v>
      </c>
      <c r="D349">
        <v>2306.4</v>
      </c>
      <c r="E349">
        <v>513.70000000000005</v>
      </c>
      <c r="F349">
        <v>509.7</v>
      </c>
      <c r="G349">
        <v>344.9</v>
      </c>
      <c r="H349">
        <v>158.19999999999999</v>
      </c>
      <c r="I349">
        <v>336.70000000000005</v>
      </c>
      <c r="J349" s="38">
        <f>('clean data'!AC348+'clean data'!Q348)</f>
        <v>365.79999999999995</v>
      </c>
    </row>
    <row r="350" spans="1:10" x14ac:dyDescent="0.3">
      <c r="A350" s="37" t="s">
        <v>34</v>
      </c>
      <c r="B350">
        <v>2022</v>
      </c>
      <c r="C350" t="s">
        <v>42</v>
      </c>
      <c r="D350">
        <v>2280.9</v>
      </c>
      <c r="E350">
        <v>518.5</v>
      </c>
      <c r="F350">
        <v>535.1</v>
      </c>
      <c r="G350">
        <v>348.70000000000005</v>
      </c>
      <c r="H350">
        <v>162.30000000000001</v>
      </c>
      <c r="I350">
        <v>340.7</v>
      </c>
      <c r="J350" s="38">
        <f>('clean data'!AC349+'clean data'!Q349)</f>
        <v>365.6</v>
      </c>
    </row>
    <row r="351" spans="1:10" x14ac:dyDescent="0.3">
      <c r="A351" s="37" t="s">
        <v>30</v>
      </c>
      <c r="B351">
        <v>2022</v>
      </c>
      <c r="C351" t="s">
        <v>43</v>
      </c>
      <c r="D351">
        <v>2284.5</v>
      </c>
      <c r="E351">
        <v>355.20000000000005</v>
      </c>
      <c r="F351">
        <v>556.4</v>
      </c>
      <c r="G351">
        <v>353.2</v>
      </c>
      <c r="H351">
        <v>167.4</v>
      </c>
      <c r="I351">
        <v>347.1</v>
      </c>
      <c r="J351" s="38">
        <f>('clean data'!AC350+'clean data'!Q350)</f>
        <v>368.8</v>
      </c>
    </row>
    <row r="352" spans="1:10" x14ac:dyDescent="0.3">
      <c r="A352" s="37" t="s">
        <v>33</v>
      </c>
      <c r="B352">
        <v>2022</v>
      </c>
      <c r="C352" t="s">
        <v>43</v>
      </c>
      <c r="D352">
        <v>2322.3000000000002</v>
      </c>
      <c r="E352">
        <v>517.20000000000005</v>
      </c>
      <c r="F352">
        <v>511.70000000000005</v>
      </c>
      <c r="G352">
        <v>347</v>
      </c>
      <c r="H352">
        <v>158.80000000000001</v>
      </c>
      <c r="I352">
        <v>337.5</v>
      </c>
      <c r="J352" s="38">
        <f>('clean data'!AC351+'clean data'!Q351)</f>
        <v>366.9</v>
      </c>
    </row>
    <row r="353" spans="1:10" x14ac:dyDescent="0.3">
      <c r="A353" s="37" t="s">
        <v>34</v>
      </c>
      <c r="B353">
        <v>2022</v>
      </c>
      <c r="C353" t="s">
        <v>43</v>
      </c>
      <c r="D353">
        <v>2297.3000000000002</v>
      </c>
      <c r="E353">
        <v>522.1</v>
      </c>
      <c r="F353">
        <v>538.20000000000005</v>
      </c>
      <c r="G353">
        <v>350.79999999999995</v>
      </c>
      <c r="H353">
        <v>162.9</v>
      </c>
      <c r="I353">
        <v>341.6</v>
      </c>
      <c r="J353" s="38">
        <f>('clean data'!AC352+'clean data'!Q352)</f>
        <v>366.8</v>
      </c>
    </row>
    <row r="354" spans="1:10" x14ac:dyDescent="0.3">
      <c r="A354" s="37" t="s">
        <v>30</v>
      </c>
      <c r="B354">
        <v>2022</v>
      </c>
      <c r="C354" t="s">
        <v>45</v>
      </c>
      <c r="D354">
        <v>2287.6999999999998</v>
      </c>
      <c r="E354">
        <v>357.4</v>
      </c>
      <c r="F354">
        <v>559.29999999999995</v>
      </c>
      <c r="G354">
        <v>355.70000000000005</v>
      </c>
      <c r="H354">
        <v>167.5</v>
      </c>
      <c r="I354">
        <v>347.70000000000005</v>
      </c>
      <c r="J354" s="38">
        <f>('clean data'!AC353+'clean data'!Q353)</f>
        <v>370.1</v>
      </c>
    </row>
    <row r="355" spans="1:10" x14ac:dyDescent="0.3">
      <c r="A355" s="37" t="s">
        <v>33</v>
      </c>
      <c r="B355">
        <v>2022</v>
      </c>
      <c r="C355" t="s">
        <v>45</v>
      </c>
      <c r="D355">
        <v>2314.4</v>
      </c>
      <c r="E355">
        <v>519</v>
      </c>
      <c r="F355">
        <v>514.9</v>
      </c>
      <c r="G355">
        <v>349.6</v>
      </c>
      <c r="H355">
        <v>158.9</v>
      </c>
      <c r="I355">
        <v>338.2</v>
      </c>
      <c r="J355" s="38">
        <f>('clean data'!AC354+'clean data'!Q354)</f>
        <v>368</v>
      </c>
    </row>
    <row r="356" spans="1:10" x14ac:dyDescent="0.3">
      <c r="A356" s="37" t="s">
        <v>34</v>
      </c>
      <c r="B356">
        <v>2022</v>
      </c>
      <c r="C356" t="s">
        <v>45</v>
      </c>
      <c r="D356">
        <v>2296.8000000000002</v>
      </c>
      <c r="E356">
        <v>524.5</v>
      </c>
      <c r="F356">
        <v>541.4</v>
      </c>
      <c r="G356">
        <v>353.4</v>
      </c>
      <c r="H356">
        <v>163</v>
      </c>
      <c r="I356">
        <v>342.2</v>
      </c>
      <c r="J356" s="38">
        <f>('clean data'!AC355+'clean data'!Q355)</f>
        <v>368</v>
      </c>
    </row>
    <row r="357" spans="1:10" x14ac:dyDescent="0.3">
      <c r="A357" s="37" t="s">
        <v>30</v>
      </c>
      <c r="B357">
        <v>2022</v>
      </c>
      <c r="C357" t="s">
        <v>46</v>
      </c>
      <c r="D357">
        <v>2277.1</v>
      </c>
      <c r="E357">
        <v>359.20000000000005</v>
      </c>
      <c r="F357">
        <v>561.79999999999995</v>
      </c>
      <c r="G357">
        <v>359.2</v>
      </c>
      <c r="H357">
        <v>167.8</v>
      </c>
      <c r="I357">
        <v>348.5</v>
      </c>
      <c r="J357" s="38">
        <f>('clean data'!AC356+'clean data'!Q356)</f>
        <v>371.4</v>
      </c>
    </row>
    <row r="358" spans="1:10" x14ac:dyDescent="0.3">
      <c r="A358" s="37" t="s">
        <v>33</v>
      </c>
      <c r="B358">
        <v>2022</v>
      </c>
      <c r="C358" t="s">
        <v>46</v>
      </c>
      <c r="D358">
        <v>2295.7999999999997</v>
      </c>
      <c r="E358">
        <v>518.59999999999991</v>
      </c>
      <c r="F358">
        <v>517.9</v>
      </c>
      <c r="G358">
        <v>353.2</v>
      </c>
      <c r="H358">
        <v>159.4</v>
      </c>
      <c r="I358">
        <v>338.9</v>
      </c>
      <c r="J358" s="38">
        <f>('clean data'!AC357+'clean data'!Q357)</f>
        <v>369.29999999999995</v>
      </c>
    </row>
    <row r="359" spans="1:10" x14ac:dyDescent="0.3">
      <c r="A359" s="37" t="s">
        <v>34</v>
      </c>
      <c r="B359">
        <v>2022</v>
      </c>
      <c r="C359" t="s">
        <v>46</v>
      </c>
      <c r="D359">
        <v>2283.4</v>
      </c>
      <c r="E359">
        <v>524.79999999999995</v>
      </c>
      <c r="F359">
        <v>544</v>
      </c>
      <c r="G359">
        <v>356.9</v>
      </c>
      <c r="H359">
        <v>163.4</v>
      </c>
      <c r="I359">
        <v>343</v>
      </c>
      <c r="J359" s="38">
        <f>('clean data'!AC358+'clean data'!Q358)</f>
        <v>369.3</v>
      </c>
    </row>
    <row r="360" spans="1:10" x14ac:dyDescent="0.3">
      <c r="A360" s="37" t="s">
        <v>30</v>
      </c>
      <c r="B360">
        <v>2023</v>
      </c>
      <c r="C360" t="s">
        <v>31</v>
      </c>
      <c r="D360">
        <v>2283.2000000000003</v>
      </c>
      <c r="E360">
        <v>360.4</v>
      </c>
      <c r="F360">
        <v>563.9</v>
      </c>
      <c r="G360">
        <v>363.1</v>
      </c>
      <c r="H360">
        <v>168.2</v>
      </c>
      <c r="I360">
        <v>349.6</v>
      </c>
      <c r="J360" s="38">
        <f>('clean data'!AC359+'clean data'!Q359)</f>
        <v>373.4</v>
      </c>
    </row>
    <row r="361" spans="1:10" x14ac:dyDescent="0.3">
      <c r="A361" s="37" t="s">
        <v>33</v>
      </c>
      <c r="B361">
        <v>2023</v>
      </c>
      <c r="C361" t="s">
        <v>31</v>
      </c>
      <c r="D361">
        <v>2310.2000000000003</v>
      </c>
      <c r="E361">
        <v>520.20000000000005</v>
      </c>
      <c r="F361">
        <v>520.6</v>
      </c>
      <c r="G361">
        <v>357.3</v>
      </c>
      <c r="H361">
        <v>159.5</v>
      </c>
      <c r="I361">
        <v>339.6</v>
      </c>
      <c r="J361" s="38">
        <f>('clean data'!AC360+'clean data'!Q360)</f>
        <v>370.5</v>
      </c>
    </row>
    <row r="362" spans="1:10" x14ac:dyDescent="0.3">
      <c r="A362" s="37" t="s">
        <v>34</v>
      </c>
      <c r="B362">
        <v>2023</v>
      </c>
      <c r="C362" t="s">
        <v>31</v>
      </c>
      <c r="D362">
        <v>2292.6999999999998</v>
      </c>
      <c r="E362">
        <v>527</v>
      </c>
      <c r="F362">
        <v>546.29999999999995</v>
      </c>
      <c r="G362">
        <v>360.9</v>
      </c>
      <c r="H362">
        <v>163.6</v>
      </c>
      <c r="I362">
        <v>343.8</v>
      </c>
      <c r="J362" s="38">
        <f>('clean data'!AC361+'clean data'!Q361)</f>
        <v>371</v>
      </c>
    </row>
    <row r="363" spans="1:10" x14ac:dyDescent="0.3">
      <c r="A363" s="37" t="s">
        <v>30</v>
      </c>
      <c r="B363">
        <v>2023</v>
      </c>
      <c r="C363" t="s">
        <v>35</v>
      </c>
      <c r="D363">
        <v>2265.6999999999998</v>
      </c>
      <c r="E363">
        <v>360.2</v>
      </c>
      <c r="F363">
        <v>566.6</v>
      </c>
      <c r="G363">
        <v>367.29999999999995</v>
      </c>
      <c r="H363">
        <v>169</v>
      </c>
      <c r="I363">
        <v>351.3</v>
      </c>
      <c r="J363" s="38">
        <f>('clean data'!AC362+'clean data'!Q362)</f>
        <v>376.20000000000005</v>
      </c>
    </row>
    <row r="364" spans="1:10" x14ac:dyDescent="0.3">
      <c r="A364" s="37" t="s">
        <v>33</v>
      </c>
      <c r="B364">
        <v>2023</v>
      </c>
      <c r="C364" t="s">
        <v>35</v>
      </c>
      <c r="D364">
        <v>2303.1999999999998</v>
      </c>
      <c r="E364">
        <v>525.5</v>
      </c>
      <c r="F364">
        <v>525.5</v>
      </c>
      <c r="G364">
        <v>362.20000000000005</v>
      </c>
      <c r="H364">
        <v>159.80000000000001</v>
      </c>
      <c r="I364">
        <v>340.9</v>
      </c>
      <c r="J364" s="38">
        <f>('clean data'!AC363+'clean data'!Q363)</f>
        <v>372.7</v>
      </c>
    </row>
    <row r="365" spans="1:10" x14ac:dyDescent="0.3">
      <c r="A365" s="37" t="s">
        <v>34</v>
      </c>
      <c r="B365">
        <v>2023</v>
      </c>
      <c r="C365" t="s">
        <v>35</v>
      </c>
      <c r="D365">
        <v>2279.1</v>
      </c>
      <c r="E365">
        <v>529.79999999999995</v>
      </c>
      <c r="F365">
        <v>550</v>
      </c>
      <c r="G365">
        <v>365.4</v>
      </c>
      <c r="H365">
        <v>164.2</v>
      </c>
      <c r="I365">
        <v>345.3</v>
      </c>
      <c r="J365" s="38">
        <f>('clean data'!AC364+'clean data'!Q364)</f>
        <v>373.6</v>
      </c>
    </row>
    <row r="366" spans="1:10" x14ac:dyDescent="0.3">
      <c r="A366" s="37" t="s">
        <v>30</v>
      </c>
      <c r="B366">
        <v>2023</v>
      </c>
      <c r="C366" t="s">
        <v>36</v>
      </c>
      <c r="D366">
        <v>2265.8000000000002</v>
      </c>
      <c r="E366">
        <v>360</v>
      </c>
      <c r="F366">
        <v>566.6</v>
      </c>
      <c r="G366">
        <v>367.29999999999995</v>
      </c>
      <c r="H366">
        <v>169</v>
      </c>
      <c r="I366">
        <v>351.3</v>
      </c>
      <c r="J366" s="38">
        <f>('clean data'!AC365+'clean data'!Q365)</f>
        <v>376.3</v>
      </c>
    </row>
    <row r="367" spans="1:10" x14ac:dyDescent="0.3">
      <c r="A367" s="37" t="s">
        <v>33</v>
      </c>
      <c r="B367">
        <v>2023</v>
      </c>
      <c r="C367" t="s">
        <v>36</v>
      </c>
      <c r="D367">
        <v>2303.4</v>
      </c>
      <c r="E367">
        <v>525.29999999999995</v>
      </c>
      <c r="F367">
        <v>525.4</v>
      </c>
      <c r="G367">
        <v>362.3</v>
      </c>
      <c r="H367">
        <v>159.80000000000001</v>
      </c>
      <c r="I367">
        <v>340.9</v>
      </c>
      <c r="J367" s="38">
        <f>('clean data'!AC366+'clean data'!Q366)</f>
        <v>372.7</v>
      </c>
    </row>
    <row r="368" spans="1:10" x14ac:dyDescent="0.3">
      <c r="A368" s="37" t="s">
        <v>34</v>
      </c>
      <c r="B368">
        <v>2023</v>
      </c>
      <c r="C368" t="s">
        <v>36</v>
      </c>
      <c r="D368">
        <v>2279.1999999999998</v>
      </c>
      <c r="E368">
        <v>529.59999999999991</v>
      </c>
      <c r="F368">
        <v>549.9</v>
      </c>
      <c r="G368">
        <v>365.4</v>
      </c>
      <c r="H368">
        <v>164.2</v>
      </c>
      <c r="I368">
        <v>345.3</v>
      </c>
      <c r="J368" s="38">
        <f>('clean data'!AC367+'clean data'!Q367)</f>
        <v>373.6</v>
      </c>
    </row>
    <row r="369" spans="1:10" x14ac:dyDescent="0.3">
      <c r="A369" s="37" t="s">
        <v>30</v>
      </c>
      <c r="B369">
        <v>2023</v>
      </c>
      <c r="C369" t="s">
        <v>37</v>
      </c>
      <c r="D369">
        <v>2274.1999999999998</v>
      </c>
      <c r="E369">
        <v>360.6</v>
      </c>
      <c r="F369">
        <v>568.20000000000005</v>
      </c>
      <c r="G369">
        <v>371</v>
      </c>
      <c r="H369">
        <v>169.4</v>
      </c>
      <c r="I369">
        <v>352.6</v>
      </c>
      <c r="J369" s="38">
        <f>('clean data'!AC368+'clean data'!Q368)</f>
        <v>378.4</v>
      </c>
    </row>
    <row r="370" spans="1:10" x14ac:dyDescent="0.3">
      <c r="A370" s="37" t="s">
        <v>33</v>
      </c>
      <c r="B370">
        <v>2023</v>
      </c>
      <c r="C370" t="s">
        <v>37</v>
      </c>
      <c r="D370">
        <v>2317.7000000000003</v>
      </c>
      <c r="E370">
        <v>526.9</v>
      </c>
      <c r="F370">
        <v>527.6</v>
      </c>
      <c r="G370">
        <v>365.9</v>
      </c>
      <c r="H370">
        <v>160.1</v>
      </c>
      <c r="I370">
        <v>343</v>
      </c>
      <c r="J370" s="38">
        <f>('clean data'!AC369+'clean data'!Q369)</f>
        <v>374.4</v>
      </c>
    </row>
    <row r="371" spans="1:10" x14ac:dyDescent="0.3">
      <c r="A371" s="37" t="s">
        <v>34</v>
      </c>
      <c r="B371">
        <v>2023</v>
      </c>
      <c r="C371" t="s">
        <v>37</v>
      </c>
      <c r="D371">
        <v>2289.6000000000004</v>
      </c>
      <c r="E371">
        <v>531.5</v>
      </c>
      <c r="F371">
        <v>551.79999999999995</v>
      </c>
      <c r="G371">
        <v>369</v>
      </c>
      <c r="H371">
        <v>164.5</v>
      </c>
      <c r="I371">
        <v>347.1</v>
      </c>
      <c r="J371" s="38">
        <f>('clean data'!AC370+'clean data'!Q370)</f>
        <v>375.6</v>
      </c>
    </row>
    <row r="372" spans="1:10" x14ac:dyDescent="0.3">
      <c r="A372" s="37" t="s">
        <v>30</v>
      </c>
      <c r="B372">
        <v>2023</v>
      </c>
      <c r="C372" t="s">
        <v>38</v>
      </c>
      <c r="D372">
        <v>2290.7000000000007</v>
      </c>
      <c r="E372">
        <v>362.3</v>
      </c>
      <c r="F372">
        <v>569.90000000000009</v>
      </c>
      <c r="G372">
        <v>372.70000000000005</v>
      </c>
      <c r="H372">
        <v>169.7</v>
      </c>
      <c r="I372">
        <v>354.1</v>
      </c>
      <c r="J372" s="38">
        <f>('clean data'!AC371+'clean data'!Q371)</f>
        <v>379.4</v>
      </c>
    </row>
    <row r="373" spans="1:10" x14ac:dyDescent="0.3">
      <c r="A373" s="37" t="s">
        <v>33</v>
      </c>
      <c r="B373">
        <v>2023</v>
      </c>
      <c r="C373" t="s">
        <v>38</v>
      </c>
      <c r="D373">
        <v>2335.1</v>
      </c>
      <c r="E373">
        <v>529.1</v>
      </c>
      <c r="F373">
        <v>528.70000000000005</v>
      </c>
      <c r="G373">
        <v>367.79999999999995</v>
      </c>
      <c r="H373">
        <v>160.4</v>
      </c>
      <c r="I373">
        <v>344</v>
      </c>
      <c r="J373" s="38">
        <f>('clean data'!AC372+'clean data'!Q372)</f>
        <v>375.79999999999995</v>
      </c>
    </row>
    <row r="374" spans="1:10" ht="15" thickBot="1" x14ac:dyDescent="0.35">
      <c r="A374" s="39" t="s">
        <v>34</v>
      </c>
      <c r="B374" s="40">
        <v>2023</v>
      </c>
      <c r="C374" s="40" t="s">
        <v>38</v>
      </c>
      <c r="D374" s="40">
        <v>2306.9</v>
      </c>
      <c r="E374" s="40">
        <v>533.59999999999991</v>
      </c>
      <c r="F374" s="40">
        <v>553.20000000000005</v>
      </c>
      <c r="G374" s="40">
        <v>370.9</v>
      </c>
      <c r="H374" s="40">
        <v>164.8</v>
      </c>
      <c r="I374" s="40">
        <v>348.29999999999995</v>
      </c>
      <c r="J374" s="41">
        <f>('clean data'!AC373+'clean data'!Q373)</f>
        <v>376.7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ECA3-FE6E-4600-A205-D53516497440}">
  <dimension ref="B3:I11"/>
  <sheetViews>
    <sheetView workbookViewId="0">
      <selection activeCell="L36" sqref="L36"/>
    </sheetView>
  </sheetViews>
  <sheetFormatPr defaultRowHeight="14.4" x14ac:dyDescent="0.3"/>
  <cols>
    <col min="2" max="2" width="26.109375" bestFit="1" customWidth="1"/>
    <col min="5" max="5" width="26.109375" bestFit="1" customWidth="1"/>
    <col min="8" max="8" width="26.109375" bestFit="1" customWidth="1"/>
    <col min="9" max="9" width="11.21875" bestFit="1" customWidth="1"/>
  </cols>
  <sheetData>
    <row r="3" spans="2:9" ht="15" thickBot="1" x14ac:dyDescent="0.35"/>
    <row r="4" spans="2:9" ht="15" thickBot="1" x14ac:dyDescent="0.35">
      <c r="B4" s="72" t="s">
        <v>108</v>
      </c>
      <c r="C4" s="67" t="s">
        <v>107</v>
      </c>
      <c r="E4" s="72" t="s">
        <v>108</v>
      </c>
      <c r="F4" s="67" t="s">
        <v>33</v>
      </c>
      <c r="H4" s="72" t="s">
        <v>108</v>
      </c>
      <c r="I4" s="67" t="s">
        <v>34</v>
      </c>
    </row>
    <row r="5" spans="2:9" x14ac:dyDescent="0.3">
      <c r="B5" s="90" t="s">
        <v>88</v>
      </c>
      <c r="C5" s="38">
        <v>2290.7000000000007</v>
      </c>
      <c r="E5" s="90" t="s">
        <v>88</v>
      </c>
      <c r="F5" s="38">
        <v>2335.1</v>
      </c>
      <c r="H5" s="90" t="s">
        <v>88</v>
      </c>
      <c r="I5" s="38">
        <v>2306.9</v>
      </c>
    </row>
    <row r="6" spans="2:9" x14ac:dyDescent="0.3">
      <c r="B6" s="90" t="s">
        <v>105</v>
      </c>
      <c r="C6" s="38">
        <v>362.3</v>
      </c>
      <c r="E6" s="90" t="s">
        <v>105</v>
      </c>
      <c r="F6" s="38">
        <v>529.1</v>
      </c>
      <c r="H6" s="90" t="s">
        <v>105</v>
      </c>
      <c r="I6" s="38">
        <v>533.59999999999991</v>
      </c>
    </row>
    <row r="7" spans="2:9" x14ac:dyDescent="0.3">
      <c r="B7" s="90" t="s">
        <v>92</v>
      </c>
      <c r="C7" s="38">
        <v>569.90000000000009</v>
      </c>
      <c r="E7" s="90" t="s">
        <v>92</v>
      </c>
      <c r="F7" s="38">
        <v>528.70000000000005</v>
      </c>
      <c r="H7" s="90" t="s">
        <v>92</v>
      </c>
      <c r="I7" s="38">
        <v>553.20000000000005</v>
      </c>
    </row>
    <row r="8" spans="2:9" x14ac:dyDescent="0.3">
      <c r="B8" s="90" t="s">
        <v>94</v>
      </c>
      <c r="C8" s="38">
        <v>372.70000000000005</v>
      </c>
      <c r="E8" s="90" t="s">
        <v>94</v>
      </c>
      <c r="F8" s="38">
        <v>367.79999999999995</v>
      </c>
      <c r="H8" s="90" t="s">
        <v>94</v>
      </c>
      <c r="I8" s="38">
        <v>370.9</v>
      </c>
    </row>
    <row r="9" spans="2:9" x14ac:dyDescent="0.3">
      <c r="B9" s="90" t="s">
        <v>96</v>
      </c>
      <c r="C9" s="38">
        <v>169.7</v>
      </c>
      <c r="E9" s="90" t="s">
        <v>96</v>
      </c>
      <c r="F9" s="38">
        <v>160.4</v>
      </c>
      <c r="H9" s="90" t="s">
        <v>96</v>
      </c>
      <c r="I9" s="38">
        <v>164.8</v>
      </c>
    </row>
    <row r="10" spans="2:9" x14ac:dyDescent="0.3">
      <c r="B10" s="90" t="s">
        <v>97</v>
      </c>
      <c r="C10" s="38">
        <v>354.1</v>
      </c>
      <c r="E10" s="90" t="s">
        <v>97</v>
      </c>
      <c r="F10" s="38">
        <v>344</v>
      </c>
      <c r="H10" s="90" t="s">
        <v>97</v>
      </c>
      <c r="I10" s="38">
        <v>348.29999999999995</v>
      </c>
    </row>
    <row r="11" spans="2:9" ht="15" thickBot="1" x14ac:dyDescent="0.35">
      <c r="B11" s="91" t="s">
        <v>99</v>
      </c>
      <c r="C11" s="41">
        <v>379.4</v>
      </c>
      <c r="E11" s="91" t="s">
        <v>99</v>
      </c>
      <c r="F11" s="41">
        <v>375.79999999999995</v>
      </c>
      <c r="H11" s="91" t="s">
        <v>99</v>
      </c>
      <c r="I11" s="41">
        <v>376.7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A6BC-94B5-424F-BB92-E0E9B4D3D1A3}">
  <dimension ref="B2:J20"/>
  <sheetViews>
    <sheetView workbookViewId="0">
      <selection activeCell="E12" sqref="E12"/>
    </sheetView>
  </sheetViews>
  <sheetFormatPr defaultRowHeight="14.4" x14ac:dyDescent="0.3"/>
  <cols>
    <col min="1" max="1" width="11.21875" bestFit="1" customWidth="1"/>
    <col min="2" max="2" width="26.109375" bestFit="1" customWidth="1"/>
    <col min="3" max="3" width="9.77734375" bestFit="1" customWidth="1"/>
    <col min="4" max="4" width="9.77734375" customWidth="1"/>
    <col min="5" max="5" width="10.21875" bestFit="1" customWidth="1"/>
    <col min="6" max="6" width="18.109375" customWidth="1"/>
    <col min="7" max="7" width="15.5546875" bestFit="1" customWidth="1"/>
    <col min="8" max="9" width="12" bestFit="1" customWidth="1"/>
    <col min="10" max="10" width="22.109375" bestFit="1" customWidth="1"/>
  </cols>
  <sheetData>
    <row r="2" spans="2:10" x14ac:dyDescent="0.3">
      <c r="B2" s="23" t="s">
        <v>109</v>
      </c>
      <c r="C2" s="23"/>
      <c r="D2" s="23"/>
    </row>
    <row r="4" spans="2:10" ht="15" thickBot="1" x14ac:dyDescent="0.35"/>
    <row r="5" spans="2:10" ht="15" thickBot="1" x14ac:dyDescent="0.35">
      <c r="D5" s="98" t="s">
        <v>1</v>
      </c>
      <c r="E5" s="99" t="s">
        <v>114</v>
      </c>
      <c r="F5" s="20"/>
      <c r="G5" s="97" t="s">
        <v>103</v>
      </c>
      <c r="H5" s="87" t="s">
        <v>31</v>
      </c>
      <c r="I5" s="89" t="s">
        <v>46</v>
      </c>
      <c r="J5" s="20"/>
    </row>
    <row r="6" spans="2:10" x14ac:dyDescent="0.3">
      <c r="C6" s="21"/>
      <c r="D6" s="27">
        <v>2017</v>
      </c>
      <c r="E6" s="28">
        <f>(I6-H6)/H6</f>
        <v>5.2752880921895069E-2</v>
      </c>
      <c r="F6" s="24"/>
      <c r="G6" s="92">
        <v>2017</v>
      </c>
      <c r="H6" s="31">
        <v>130.16666666666666</v>
      </c>
      <c r="I6" s="93">
        <v>137.03333333333333</v>
      </c>
      <c r="J6" s="24"/>
    </row>
    <row r="7" spans="2:10" x14ac:dyDescent="0.3">
      <c r="C7" s="21"/>
      <c r="D7" s="25">
        <v>2018</v>
      </c>
      <c r="E7" s="28">
        <v>2.3641238118449814E-2</v>
      </c>
      <c r="F7" s="24"/>
      <c r="G7" s="92">
        <v>2018</v>
      </c>
      <c r="H7" s="31">
        <v>136.76666666666668</v>
      </c>
      <c r="I7" s="93">
        <v>140</v>
      </c>
      <c r="J7" s="24"/>
    </row>
    <row r="8" spans="2:10" x14ac:dyDescent="0.3">
      <c r="C8" s="21"/>
      <c r="D8" s="25">
        <v>2019</v>
      </c>
      <c r="E8" s="28">
        <v>7.7400860009555747E-2</v>
      </c>
      <c r="F8" s="24"/>
      <c r="G8" s="92">
        <v>2019</v>
      </c>
      <c r="H8" s="31">
        <v>139.53333333333333</v>
      </c>
      <c r="I8" s="93">
        <v>150.33333333333334</v>
      </c>
      <c r="J8" s="24"/>
    </row>
    <row r="9" spans="2:10" x14ac:dyDescent="0.3">
      <c r="C9" s="21"/>
      <c r="D9" s="25">
        <v>2020</v>
      </c>
      <c r="E9" s="28">
        <v>5.8183433266711188E-2</v>
      </c>
      <c r="F9" s="24"/>
      <c r="G9" s="92">
        <v>2020</v>
      </c>
      <c r="H9" s="31">
        <v>150.1</v>
      </c>
      <c r="I9" s="93">
        <v>158.83333333333334</v>
      </c>
      <c r="J9" s="24"/>
    </row>
    <row r="10" spans="2:10" x14ac:dyDescent="0.3">
      <c r="C10" s="21"/>
      <c r="D10" s="25">
        <v>2021</v>
      </c>
      <c r="E10" s="28">
        <v>5.6379821958456838E-2</v>
      </c>
      <c r="F10" s="24"/>
      <c r="G10" s="92">
        <v>2021</v>
      </c>
      <c r="H10" s="31">
        <v>157.26666666666668</v>
      </c>
      <c r="I10" s="93">
        <v>166.13333333333333</v>
      </c>
      <c r="J10" s="24"/>
    </row>
    <row r="11" spans="2:10" ht="15" thickBot="1" x14ac:dyDescent="0.35">
      <c r="C11" s="21"/>
      <c r="D11" s="26">
        <v>2022</v>
      </c>
      <c r="E11" s="32">
        <v>5.994769664051483E-2</v>
      </c>
      <c r="F11" s="24"/>
      <c r="G11" s="92">
        <v>2022</v>
      </c>
      <c r="H11" s="31">
        <v>165.70000000000002</v>
      </c>
      <c r="I11" s="93">
        <v>175.63333333333333</v>
      </c>
      <c r="J11" s="24"/>
    </row>
    <row r="12" spans="2:10" ht="15" thickBot="1" x14ac:dyDescent="0.35">
      <c r="C12" s="21"/>
      <c r="D12" s="21"/>
      <c r="E12" s="21"/>
      <c r="F12" s="21"/>
      <c r="G12" s="94">
        <v>2023</v>
      </c>
      <c r="H12" s="95">
        <v>176.4</v>
      </c>
      <c r="I12" s="96"/>
    </row>
    <row r="14" spans="2:10" x14ac:dyDescent="0.3">
      <c r="H14" s="1"/>
      <c r="I14" s="1"/>
    </row>
    <row r="15" spans="2:10" x14ac:dyDescent="0.3">
      <c r="H15" s="1"/>
      <c r="I15" s="1"/>
    </row>
    <row r="16" spans="2:10" x14ac:dyDescent="0.3">
      <c r="C16" s="21"/>
      <c r="H16" s="1"/>
      <c r="I16" s="1"/>
    </row>
    <row r="17" spans="8:9" x14ac:dyDescent="0.3">
      <c r="H17" s="1"/>
      <c r="I17" s="1"/>
    </row>
    <row r="18" spans="8:9" x14ac:dyDescent="0.3">
      <c r="H18" s="1"/>
      <c r="I18" s="1"/>
    </row>
    <row r="19" spans="8:9" x14ac:dyDescent="0.3">
      <c r="H19" s="1"/>
      <c r="I19" s="1"/>
    </row>
    <row r="20" spans="8:9" x14ac:dyDescent="0.3">
      <c r="H20" s="1"/>
      <c r="I20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CF38-E8F4-41C9-B56B-D3F20F8DFC03}">
  <dimension ref="A1:I55"/>
  <sheetViews>
    <sheetView workbookViewId="0">
      <selection activeCell="H41" sqref="H41:H53"/>
    </sheetView>
  </sheetViews>
  <sheetFormatPr defaultRowHeight="14.4" x14ac:dyDescent="0.3"/>
  <cols>
    <col min="9" max="9" width="13.44140625" bestFit="1" customWidth="1"/>
  </cols>
  <sheetData>
    <row r="1" spans="1:9" x14ac:dyDescent="0.3">
      <c r="A1" t="s">
        <v>30</v>
      </c>
      <c r="B1">
        <v>2022</v>
      </c>
      <c r="C1" t="s">
        <v>38</v>
      </c>
      <c r="D1">
        <v>2226.8000000000002</v>
      </c>
    </row>
    <row r="2" spans="1:9" x14ac:dyDescent="0.3">
      <c r="A2" t="s">
        <v>30</v>
      </c>
      <c r="B2">
        <v>2022</v>
      </c>
      <c r="C2" t="s">
        <v>39</v>
      </c>
      <c r="D2">
        <v>2248.3000000000002</v>
      </c>
    </row>
    <row r="3" spans="1:9" x14ac:dyDescent="0.3">
      <c r="A3" t="s">
        <v>30</v>
      </c>
      <c r="B3">
        <v>2022</v>
      </c>
      <c r="C3" t="s">
        <v>40</v>
      </c>
      <c r="D3">
        <v>2252.5</v>
      </c>
    </row>
    <row r="4" spans="1:9" ht="15" thickBot="1" x14ac:dyDescent="0.35">
      <c r="A4" t="s">
        <v>30</v>
      </c>
      <c r="B4">
        <v>2022</v>
      </c>
      <c r="C4" t="s">
        <v>41</v>
      </c>
      <c r="D4">
        <v>2255.7999999999997</v>
      </c>
    </row>
    <row r="5" spans="1:9" ht="15" thickBot="1" x14ac:dyDescent="0.35">
      <c r="A5" t="s">
        <v>30</v>
      </c>
      <c r="B5">
        <v>2022</v>
      </c>
      <c r="C5" t="s">
        <v>42</v>
      </c>
      <c r="D5">
        <v>2267.8000000000002</v>
      </c>
      <c r="H5" s="72" t="s">
        <v>104</v>
      </c>
      <c r="I5" s="67" t="s">
        <v>115</v>
      </c>
    </row>
    <row r="6" spans="1:9" x14ac:dyDescent="0.3">
      <c r="A6" t="s">
        <v>30</v>
      </c>
      <c r="B6">
        <v>2022</v>
      </c>
      <c r="C6" t="s">
        <v>43</v>
      </c>
      <c r="D6">
        <v>2284.5</v>
      </c>
      <c r="H6" s="90" t="s">
        <v>39</v>
      </c>
      <c r="I6" s="100">
        <f>((D2-D1)/D1)*100</f>
        <v>0.96551104724268</v>
      </c>
    </row>
    <row r="7" spans="1:9" x14ac:dyDescent="0.3">
      <c r="A7" t="s">
        <v>30</v>
      </c>
      <c r="B7">
        <v>2022</v>
      </c>
      <c r="C7" t="s">
        <v>45</v>
      </c>
      <c r="D7">
        <v>2287.6999999999998</v>
      </c>
      <c r="H7" s="90" t="s">
        <v>40</v>
      </c>
      <c r="I7" s="100">
        <f t="shared" ref="I7:I17" si="0">((D3-D2)/D2)*100</f>
        <v>0.18680781034558636</v>
      </c>
    </row>
    <row r="8" spans="1:9" x14ac:dyDescent="0.3">
      <c r="A8" t="s">
        <v>30</v>
      </c>
      <c r="B8">
        <v>2022</v>
      </c>
      <c r="C8" t="s">
        <v>46</v>
      </c>
      <c r="D8">
        <v>2277.1</v>
      </c>
      <c r="H8" s="90" t="s">
        <v>41</v>
      </c>
      <c r="I8" s="100">
        <f t="shared" si="0"/>
        <v>0.1465038845726849</v>
      </c>
    </row>
    <row r="9" spans="1:9" x14ac:dyDescent="0.3">
      <c r="A9" t="s">
        <v>30</v>
      </c>
      <c r="B9">
        <v>2023</v>
      </c>
      <c r="C9" t="s">
        <v>31</v>
      </c>
      <c r="D9">
        <v>2283.2000000000003</v>
      </c>
      <c r="H9" s="90" t="s">
        <v>42</v>
      </c>
      <c r="I9" s="100">
        <f t="shared" si="0"/>
        <v>0.5319620533735463</v>
      </c>
    </row>
    <row r="10" spans="1:9" x14ac:dyDescent="0.3">
      <c r="A10" t="s">
        <v>30</v>
      </c>
      <c r="B10">
        <v>2023</v>
      </c>
      <c r="C10" t="s">
        <v>35</v>
      </c>
      <c r="D10" s="1">
        <v>2265.6999999999998</v>
      </c>
      <c r="H10" s="90" t="s">
        <v>43</v>
      </c>
      <c r="I10" s="100">
        <f t="shared" si="0"/>
        <v>0.73639650762853059</v>
      </c>
    </row>
    <row r="11" spans="1:9" x14ac:dyDescent="0.3">
      <c r="A11" t="s">
        <v>30</v>
      </c>
      <c r="B11">
        <v>2023</v>
      </c>
      <c r="C11" t="s">
        <v>36</v>
      </c>
      <c r="D11" s="1">
        <v>2265.8000000000002</v>
      </c>
      <c r="H11" s="90" t="s">
        <v>45</v>
      </c>
      <c r="I11" s="100">
        <f t="shared" si="0"/>
        <v>0.14007441453271255</v>
      </c>
    </row>
    <row r="12" spans="1:9" x14ac:dyDescent="0.3">
      <c r="A12" t="s">
        <v>30</v>
      </c>
      <c r="B12">
        <v>2023</v>
      </c>
      <c r="C12" t="s">
        <v>37</v>
      </c>
      <c r="D12">
        <v>2274.1999999999998</v>
      </c>
      <c r="H12" s="90" t="s">
        <v>46</v>
      </c>
      <c r="I12" s="100">
        <f t="shared" si="0"/>
        <v>-0.46334746688813699</v>
      </c>
    </row>
    <row r="13" spans="1:9" x14ac:dyDescent="0.3">
      <c r="A13" t="s">
        <v>30</v>
      </c>
      <c r="B13">
        <v>2023</v>
      </c>
      <c r="C13" t="s">
        <v>38</v>
      </c>
      <c r="D13">
        <v>2290.7000000000007</v>
      </c>
      <c r="H13" s="90" t="s">
        <v>31</v>
      </c>
      <c r="I13" s="100">
        <f t="shared" si="0"/>
        <v>0.26788459004876219</v>
      </c>
    </row>
    <row r="14" spans="1:9" x14ac:dyDescent="0.3">
      <c r="H14" s="90" t="s">
        <v>35</v>
      </c>
      <c r="I14" s="100">
        <f t="shared" si="0"/>
        <v>-0.76646811492643885</v>
      </c>
    </row>
    <row r="15" spans="1:9" x14ac:dyDescent="0.3">
      <c r="H15" s="90" t="s">
        <v>36</v>
      </c>
      <c r="I15" s="100">
        <f t="shared" si="0"/>
        <v>4.413646996529276E-3</v>
      </c>
    </row>
    <row r="16" spans="1:9" x14ac:dyDescent="0.3">
      <c r="H16" s="90" t="s">
        <v>37</v>
      </c>
      <c r="I16" s="100">
        <f t="shared" si="0"/>
        <v>0.37072998499424642</v>
      </c>
    </row>
    <row r="17" spans="1:9" ht="15" thickBot="1" x14ac:dyDescent="0.35">
      <c r="H17" s="91" t="s">
        <v>38</v>
      </c>
      <c r="I17" s="101">
        <f t="shared" si="0"/>
        <v>0.72552985665292902</v>
      </c>
    </row>
    <row r="21" spans="1:9" x14ac:dyDescent="0.3">
      <c r="H21" t="s">
        <v>116</v>
      </c>
      <c r="I21" s="22">
        <f>MAX(I6:I17)</f>
        <v>0.96551104724268</v>
      </c>
    </row>
    <row r="22" spans="1:9" x14ac:dyDescent="0.3">
      <c r="H22" t="s">
        <v>117</v>
      </c>
      <c r="I22" s="22">
        <f>MIN(I6:I17)</f>
        <v>-0.76646811492643885</v>
      </c>
    </row>
    <row r="24" spans="1:9" ht="15" thickBot="1" x14ac:dyDescent="0.35"/>
    <row r="25" spans="1:9" ht="15" thickBot="1" x14ac:dyDescent="0.35">
      <c r="H25" s="72" t="s">
        <v>104</v>
      </c>
      <c r="I25" s="67" t="s">
        <v>118</v>
      </c>
    </row>
    <row r="26" spans="1:9" x14ac:dyDescent="0.3">
      <c r="A26" t="s">
        <v>33</v>
      </c>
      <c r="B26">
        <v>2022</v>
      </c>
      <c r="C26" t="s">
        <v>38</v>
      </c>
      <c r="D26">
        <v>2262.2000000000003</v>
      </c>
      <c r="H26" s="90" t="s">
        <v>39</v>
      </c>
      <c r="I26" s="102">
        <f>((D27-D26)/D26)*100</f>
        <v>1.1183803377243269</v>
      </c>
    </row>
    <row r="27" spans="1:9" x14ac:dyDescent="0.3">
      <c r="A27" t="s">
        <v>33</v>
      </c>
      <c r="B27">
        <v>2022</v>
      </c>
      <c r="C27" t="s">
        <v>39</v>
      </c>
      <c r="D27">
        <v>2287.5</v>
      </c>
      <c r="H27" s="90" t="s">
        <v>40</v>
      </c>
      <c r="I27" s="102">
        <f t="shared" ref="I27:I37" si="1">((D28-D27)/D27)*100</f>
        <v>0.17923497267759164</v>
      </c>
    </row>
    <row r="28" spans="1:9" x14ac:dyDescent="0.3">
      <c r="A28" t="s">
        <v>33</v>
      </c>
      <c r="B28">
        <v>2022</v>
      </c>
      <c r="C28" t="s">
        <v>40</v>
      </c>
      <c r="D28">
        <v>2291.6</v>
      </c>
      <c r="H28" s="90" t="s">
        <v>41</v>
      </c>
      <c r="I28" s="102">
        <f t="shared" si="1"/>
        <v>9.1639029499036004E-2</v>
      </c>
    </row>
    <row r="29" spans="1:9" x14ac:dyDescent="0.3">
      <c r="A29" t="s">
        <v>33</v>
      </c>
      <c r="B29">
        <v>2022</v>
      </c>
      <c r="C29" t="s">
        <v>41</v>
      </c>
      <c r="D29">
        <v>2293.6999999999998</v>
      </c>
      <c r="H29" s="90" t="s">
        <v>42</v>
      </c>
      <c r="I29" s="102">
        <f t="shared" si="1"/>
        <v>0.55369054366308901</v>
      </c>
    </row>
    <row r="30" spans="1:9" x14ac:dyDescent="0.3">
      <c r="A30" t="s">
        <v>33</v>
      </c>
      <c r="B30">
        <v>2022</v>
      </c>
      <c r="C30" t="s">
        <v>42</v>
      </c>
      <c r="D30">
        <v>2306.4</v>
      </c>
      <c r="H30" s="90" t="s">
        <v>43</v>
      </c>
      <c r="I30" s="102">
        <f t="shared" si="1"/>
        <v>0.6893860561914712</v>
      </c>
    </row>
    <row r="31" spans="1:9" x14ac:dyDescent="0.3">
      <c r="A31" t="s">
        <v>33</v>
      </c>
      <c r="B31">
        <v>2022</v>
      </c>
      <c r="C31" t="s">
        <v>43</v>
      </c>
      <c r="D31">
        <v>2322.3000000000002</v>
      </c>
      <c r="H31" s="90" t="s">
        <v>45</v>
      </c>
      <c r="I31" s="102">
        <f t="shared" si="1"/>
        <v>-0.34017999397149767</v>
      </c>
    </row>
    <row r="32" spans="1:9" x14ac:dyDescent="0.3">
      <c r="A32" t="s">
        <v>33</v>
      </c>
      <c r="B32">
        <v>2022</v>
      </c>
      <c r="C32" t="s">
        <v>45</v>
      </c>
      <c r="D32">
        <v>2314.4</v>
      </c>
      <c r="H32" s="90" t="s">
        <v>46</v>
      </c>
      <c r="I32" s="102">
        <f t="shared" si="1"/>
        <v>-0.80366401659178899</v>
      </c>
    </row>
    <row r="33" spans="1:9" x14ac:dyDescent="0.3">
      <c r="A33" t="s">
        <v>33</v>
      </c>
      <c r="B33">
        <v>2022</v>
      </c>
      <c r="C33" t="s">
        <v>46</v>
      </c>
      <c r="D33">
        <v>2295.7999999999997</v>
      </c>
      <c r="H33" s="90" t="s">
        <v>31</v>
      </c>
      <c r="I33" s="102">
        <f t="shared" si="1"/>
        <v>0.6272323373116363</v>
      </c>
    </row>
    <row r="34" spans="1:9" x14ac:dyDescent="0.3">
      <c r="A34" t="s">
        <v>33</v>
      </c>
      <c r="B34">
        <v>2023</v>
      </c>
      <c r="C34" t="s">
        <v>31</v>
      </c>
      <c r="D34">
        <v>2310.2000000000003</v>
      </c>
      <c r="H34" s="90" t="s">
        <v>35</v>
      </c>
      <c r="I34" s="102">
        <f t="shared" si="1"/>
        <v>-0.30300406891180215</v>
      </c>
    </row>
    <row r="35" spans="1:9" x14ac:dyDescent="0.3">
      <c r="A35" t="s">
        <v>33</v>
      </c>
      <c r="B35">
        <v>2023</v>
      </c>
      <c r="C35" t="s">
        <v>35</v>
      </c>
      <c r="D35">
        <v>2303.1999999999998</v>
      </c>
      <c r="H35" s="90" t="s">
        <v>36</v>
      </c>
      <c r="I35" s="102">
        <f t="shared" si="1"/>
        <v>8.6835706842772163E-3</v>
      </c>
    </row>
    <row r="36" spans="1:9" x14ac:dyDescent="0.3">
      <c r="A36" t="s">
        <v>33</v>
      </c>
      <c r="B36">
        <v>2023</v>
      </c>
      <c r="C36" t="s">
        <v>36</v>
      </c>
      <c r="D36">
        <v>2303.4</v>
      </c>
      <c r="H36" s="90" t="s">
        <v>37</v>
      </c>
      <c r="I36" s="102">
        <f t="shared" si="1"/>
        <v>0.62082139446037088</v>
      </c>
    </row>
    <row r="37" spans="1:9" ht="15" thickBot="1" x14ac:dyDescent="0.35">
      <c r="A37" t="s">
        <v>33</v>
      </c>
      <c r="B37">
        <v>2023</v>
      </c>
      <c r="C37" t="s">
        <v>37</v>
      </c>
      <c r="D37">
        <v>2317.7000000000003</v>
      </c>
      <c r="H37" s="91" t="s">
        <v>38</v>
      </c>
      <c r="I37" s="77">
        <f t="shared" si="1"/>
        <v>0.75074427233894092</v>
      </c>
    </row>
    <row r="38" spans="1:9" x14ac:dyDescent="0.3">
      <c r="A38" t="s">
        <v>33</v>
      </c>
      <c r="B38">
        <v>2023</v>
      </c>
      <c r="C38" t="s">
        <v>38</v>
      </c>
      <c r="D38">
        <v>2335.1</v>
      </c>
    </row>
    <row r="40" spans="1:9" ht="15" thickBot="1" x14ac:dyDescent="0.35"/>
    <row r="41" spans="1:9" ht="15" thickBot="1" x14ac:dyDescent="0.35">
      <c r="H41" s="72" t="s">
        <v>104</v>
      </c>
      <c r="I41" s="67" t="s">
        <v>118</v>
      </c>
    </row>
    <row r="42" spans="1:9" x14ac:dyDescent="0.3">
      <c r="H42" s="90" t="s">
        <v>39</v>
      </c>
      <c r="I42" s="102">
        <f>((D44-D43)/D43)*100</f>
        <v>1.0272901871454525</v>
      </c>
    </row>
    <row r="43" spans="1:9" x14ac:dyDescent="0.3">
      <c r="A43" t="s">
        <v>34</v>
      </c>
      <c r="B43">
        <v>2022</v>
      </c>
      <c r="C43" t="s">
        <v>38</v>
      </c>
      <c r="D43">
        <v>2238.9000000000005</v>
      </c>
      <c r="H43" s="90" t="s">
        <v>40</v>
      </c>
      <c r="I43" s="102">
        <f t="shared" ref="I43:I53" si="2">((D45-D44)/D44)*100</f>
        <v>0.19452672531942572</v>
      </c>
    </row>
    <row r="44" spans="1:9" x14ac:dyDescent="0.3">
      <c r="A44" t="s">
        <v>34</v>
      </c>
      <c r="B44">
        <v>2022</v>
      </c>
      <c r="C44" t="s">
        <v>39</v>
      </c>
      <c r="D44">
        <v>2261.9</v>
      </c>
      <c r="H44" s="90" t="s">
        <v>41</v>
      </c>
      <c r="I44" s="102">
        <f t="shared" si="2"/>
        <v>0.12796187618585758</v>
      </c>
    </row>
    <row r="45" spans="1:9" x14ac:dyDescent="0.3">
      <c r="A45" t="s">
        <v>34</v>
      </c>
      <c r="B45">
        <v>2022</v>
      </c>
      <c r="C45" t="s">
        <v>40</v>
      </c>
      <c r="D45">
        <v>2266.3000000000002</v>
      </c>
      <c r="H45" s="90" t="s">
        <v>42</v>
      </c>
      <c r="I45" s="102">
        <f t="shared" si="2"/>
        <v>0.51560021152828384</v>
      </c>
    </row>
    <row r="46" spans="1:9" x14ac:dyDescent="0.3">
      <c r="A46" t="s">
        <v>34</v>
      </c>
      <c r="B46">
        <v>2022</v>
      </c>
      <c r="C46" t="s">
        <v>41</v>
      </c>
      <c r="D46">
        <v>2269.2000000000003</v>
      </c>
      <c r="H46" s="90" t="s">
        <v>43</v>
      </c>
      <c r="I46" s="102">
        <f t="shared" si="2"/>
        <v>0.7190144241308295</v>
      </c>
    </row>
    <row r="47" spans="1:9" x14ac:dyDescent="0.3">
      <c r="A47" t="s">
        <v>34</v>
      </c>
      <c r="B47">
        <v>2022</v>
      </c>
      <c r="C47" t="s">
        <v>42</v>
      </c>
      <c r="D47">
        <v>2280.9</v>
      </c>
      <c r="H47" s="90" t="s">
        <v>45</v>
      </c>
      <c r="I47" s="102">
        <f t="shared" si="2"/>
        <v>-2.1764680276846731E-2</v>
      </c>
    </row>
    <row r="48" spans="1:9" x14ac:dyDescent="0.3">
      <c r="A48" t="s">
        <v>34</v>
      </c>
      <c r="B48">
        <v>2022</v>
      </c>
      <c r="C48" t="s">
        <v>43</v>
      </c>
      <c r="D48">
        <v>2297.3000000000002</v>
      </c>
      <c r="H48" s="90" t="s">
        <v>46</v>
      </c>
      <c r="I48" s="102">
        <f t="shared" si="2"/>
        <v>-0.58342041100662179</v>
      </c>
    </row>
    <row r="49" spans="1:9" x14ac:dyDescent="0.3">
      <c r="A49" t="s">
        <v>34</v>
      </c>
      <c r="B49">
        <v>2022</v>
      </c>
      <c r="C49" t="s">
        <v>45</v>
      </c>
      <c r="D49">
        <v>2296.8000000000002</v>
      </c>
      <c r="H49" s="90" t="s">
        <v>31</v>
      </c>
      <c r="I49" s="102">
        <f t="shared" si="2"/>
        <v>0.40728737847068963</v>
      </c>
    </row>
    <row r="50" spans="1:9" x14ac:dyDescent="0.3">
      <c r="A50" t="s">
        <v>34</v>
      </c>
      <c r="B50">
        <v>2022</v>
      </c>
      <c r="C50" t="s">
        <v>46</v>
      </c>
      <c r="D50">
        <v>2283.4</v>
      </c>
      <c r="H50" s="90" t="s">
        <v>35</v>
      </c>
      <c r="I50" s="102">
        <f t="shared" si="2"/>
        <v>-0.59318707201116194</v>
      </c>
    </row>
    <row r="51" spans="1:9" x14ac:dyDescent="0.3">
      <c r="A51" t="s">
        <v>34</v>
      </c>
      <c r="B51">
        <v>2023</v>
      </c>
      <c r="C51" t="s">
        <v>31</v>
      </c>
      <c r="D51">
        <v>2292.6999999999998</v>
      </c>
      <c r="H51" s="90" t="s">
        <v>36</v>
      </c>
      <c r="I51" s="102">
        <f t="shared" si="2"/>
        <v>4.3876968978943031E-3</v>
      </c>
    </row>
    <row r="52" spans="1:9" x14ac:dyDescent="0.3">
      <c r="A52" t="s">
        <v>34</v>
      </c>
      <c r="B52">
        <v>2023</v>
      </c>
      <c r="C52" t="s">
        <v>35</v>
      </c>
      <c r="D52">
        <v>2279.1</v>
      </c>
      <c r="H52" s="90" t="s">
        <v>37</v>
      </c>
      <c r="I52" s="102">
        <f t="shared" si="2"/>
        <v>0.45630045630048033</v>
      </c>
    </row>
    <row r="53" spans="1:9" ht="15" thickBot="1" x14ac:dyDescent="0.35">
      <c r="A53" t="s">
        <v>34</v>
      </c>
      <c r="B53">
        <v>2023</v>
      </c>
      <c r="C53" t="s">
        <v>36</v>
      </c>
      <c r="D53">
        <v>2279.1999999999998</v>
      </c>
      <c r="H53" s="91" t="s">
        <v>38</v>
      </c>
      <c r="I53" s="77">
        <f t="shared" si="2"/>
        <v>0.75559049615652185</v>
      </c>
    </row>
    <row r="54" spans="1:9" x14ac:dyDescent="0.3">
      <c r="A54" t="s">
        <v>34</v>
      </c>
      <c r="B54">
        <v>2023</v>
      </c>
      <c r="C54" t="s">
        <v>37</v>
      </c>
      <c r="D54">
        <v>2289.6000000000004</v>
      </c>
    </row>
    <row r="55" spans="1:9" x14ac:dyDescent="0.3">
      <c r="A55" t="s">
        <v>34</v>
      </c>
      <c r="B55">
        <v>2023</v>
      </c>
      <c r="C55" t="s">
        <v>38</v>
      </c>
      <c r="D55">
        <v>2306.9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9040-496D-48AA-AF01-D98468F31D5E}">
  <dimension ref="A1:P67"/>
  <sheetViews>
    <sheetView workbookViewId="0">
      <selection activeCell="C61" sqref="C61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30.44140625" bestFit="1" customWidth="1"/>
    <col min="4" max="4" width="18.21875" bestFit="1" customWidth="1"/>
    <col min="5" max="5" width="12.109375" bestFit="1" customWidth="1"/>
    <col min="6" max="6" width="3.77734375" bestFit="1" customWidth="1"/>
    <col min="7" max="7" width="15.5546875" bestFit="1" customWidth="1"/>
    <col min="8" max="8" width="11" bestFit="1" customWidth="1"/>
    <col min="9" max="9" width="5.44140625" bestFit="1" customWidth="1"/>
    <col min="10" max="10" width="9.88671875" bestFit="1" customWidth="1"/>
    <col min="11" max="11" width="17.21875" bestFit="1" customWidth="1"/>
    <col min="12" max="12" width="21.109375" bestFit="1" customWidth="1"/>
    <col min="13" max="13" width="6" bestFit="1" customWidth="1"/>
    <col min="14" max="14" width="21.44140625" bestFit="1" customWidth="1"/>
    <col min="15" max="15" width="30.44140625" bestFit="1" customWidth="1"/>
    <col min="16" max="16" width="17.44140625" bestFit="1" customWidth="1"/>
  </cols>
  <sheetData>
    <row r="1" spans="1:16" ht="15" thickBot="1" x14ac:dyDescent="0.35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7" t="s">
        <v>15</v>
      </c>
    </row>
    <row r="2" spans="1:16" x14ac:dyDescent="0.3">
      <c r="A2" s="34" t="s">
        <v>30</v>
      </c>
      <c r="B2" s="35">
        <v>2022</v>
      </c>
      <c r="C2" s="35" t="s">
        <v>39</v>
      </c>
      <c r="D2" s="35">
        <v>153.80000000000001</v>
      </c>
      <c r="E2" s="35">
        <v>217.2</v>
      </c>
      <c r="F2" s="35">
        <v>169.6</v>
      </c>
      <c r="G2" s="35">
        <v>165.4</v>
      </c>
      <c r="H2" s="35">
        <v>208.1</v>
      </c>
      <c r="I2" s="35">
        <v>165.8</v>
      </c>
      <c r="J2" s="35">
        <v>167.3</v>
      </c>
      <c r="K2" s="35">
        <v>164.6</v>
      </c>
      <c r="L2" s="35">
        <v>119.1</v>
      </c>
      <c r="M2" s="35">
        <v>188.9</v>
      </c>
      <c r="N2" s="35">
        <v>174.2</v>
      </c>
      <c r="O2" s="35">
        <v>181.9</v>
      </c>
      <c r="P2" s="36">
        <v>172.4</v>
      </c>
    </row>
    <row r="3" spans="1:16" ht="15" thickBot="1" x14ac:dyDescent="0.35">
      <c r="A3" s="37" t="s">
        <v>30</v>
      </c>
      <c r="B3">
        <v>2023</v>
      </c>
      <c r="C3" t="s">
        <v>38</v>
      </c>
      <c r="D3">
        <v>173.2</v>
      </c>
      <c r="E3">
        <v>211.5</v>
      </c>
      <c r="F3">
        <v>171</v>
      </c>
      <c r="G3">
        <v>179.6</v>
      </c>
      <c r="H3">
        <v>173.3</v>
      </c>
      <c r="I3">
        <v>169</v>
      </c>
      <c r="J3">
        <v>148.69999999999999</v>
      </c>
      <c r="K3">
        <v>174.9</v>
      </c>
      <c r="L3">
        <v>121.9</v>
      </c>
      <c r="M3">
        <v>221</v>
      </c>
      <c r="N3">
        <v>178.7</v>
      </c>
      <c r="O3">
        <v>191.1</v>
      </c>
      <c r="P3" s="38">
        <v>176.8</v>
      </c>
    </row>
    <row r="4" spans="1:16" ht="15" thickBot="1" x14ac:dyDescent="0.35">
      <c r="A4" s="63"/>
      <c r="B4" s="64"/>
      <c r="C4" s="72" t="s">
        <v>119</v>
      </c>
      <c r="D4" s="103">
        <f>(D3-D2)/D2</f>
        <v>0.12613784135240558</v>
      </c>
      <c r="E4" s="103">
        <f t="shared" ref="E4:P4" si="0">(E3-E2)/E2</f>
        <v>-2.6243093922651884E-2</v>
      </c>
      <c r="F4" s="103">
        <f t="shared" si="0"/>
        <v>8.2547169811321101E-3</v>
      </c>
      <c r="G4" s="103">
        <f t="shared" si="0"/>
        <v>8.5852478839177682E-2</v>
      </c>
      <c r="H4" s="103">
        <f t="shared" si="0"/>
        <v>-0.16722729456991822</v>
      </c>
      <c r="I4" s="103">
        <f t="shared" si="0"/>
        <v>1.9300361881785213E-2</v>
      </c>
      <c r="J4" s="103">
        <f t="shared" si="0"/>
        <v>-0.11117752540346695</v>
      </c>
      <c r="K4" s="103">
        <f t="shared" si="0"/>
        <v>6.2575941676792299E-2</v>
      </c>
      <c r="L4" s="103">
        <f t="shared" si="0"/>
        <v>2.350965575146945E-2</v>
      </c>
      <c r="M4" s="103">
        <f t="shared" si="0"/>
        <v>0.16993118051879297</v>
      </c>
      <c r="N4" s="103">
        <f t="shared" si="0"/>
        <v>2.5832376578645237E-2</v>
      </c>
      <c r="O4" s="103">
        <f t="shared" si="0"/>
        <v>5.0577240241891086E-2</v>
      </c>
      <c r="P4" s="104">
        <f t="shared" si="0"/>
        <v>2.5522041763341101E-2</v>
      </c>
    </row>
    <row r="5" spans="1:16" ht="15" thickBot="1" x14ac:dyDescent="0.35">
      <c r="A5" s="37"/>
      <c r="P5" s="38"/>
    </row>
    <row r="6" spans="1:16" x14ac:dyDescent="0.3">
      <c r="A6" s="34" t="s">
        <v>33</v>
      </c>
      <c r="B6" s="35">
        <v>2022</v>
      </c>
      <c r="C6" s="35" t="s">
        <v>39</v>
      </c>
      <c r="D6" s="35">
        <v>157.5</v>
      </c>
      <c r="E6" s="35">
        <v>223.4</v>
      </c>
      <c r="F6" s="35">
        <v>172.8</v>
      </c>
      <c r="G6" s="35">
        <v>166.4</v>
      </c>
      <c r="H6" s="35">
        <v>188.6</v>
      </c>
      <c r="I6" s="35">
        <v>174.1</v>
      </c>
      <c r="J6" s="35">
        <v>211.5</v>
      </c>
      <c r="K6" s="35">
        <v>163.6</v>
      </c>
      <c r="L6" s="35">
        <v>121.4</v>
      </c>
      <c r="M6" s="35">
        <v>183.5</v>
      </c>
      <c r="N6" s="35">
        <v>159.1</v>
      </c>
      <c r="O6" s="35">
        <v>186.3</v>
      </c>
      <c r="P6" s="36">
        <v>179.3</v>
      </c>
    </row>
    <row r="7" spans="1:16" ht="15" thickBot="1" x14ac:dyDescent="0.35">
      <c r="A7" s="39" t="s">
        <v>33</v>
      </c>
      <c r="B7" s="40">
        <v>2023</v>
      </c>
      <c r="C7" s="40" t="s">
        <v>38</v>
      </c>
      <c r="D7" s="40">
        <v>174.7</v>
      </c>
      <c r="E7" s="40">
        <v>219.4</v>
      </c>
      <c r="F7" s="40">
        <v>176.7</v>
      </c>
      <c r="G7" s="40">
        <v>179.4</v>
      </c>
      <c r="H7" s="40">
        <v>164.4</v>
      </c>
      <c r="I7" s="40">
        <v>175.8</v>
      </c>
      <c r="J7" s="40">
        <v>185</v>
      </c>
      <c r="K7" s="40">
        <v>176.9</v>
      </c>
      <c r="L7" s="40">
        <v>124.2</v>
      </c>
      <c r="M7" s="40">
        <v>211.9</v>
      </c>
      <c r="N7" s="40">
        <v>165.9</v>
      </c>
      <c r="O7" s="40">
        <v>197.7</v>
      </c>
      <c r="P7" s="41">
        <v>183.1</v>
      </c>
    </row>
    <row r="8" spans="1:16" ht="15" thickBot="1" x14ac:dyDescent="0.35">
      <c r="A8" s="63"/>
      <c r="B8" s="64"/>
      <c r="C8" s="72" t="s">
        <v>119</v>
      </c>
      <c r="D8" s="103">
        <f>(D7-D6)/D6</f>
        <v>0.10920634920634914</v>
      </c>
      <c r="E8" s="103">
        <f t="shared" ref="E8:P8" si="1">(E7-E6)/E6</f>
        <v>-1.7905102954341987E-2</v>
      </c>
      <c r="F8" s="103">
        <f t="shared" si="1"/>
        <v>2.2569444444444312E-2</v>
      </c>
      <c r="G8" s="103">
        <f t="shared" si="1"/>
        <v>7.8125E-2</v>
      </c>
      <c r="H8" s="103">
        <f t="shared" si="1"/>
        <v>-0.12831389183457045</v>
      </c>
      <c r="I8" s="103">
        <f t="shared" si="1"/>
        <v>9.7645031591040623E-3</v>
      </c>
      <c r="J8" s="103">
        <f t="shared" si="1"/>
        <v>-0.12529550827423167</v>
      </c>
      <c r="K8" s="103">
        <f t="shared" si="1"/>
        <v>8.1295843520782465E-2</v>
      </c>
      <c r="L8" s="103">
        <f t="shared" si="1"/>
        <v>2.3064250411861591E-2</v>
      </c>
      <c r="M8" s="103">
        <f t="shared" si="1"/>
        <v>0.15476839237057224</v>
      </c>
      <c r="N8" s="103">
        <f t="shared" si="1"/>
        <v>4.2740414833438163E-2</v>
      </c>
      <c r="O8" s="103">
        <f t="shared" si="1"/>
        <v>6.119162640901759E-2</v>
      </c>
      <c r="P8" s="104">
        <f t="shared" si="1"/>
        <v>2.1193530395984286E-2</v>
      </c>
    </row>
    <row r="9" spans="1:16" ht="15" thickBot="1" x14ac:dyDescent="0.35">
      <c r="A9" s="37"/>
      <c r="P9" s="38"/>
    </row>
    <row r="10" spans="1:16" x14ac:dyDescent="0.3">
      <c r="A10" s="34" t="s">
        <v>34</v>
      </c>
      <c r="B10" s="35">
        <v>2022</v>
      </c>
      <c r="C10" s="35" t="s">
        <v>39</v>
      </c>
      <c r="D10" s="35">
        <v>155</v>
      </c>
      <c r="E10" s="35">
        <v>219.4</v>
      </c>
      <c r="F10" s="35">
        <v>170.8</v>
      </c>
      <c r="G10" s="35">
        <v>165.8</v>
      </c>
      <c r="H10" s="35">
        <v>200.9</v>
      </c>
      <c r="I10" s="35">
        <v>169.7</v>
      </c>
      <c r="J10" s="35">
        <v>182.3</v>
      </c>
      <c r="K10" s="35">
        <v>164.3</v>
      </c>
      <c r="L10" s="35">
        <v>119.9</v>
      </c>
      <c r="M10" s="35">
        <v>187.1</v>
      </c>
      <c r="N10" s="35">
        <v>167.9</v>
      </c>
      <c r="O10" s="35">
        <v>183.9</v>
      </c>
      <c r="P10" s="36">
        <v>174.9</v>
      </c>
    </row>
    <row r="11" spans="1:16" ht="15" thickBot="1" x14ac:dyDescent="0.35">
      <c r="A11" s="39" t="s">
        <v>34</v>
      </c>
      <c r="B11" s="40">
        <v>2023</v>
      </c>
      <c r="C11" s="40" t="s">
        <v>38</v>
      </c>
      <c r="D11" s="40">
        <v>173.7</v>
      </c>
      <c r="E11" s="40">
        <v>214.3</v>
      </c>
      <c r="F11" s="40">
        <v>173.2</v>
      </c>
      <c r="G11" s="40">
        <v>179.5</v>
      </c>
      <c r="H11" s="40">
        <v>170</v>
      </c>
      <c r="I11" s="40">
        <v>172.2</v>
      </c>
      <c r="J11" s="40">
        <v>161</v>
      </c>
      <c r="K11" s="40">
        <v>175.6</v>
      </c>
      <c r="L11" s="40">
        <v>122.7</v>
      </c>
      <c r="M11" s="40">
        <v>218</v>
      </c>
      <c r="N11" s="40">
        <v>173.4</v>
      </c>
      <c r="O11" s="40">
        <v>194.2</v>
      </c>
      <c r="P11" s="41">
        <v>179.1</v>
      </c>
    </row>
    <row r="12" spans="1:16" ht="15" thickBot="1" x14ac:dyDescent="0.35">
      <c r="A12" s="39"/>
      <c r="B12" s="40"/>
      <c r="C12" s="72" t="s">
        <v>119</v>
      </c>
      <c r="D12" s="61">
        <f>(D11-D10)/D10</f>
        <v>0.1206451612903225</v>
      </c>
      <c r="E12" s="61">
        <f t="shared" ref="E12:P12" si="2">(E11-E10)/E10</f>
        <v>-2.3245214220601614E-2</v>
      </c>
      <c r="F12" s="61">
        <f t="shared" si="2"/>
        <v>1.4051522248243426E-2</v>
      </c>
      <c r="G12" s="61">
        <f t="shared" si="2"/>
        <v>8.2629674306393175E-2</v>
      </c>
      <c r="H12" s="61">
        <f t="shared" si="2"/>
        <v>-0.15380786460925835</v>
      </c>
      <c r="I12" s="61">
        <f t="shared" si="2"/>
        <v>1.4731879787860933E-2</v>
      </c>
      <c r="J12" s="61">
        <f t="shared" si="2"/>
        <v>-0.11684037301151953</v>
      </c>
      <c r="K12" s="61">
        <f t="shared" si="2"/>
        <v>6.8776628119293873E-2</v>
      </c>
      <c r="L12" s="61">
        <f t="shared" si="2"/>
        <v>2.3352793994995805E-2</v>
      </c>
      <c r="M12" s="61">
        <f t="shared" si="2"/>
        <v>0.16515232495991453</v>
      </c>
      <c r="N12" s="61">
        <f t="shared" si="2"/>
        <v>3.2757593805836809E-2</v>
      </c>
      <c r="O12" s="61">
        <f t="shared" si="2"/>
        <v>5.6008700380641561E-2</v>
      </c>
      <c r="P12" s="62">
        <f t="shared" si="2"/>
        <v>2.4013722126929607E-2</v>
      </c>
    </row>
    <row r="16" spans="1:16" ht="15" thickBot="1" x14ac:dyDescent="0.35"/>
    <row r="17" spans="3:4" ht="15" thickBot="1" x14ac:dyDescent="0.35">
      <c r="C17" s="72" t="s">
        <v>106</v>
      </c>
      <c r="D17" s="67" t="s">
        <v>119</v>
      </c>
    </row>
    <row r="18" spans="3:4" x14ac:dyDescent="0.3">
      <c r="C18" s="90" t="s">
        <v>3</v>
      </c>
      <c r="D18" s="68">
        <v>0.12613784135240558</v>
      </c>
    </row>
    <row r="19" spans="3:4" x14ac:dyDescent="0.3">
      <c r="C19" s="90" t="s">
        <v>4</v>
      </c>
      <c r="D19" s="68">
        <v>-2.6243093922651884E-2</v>
      </c>
    </row>
    <row r="20" spans="3:4" x14ac:dyDescent="0.3">
      <c r="C20" s="90" t="s">
        <v>5</v>
      </c>
      <c r="D20" s="68">
        <v>8.2547169811321101E-3</v>
      </c>
    </row>
    <row r="21" spans="3:4" x14ac:dyDescent="0.3">
      <c r="C21" s="90" t="s">
        <v>6</v>
      </c>
      <c r="D21" s="68">
        <v>8.5852478839177682E-2</v>
      </c>
    </row>
    <row r="22" spans="3:4" x14ac:dyDescent="0.3">
      <c r="C22" s="90" t="s">
        <v>7</v>
      </c>
      <c r="D22" s="68">
        <v>-0.16722729456991822</v>
      </c>
    </row>
    <row r="23" spans="3:4" x14ac:dyDescent="0.3">
      <c r="C23" s="90" t="s">
        <v>8</v>
      </c>
      <c r="D23" s="68">
        <v>1.9300361881785213E-2</v>
      </c>
    </row>
    <row r="24" spans="3:4" x14ac:dyDescent="0.3">
      <c r="C24" s="90" t="s">
        <v>9</v>
      </c>
      <c r="D24" s="68">
        <v>-0.11117752540346695</v>
      </c>
    </row>
    <row r="25" spans="3:4" x14ac:dyDescent="0.3">
      <c r="C25" s="90" t="s">
        <v>10</v>
      </c>
      <c r="D25" s="68">
        <v>6.2575941676792299E-2</v>
      </c>
    </row>
    <row r="26" spans="3:4" x14ac:dyDescent="0.3">
      <c r="C26" s="90" t="s">
        <v>11</v>
      </c>
      <c r="D26" s="68">
        <v>2.350965575146945E-2</v>
      </c>
    </row>
    <row r="27" spans="3:4" x14ac:dyDescent="0.3">
      <c r="C27" s="90" t="s">
        <v>12</v>
      </c>
      <c r="D27" s="68">
        <v>0.16993118051879297</v>
      </c>
    </row>
    <row r="28" spans="3:4" x14ac:dyDescent="0.3">
      <c r="C28" s="90" t="s">
        <v>13</v>
      </c>
      <c r="D28" s="68">
        <v>2.5832376578645237E-2</v>
      </c>
    </row>
    <row r="29" spans="3:4" x14ac:dyDescent="0.3">
      <c r="C29" s="90" t="s">
        <v>14</v>
      </c>
      <c r="D29" s="68">
        <v>5.0577240241891086E-2</v>
      </c>
    </row>
    <row r="30" spans="3:4" ht="15" thickBot="1" x14ac:dyDescent="0.35">
      <c r="C30" s="91" t="s">
        <v>15</v>
      </c>
      <c r="D30" s="62">
        <v>2.5522041763341101E-2</v>
      </c>
    </row>
    <row r="36" spans="3:4" ht="15" thickBot="1" x14ac:dyDescent="0.35"/>
    <row r="37" spans="3:4" ht="15" thickBot="1" x14ac:dyDescent="0.35">
      <c r="C37" s="72" t="s">
        <v>106</v>
      </c>
      <c r="D37" s="105" t="s">
        <v>119</v>
      </c>
    </row>
    <row r="38" spans="3:4" x14ac:dyDescent="0.3">
      <c r="C38" s="90" t="s">
        <v>3</v>
      </c>
      <c r="D38" s="68">
        <v>0.10920634920634914</v>
      </c>
    </row>
    <row r="39" spans="3:4" x14ac:dyDescent="0.3">
      <c r="C39" s="90" t="s">
        <v>4</v>
      </c>
      <c r="D39" s="68">
        <v>-1.7905102954341987E-2</v>
      </c>
    </row>
    <row r="40" spans="3:4" x14ac:dyDescent="0.3">
      <c r="C40" s="90" t="s">
        <v>5</v>
      </c>
      <c r="D40" s="68">
        <v>2.2569444444444312E-2</v>
      </c>
    </row>
    <row r="41" spans="3:4" x14ac:dyDescent="0.3">
      <c r="C41" s="90" t="s">
        <v>6</v>
      </c>
      <c r="D41" s="68">
        <v>7.8125E-2</v>
      </c>
    </row>
    <row r="42" spans="3:4" x14ac:dyDescent="0.3">
      <c r="C42" s="90" t="s">
        <v>7</v>
      </c>
      <c r="D42" s="68">
        <v>-0.12831389183457045</v>
      </c>
    </row>
    <row r="43" spans="3:4" x14ac:dyDescent="0.3">
      <c r="C43" s="90" t="s">
        <v>8</v>
      </c>
      <c r="D43" s="68">
        <v>9.7645031591040623E-3</v>
      </c>
    </row>
    <row r="44" spans="3:4" x14ac:dyDescent="0.3">
      <c r="C44" s="90" t="s">
        <v>9</v>
      </c>
      <c r="D44" s="68">
        <v>-0.12529550827423167</v>
      </c>
    </row>
    <row r="45" spans="3:4" x14ac:dyDescent="0.3">
      <c r="C45" s="90" t="s">
        <v>10</v>
      </c>
      <c r="D45" s="68">
        <v>8.1295843520782465E-2</v>
      </c>
    </row>
    <row r="46" spans="3:4" x14ac:dyDescent="0.3">
      <c r="C46" s="90" t="s">
        <v>11</v>
      </c>
      <c r="D46" s="68">
        <v>2.3064250411861591E-2</v>
      </c>
    </row>
    <row r="47" spans="3:4" x14ac:dyDescent="0.3">
      <c r="C47" s="90" t="s">
        <v>12</v>
      </c>
      <c r="D47" s="68">
        <v>0.15476839237057224</v>
      </c>
    </row>
    <row r="48" spans="3:4" x14ac:dyDescent="0.3">
      <c r="C48" s="90" t="s">
        <v>13</v>
      </c>
      <c r="D48" s="68">
        <v>4.2740414833438163E-2</v>
      </c>
    </row>
    <row r="49" spans="3:4" x14ac:dyDescent="0.3">
      <c r="C49" s="90" t="s">
        <v>14</v>
      </c>
      <c r="D49" s="68">
        <v>6.119162640901759E-2</v>
      </c>
    </row>
    <row r="50" spans="3:4" ht="15" thickBot="1" x14ac:dyDescent="0.35">
      <c r="C50" s="91" t="s">
        <v>15</v>
      </c>
      <c r="D50" s="62">
        <v>2.1193530395984286E-2</v>
      </c>
    </row>
    <row r="53" spans="3:4" ht="15" thickBot="1" x14ac:dyDescent="0.35"/>
    <row r="54" spans="3:4" ht="15" thickBot="1" x14ac:dyDescent="0.35">
      <c r="C54" s="72" t="s">
        <v>106</v>
      </c>
      <c r="D54" s="105" t="s">
        <v>119</v>
      </c>
    </row>
    <row r="55" spans="3:4" x14ac:dyDescent="0.3">
      <c r="C55" s="90" t="s">
        <v>3</v>
      </c>
      <c r="D55" s="68">
        <v>0.1206451612903225</v>
      </c>
    </row>
    <row r="56" spans="3:4" x14ac:dyDescent="0.3">
      <c r="C56" s="90" t="s">
        <v>4</v>
      </c>
      <c r="D56" s="68">
        <v>-2.3245214220601614E-2</v>
      </c>
    </row>
    <row r="57" spans="3:4" x14ac:dyDescent="0.3">
      <c r="C57" s="90" t="s">
        <v>5</v>
      </c>
      <c r="D57" s="68">
        <v>1.4051522248243426E-2</v>
      </c>
    </row>
    <row r="58" spans="3:4" x14ac:dyDescent="0.3">
      <c r="C58" s="90" t="s">
        <v>6</v>
      </c>
      <c r="D58" s="68">
        <v>8.2629674306393175E-2</v>
      </c>
    </row>
    <row r="59" spans="3:4" x14ac:dyDescent="0.3">
      <c r="C59" s="90" t="s">
        <v>7</v>
      </c>
      <c r="D59" s="68">
        <v>-0.15380786460925835</v>
      </c>
    </row>
    <row r="60" spans="3:4" x14ac:dyDescent="0.3">
      <c r="C60" s="90" t="s">
        <v>8</v>
      </c>
      <c r="D60" s="68">
        <v>1.4731879787860933E-2</v>
      </c>
    </row>
    <row r="61" spans="3:4" x14ac:dyDescent="0.3">
      <c r="C61" s="90" t="s">
        <v>9</v>
      </c>
      <c r="D61" s="68">
        <v>-0.11684037301151953</v>
      </c>
    </row>
    <row r="62" spans="3:4" x14ac:dyDescent="0.3">
      <c r="C62" s="90" t="s">
        <v>10</v>
      </c>
      <c r="D62" s="68">
        <v>6.8776628119293873E-2</v>
      </c>
    </row>
    <row r="63" spans="3:4" x14ac:dyDescent="0.3">
      <c r="C63" s="90" t="s">
        <v>11</v>
      </c>
      <c r="D63" s="68">
        <v>2.3352793994995805E-2</v>
      </c>
    </row>
    <row r="64" spans="3:4" x14ac:dyDescent="0.3">
      <c r="C64" s="90" t="s">
        <v>12</v>
      </c>
      <c r="D64" s="68">
        <v>0.16515232495991453</v>
      </c>
    </row>
    <row r="65" spans="3:4" x14ac:dyDescent="0.3">
      <c r="C65" s="90" t="s">
        <v>13</v>
      </c>
      <c r="D65" s="68">
        <v>3.2757593805836809E-2</v>
      </c>
    </row>
    <row r="66" spans="3:4" x14ac:dyDescent="0.3">
      <c r="C66" s="90" t="s">
        <v>14</v>
      </c>
      <c r="D66" s="68">
        <v>5.6008700380641561E-2</v>
      </c>
    </row>
    <row r="67" spans="3:4" ht="15" thickBot="1" x14ac:dyDescent="0.35">
      <c r="C67" s="91" t="s">
        <v>15</v>
      </c>
      <c r="D67" s="62">
        <v>2.4013722126929607E-2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1A30-7689-4C51-A060-10B2C3A60B71}">
  <dimension ref="A1:AQ50"/>
  <sheetViews>
    <sheetView topLeftCell="AE1" workbookViewId="0">
      <selection activeCell="W2" sqref="W2:AA3"/>
    </sheetView>
  </sheetViews>
  <sheetFormatPr defaultRowHeight="14.4" x14ac:dyDescent="0.3"/>
  <cols>
    <col min="1" max="1" width="6.109375" bestFit="1" customWidth="1"/>
    <col min="2" max="2" width="5" bestFit="1" customWidth="1"/>
    <col min="3" max="3" width="9.77734375" bestFit="1" customWidth="1"/>
    <col min="4" max="4" width="9" bestFit="1" customWidth="1"/>
    <col min="5" max="5" width="15.21875" bestFit="1" customWidth="1"/>
    <col min="6" max="6" width="9.88671875" bestFit="1" customWidth="1"/>
    <col min="16" max="16" width="6.109375" bestFit="1" customWidth="1"/>
    <col min="17" max="17" width="5" bestFit="1" customWidth="1"/>
    <col min="18" max="18" width="9.77734375" bestFit="1" customWidth="1"/>
    <col min="19" max="19" width="7" bestFit="1" customWidth="1"/>
    <col min="20" max="20" width="15.21875" bestFit="1" customWidth="1"/>
    <col min="21" max="21" width="9.88671875" bestFit="1" customWidth="1"/>
    <col min="32" max="32" width="11.21875" bestFit="1" customWidth="1"/>
    <col min="33" max="33" width="5" bestFit="1" customWidth="1"/>
    <col min="34" max="34" width="9.77734375" bestFit="1" customWidth="1"/>
    <col min="35" max="35" width="8" bestFit="1" customWidth="1"/>
    <col min="36" max="36" width="15.21875" bestFit="1" customWidth="1"/>
    <col min="37" max="37" width="9.88671875" bestFit="1" customWidth="1"/>
    <col min="38" max="39" width="9.88671875" customWidth="1"/>
  </cols>
  <sheetData>
    <row r="1" spans="1:43" ht="15" thickBot="1" x14ac:dyDescent="0.35">
      <c r="A1" t="s">
        <v>102</v>
      </c>
      <c r="B1" t="s">
        <v>103</v>
      </c>
      <c r="C1" t="s">
        <v>104</v>
      </c>
      <c r="D1" t="s">
        <v>120</v>
      </c>
      <c r="E1" t="s">
        <v>105</v>
      </c>
      <c r="F1" t="s">
        <v>121</v>
      </c>
      <c r="H1" s="72" t="s">
        <v>106</v>
      </c>
      <c r="I1" s="116"/>
      <c r="J1" s="117" t="s">
        <v>124</v>
      </c>
      <c r="K1" s="117" t="s">
        <v>125</v>
      </c>
      <c r="L1" s="118" t="s">
        <v>126</v>
      </c>
      <c r="P1" t="s">
        <v>102</v>
      </c>
      <c r="Q1" t="s">
        <v>103</v>
      </c>
      <c r="R1" t="s">
        <v>104</v>
      </c>
      <c r="S1" t="s">
        <v>120</v>
      </c>
      <c r="T1" t="s">
        <v>105</v>
      </c>
      <c r="U1" t="s">
        <v>121</v>
      </c>
      <c r="W1" s="65" t="s">
        <v>106</v>
      </c>
      <c r="X1" s="71"/>
      <c r="Y1" s="117" t="s">
        <v>124</v>
      </c>
      <c r="Z1" s="117" t="s">
        <v>125</v>
      </c>
      <c r="AA1" s="118" t="s">
        <v>126</v>
      </c>
      <c r="AF1" t="s">
        <v>102</v>
      </c>
      <c r="AG1" t="s">
        <v>103</v>
      </c>
      <c r="AH1" t="s">
        <v>104</v>
      </c>
      <c r="AI1" t="s">
        <v>120</v>
      </c>
      <c r="AJ1" t="s">
        <v>105</v>
      </c>
      <c r="AK1" t="s">
        <v>121</v>
      </c>
      <c r="AM1" s="72" t="s">
        <v>106</v>
      </c>
      <c r="AN1" s="116"/>
      <c r="AO1" s="117" t="s">
        <v>124</v>
      </c>
      <c r="AP1" s="117" t="s">
        <v>125</v>
      </c>
      <c r="AQ1" s="118" t="s">
        <v>126</v>
      </c>
    </row>
    <row r="2" spans="1:43" x14ac:dyDescent="0.3">
      <c r="A2" s="34" t="s">
        <v>30</v>
      </c>
      <c r="B2" s="35">
        <v>2018</v>
      </c>
      <c r="C2" s="35" t="s">
        <v>36</v>
      </c>
      <c r="D2" s="35">
        <v>1781.9999999999998</v>
      </c>
      <c r="E2" s="35">
        <v>282.5</v>
      </c>
      <c r="F2" s="36">
        <v>266</v>
      </c>
      <c r="H2" s="126" t="s">
        <v>122</v>
      </c>
      <c r="I2" s="112">
        <v>2019</v>
      </c>
      <c r="J2" s="113">
        <f>(D13-D2)/D2</f>
        <v>-1.2457912457912231E-2</v>
      </c>
      <c r="K2" s="113">
        <f t="shared" ref="K2:L2" si="0">(E13-E2)/E2</f>
        <v>4.5663716814159212E-2</v>
      </c>
      <c r="L2" s="114">
        <f t="shared" si="0"/>
        <v>7.0676691729323352E-2</v>
      </c>
      <c r="P2" s="34" t="s">
        <v>33</v>
      </c>
      <c r="Q2" s="35">
        <v>2018</v>
      </c>
      <c r="R2" s="35" t="s">
        <v>36</v>
      </c>
      <c r="S2" s="35">
        <v>1715.5</v>
      </c>
      <c r="T2" s="35">
        <v>399.2</v>
      </c>
      <c r="U2" s="36">
        <v>257.2</v>
      </c>
      <c r="W2" s="129" t="s">
        <v>127</v>
      </c>
      <c r="X2" s="119">
        <v>2019</v>
      </c>
      <c r="Y2" s="113">
        <f>(S13-S2)/S2</f>
        <v>2.2675604779947591E-2</v>
      </c>
      <c r="Z2" s="113">
        <f t="shared" ref="Z2:AA2" si="1">(T13-T2)/T2</f>
        <v>3.2565130260521186E-2</v>
      </c>
      <c r="AA2" s="114">
        <f t="shared" si="1"/>
        <v>5.5598755832037369E-2</v>
      </c>
      <c r="AF2" s="34" t="s">
        <v>34</v>
      </c>
      <c r="AG2" s="35">
        <v>2018</v>
      </c>
      <c r="AH2" s="35" t="s">
        <v>36</v>
      </c>
      <c r="AI2" s="35">
        <v>1756</v>
      </c>
      <c r="AJ2" s="35">
        <v>414.1</v>
      </c>
      <c r="AK2" s="36">
        <v>262.5</v>
      </c>
      <c r="AM2" s="126" t="s">
        <v>127</v>
      </c>
      <c r="AN2" s="112">
        <v>2019</v>
      </c>
      <c r="AO2" s="113">
        <f>(AI13-AI2)/AI2</f>
        <v>6.2642369020495957E-4</v>
      </c>
      <c r="AP2" s="113">
        <f t="shared" ref="AP2:AQ2" si="2">(AJ13-AJ2)/AJ2</f>
        <v>3.9845447959429951E-2</v>
      </c>
      <c r="AQ2" s="114">
        <f t="shared" si="2"/>
        <v>6.5523809523809484E-2</v>
      </c>
    </row>
    <row r="3" spans="1:43" ht="15" thickBot="1" x14ac:dyDescent="0.35">
      <c r="A3" s="37" t="s">
        <v>30</v>
      </c>
      <c r="B3">
        <v>2018</v>
      </c>
      <c r="C3" t="s">
        <v>37</v>
      </c>
      <c r="D3">
        <v>1780</v>
      </c>
      <c r="E3">
        <v>284.70000000000005</v>
      </c>
      <c r="F3" s="38">
        <v>268</v>
      </c>
      <c r="H3" s="127"/>
      <c r="I3" s="115">
        <v>2020</v>
      </c>
      <c r="J3" s="107">
        <f>(D25-D14)/D14</f>
        <v>8.4374290256642878E-2</v>
      </c>
      <c r="K3" s="107">
        <f>(E25-E14)/E14</f>
        <v>2.5978407557355081E-2</v>
      </c>
      <c r="L3" s="108">
        <f>(F25-F14)/F14</f>
        <v>5.3445850914205506E-2</v>
      </c>
      <c r="P3" s="37" t="s">
        <v>33</v>
      </c>
      <c r="Q3">
        <v>2018</v>
      </c>
      <c r="R3" t="s">
        <v>37</v>
      </c>
      <c r="S3">
        <v>1720.0000000000002</v>
      </c>
      <c r="T3">
        <v>399.3</v>
      </c>
      <c r="U3" s="38">
        <v>258.89999999999998</v>
      </c>
      <c r="W3" s="130"/>
      <c r="X3" s="106">
        <v>2020</v>
      </c>
      <c r="Y3" s="107">
        <f>(S25-S14)/S14</f>
        <v>8.3804569102013018E-2</v>
      </c>
      <c r="Z3" s="107">
        <f t="shared" ref="Z3:AA3" si="3">(T25-T14)/T14</f>
        <v>4.7033285094066568E-2</v>
      </c>
      <c r="AA3" s="108">
        <f t="shared" si="3"/>
        <v>5.9624585940375376E-2</v>
      </c>
      <c r="AF3" s="37" t="s">
        <v>34</v>
      </c>
      <c r="AG3">
        <v>2018</v>
      </c>
      <c r="AH3" t="s">
        <v>37</v>
      </c>
      <c r="AI3">
        <v>1757.1000000000001</v>
      </c>
      <c r="AJ3">
        <v>416</v>
      </c>
      <c r="AK3" s="38">
        <v>264.39999999999998</v>
      </c>
      <c r="AM3" s="127"/>
      <c r="AN3" s="115">
        <v>2020</v>
      </c>
      <c r="AO3" s="107">
        <f>(AI25-AI14)/AI14</f>
        <v>8.4349651143002899E-2</v>
      </c>
      <c r="AP3" s="107">
        <f t="shared" ref="AP3:AQ3" si="4">(AJ25-AJ14)/AJ14</f>
        <v>3.6763005780346768E-2</v>
      </c>
      <c r="AQ3" s="108">
        <f t="shared" si="4"/>
        <v>5.5436337625178821E-2</v>
      </c>
    </row>
    <row r="4" spans="1:43" x14ac:dyDescent="0.3">
      <c r="A4" s="37" t="s">
        <v>30</v>
      </c>
      <c r="B4">
        <v>2018</v>
      </c>
      <c r="C4" t="s">
        <v>38</v>
      </c>
      <c r="D4">
        <v>1782.4</v>
      </c>
      <c r="E4">
        <v>286.10000000000002</v>
      </c>
      <c r="F4" s="38">
        <v>269.60000000000002</v>
      </c>
      <c r="H4" s="128" t="s">
        <v>123</v>
      </c>
      <c r="I4" s="111">
        <v>2021</v>
      </c>
      <c r="J4" s="110">
        <f>(D38-D27)/D27</f>
        <v>4.3341660013906463E-2</v>
      </c>
      <c r="K4" s="110">
        <f t="shared" ref="K4:L4" si="5">(E38-E27)/E27</f>
        <v>3.5827362106315611E-2</v>
      </c>
      <c r="L4" s="28">
        <f t="shared" si="5"/>
        <v>6.4143359571261022E-2</v>
      </c>
      <c r="P4" s="37" t="s">
        <v>33</v>
      </c>
      <c r="Q4">
        <v>2018</v>
      </c>
      <c r="R4" t="s">
        <v>38</v>
      </c>
      <c r="S4">
        <v>1722.8999999999999</v>
      </c>
      <c r="T4">
        <v>400.4</v>
      </c>
      <c r="U4" s="38">
        <v>260.10000000000002</v>
      </c>
      <c r="W4" s="131" t="s">
        <v>128</v>
      </c>
      <c r="X4" s="109">
        <v>2021</v>
      </c>
      <c r="Y4" s="110">
        <f>(S38-S27)/S27</f>
        <v>5.1545866653083888E-2</v>
      </c>
      <c r="Z4" s="110">
        <f t="shared" ref="Z4:AA4" si="6">(T38-T27)/T27</f>
        <v>6.6005077313639568E-2</v>
      </c>
      <c r="AA4" s="28">
        <f t="shared" si="6"/>
        <v>7.8146611341631964E-2</v>
      </c>
      <c r="AF4" s="37" t="s">
        <v>34</v>
      </c>
      <c r="AG4">
        <v>2018</v>
      </c>
      <c r="AH4" t="s">
        <v>38</v>
      </c>
      <c r="AI4">
        <v>1759.8</v>
      </c>
      <c r="AJ4">
        <v>417.5</v>
      </c>
      <c r="AK4" s="38">
        <v>265.89999999999998</v>
      </c>
      <c r="AM4" s="128" t="s">
        <v>128</v>
      </c>
      <c r="AN4" s="111">
        <v>2021</v>
      </c>
      <c r="AO4" s="110">
        <f>(AI38-AI27)/AI27</f>
        <v>4.6221720617657572E-2</v>
      </c>
      <c r="AP4" s="110">
        <f t="shared" ref="AP4:AQ4" si="7">(AJ38-AJ27)/AJ27</f>
        <v>4.5953822013001439E-2</v>
      </c>
      <c r="AQ4" s="28">
        <f t="shared" si="7"/>
        <v>6.9491525423728814E-2</v>
      </c>
    </row>
    <row r="5" spans="1:43" ht="15" thickBot="1" x14ac:dyDescent="0.35">
      <c r="A5" s="37" t="s">
        <v>30</v>
      </c>
      <c r="B5">
        <v>2018</v>
      </c>
      <c r="C5" t="s">
        <v>39</v>
      </c>
      <c r="D5">
        <v>1790.2999999999997</v>
      </c>
      <c r="E5">
        <v>287.29999999999995</v>
      </c>
      <c r="F5" s="38">
        <v>269.8</v>
      </c>
      <c r="H5" s="127"/>
      <c r="I5" s="115">
        <v>2022</v>
      </c>
      <c r="J5" s="107">
        <f>(D50-D39)/D39</f>
        <v>6.3234935350085564E-2</v>
      </c>
      <c r="K5" s="107">
        <f t="shared" ref="K5:L5" si="8">(E50-E39)/E39</f>
        <v>7.6725521669341823E-2</v>
      </c>
      <c r="L5" s="108">
        <f t="shared" si="8"/>
        <v>7.3460456392622706E-2</v>
      </c>
      <c r="P5" s="37" t="s">
        <v>33</v>
      </c>
      <c r="Q5">
        <v>2018</v>
      </c>
      <c r="R5" t="s">
        <v>39</v>
      </c>
      <c r="S5">
        <v>1747.3000000000002</v>
      </c>
      <c r="T5">
        <v>402.1</v>
      </c>
      <c r="U5" s="38">
        <v>260.79999999999995</v>
      </c>
      <c r="W5" s="130"/>
      <c r="X5" s="106">
        <v>2022</v>
      </c>
      <c r="Y5" s="107">
        <f>(S50-S39)/S39</f>
        <v>5.1062404287902124E-2</v>
      </c>
      <c r="Z5" s="107">
        <f t="shared" ref="Z5:AA5" si="9">(T50-T39)/T39</f>
        <v>5.2813106272903643E-2</v>
      </c>
      <c r="AA5" s="108">
        <f t="shared" si="9"/>
        <v>6.6539318688315752E-2</v>
      </c>
      <c r="AF5" s="37" t="s">
        <v>34</v>
      </c>
      <c r="AG5">
        <v>2018</v>
      </c>
      <c r="AH5" t="s">
        <v>39</v>
      </c>
      <c r="AI5">
        <v>1774.1000000000001</v>
      </c>
      <c r="AJ5">
        <v>418.5</v>
      </c>
      <c r="AK5" s="38">
        <v>266.29999999999995</v>
      </c>
      <c r="AM5" s="127"/>
      <c r="AN5" s="115">
        <v>2022</v>
      </c>
      <c r="AO5" s="107">
        <f>(AI50-AI39)/AI39</f>
        <v>5.8185165447410675E-2</v>
      </c>
      <c r="AP5" s="107">
        <f t="shared" ref="AP5:AQ5" si="10">(AJ50-AJ39)/AJ39</f>
        <v>5.6527303754266213E-2</v>
      </c>
      <c r="AQ5" s="108">
        <f t="shared" si="10"/>
        <v>7.08215297450423E-2</v>
      </c>
    </row>
    <row r="6" spans="1:43" x14ac:dyDescent="0.3">
      <c r="A6" s="37" t="s">
        <v>30</v>
      </c>
      <c r="B6">
        <v>2018</v>
      </c>
      <c r="C6" t="s">
        <v>40</v>
      </c>
      <c r="D6">
        <v>1810.5000000000002</v>
      </c>
      <c r="E6">
        <v>289.89999999999998</v>
      </c>
      <c r="F6" s="38">
        <v>270.39999999999998</v>
      </c>
      <c r="P6" s="37" t="s">
        <v>33</v>
      </c>
      <c r="Q6">
        <v>2018</v>
      </c>
      <c r="R6" t="s">
        <v>40</v>
      </c>
      <c r="S6">
        <v>1771.1</v>
      </c>
      <c r="T6">
        <v>405.29999999999995</v>
      </c>
      <c r="U6" s="38">
        <v>261.79999999999995</v>
      </c>
      <c r="AF6" s="37" t="s">
        <v>34</v>
      </c>
      <c r="AG6">
        <v>2018</v>
      </c>
      <c r="AH6" t="s">
        <v>40</v>
      </c>
      <c r="AI6">
        <v>1795.3</v>
      </c>
      <c r="AJ6">
        <v>421.9</v>
      </c>
      <c r="AK6" s="38">
        <v>267.10000000000002</v>
      </c>
    </row>
    <row r="7" spans="1:43" x14ac:dyDescent="0.3">
      <c r="A7" s="37" t="s">
        <v>30</v>
      </c>
      <c r="B7">
        <v>2018</v>
      </c>
      <c r="C7" t="s">
        <v>41</v>
      </c>
      <c r="D7">
        <v>1818.8</v>
      </c>
      <c r="E7">
        <v>291.5</v>
      </c>
      <c r="F7" s="38">
        <v>270.70000000000005</v>
      </c>
      <c r="P7" s="37" t="s">
        <v>33</v>
      </c>
      <c r="Q7">
        <v>2018</v>
      </c>
      <c r="R7" t="s">
        <v>41</v>
      </c>
      <c r="S7">
        <v>1767.6</v>
      </c>
      <c r="T7">
        <v>408.79999999999995</v>
      </c>
      <c r="U7" s="38">
        <v>263.20000000000005</v>
      </c>
      <c r="AF7" s="37" t="s">
        <v>34</v>
      </c>
      <c r="AG7">
        <v>2018</v>
      </c>
      <c r="AH7" t="s">
        <v>41</v>
      </c>
      <c r="AI7">
        <v>1798.7000000000003</v>
      </c>
      <c r="AJ7">
        <v>424.9</v>
      </c>
      <c r="AK7" s="38">
        <v>267.79999999999995</v>
      </c>
    </row>
    <row r="8" spans="1:43" x14ac:dyDescent="0.3">
      <c r="A8" s="37" t="s">
        <v>30</v>
      </c>
      <c r="B8">
        <v>2018</v>
      </c>
      <c r="C8" t="s">
        <v>42</v>
      </c>
      <c r="D8">
        <v>1799.8000000000002</v>
      </c>
      <c r="E8">
        <v>293</v>
      </c>
      <c r="F8" s="38">
        <v>272</v>
      </c>
      <c r="P8" s="37" t="s">
        <v>33</v>
      </c>
      <c r="Q8">
        <v>2018</v>
      </c>
      <c r="R8" t="s">
        <v>42</v>
      </c>
      <c r="S8">
        <v>1748.4</v>
      </c>
      <c r="T8">
        <v>411.4</v>
      </c>
      <c r="U8" s="38">
        <v>265</v>
      </c>
      <c r="AF8" s="37" t="s">
        <v>34</v>
      </c>
      <c r="AG8">
        <v>2018</v>
      </c>
      <c r="AH8" t="s">
        <v>42</v>
      </c>
      <c r="AI8">
        <v>1779.5</v>
      </c>
      <c r="AJ8">
        <v>427.3</v>
      </c>
      <c r="AK8" s="38">
        <v>269.3</v>
      </c>
    </row>
    <row r="9" spans="1:43" x14ac:dyDescent="0.3">
      <c r="A9" s="37" t="s">
        <v>30</v>
      </c>
      <c r="B9">
        <v>2018</v>
      </c>
      <c r="C9" t="s">
        <v>43</v>
      </c>
      <c r="D9">
        <v>1782.2</v>
      </c>
      <c r="E9">
        <v>297.2</v>
      </c>
      <c r="F9" s="38">
        <v>279.20000000000005</v>
      </c>
      <c r="P9" s="37" t="s">
        <v>33</v>
      </c>
      <c r="Q9">
        <v>2018</v>
      </c>
      <c r="R9" t="s">
        <v>43</v>
      </c>
      <c r="S9">
        <v>1754.1</v>
      </c>
      <c r="T9">
        <v>414.80000000000007</v>
      </c>
      <c r="U9" s="38">
        <v>266.60000000000002</v>
      </c>
      <c r="AF9" s="37" t="s">
        <v>34</v>
      </c>
      <c r="AG9">
        <v>2018</v>
      </c>
      <c r="AH9" t="s">
        <v>43</v>
      </c>
      <c r="AI9">
        <v>1776.2</v>
      </c>
      <c r="AJ9">
        <v>434.40000000000003</v>
      </c>
      <c r="AK9" s="38">
        <v>274.10000000000002</v>
      </c>
    </row>
    <row r="10" spans="1:43" x14ac:dyDescent="0.3">
      <c r="A10" s="37" t="s">
        <v>30</v>
      </c>
      <c r="B10">
        <v>2018</v>
      </c>
      <c r="C10" t="s">
        <v>45</v>
      </c>
      <c r="D10">
        <v>1787.4999999999995</v>
      </c>
      <c r="E10">
        <v>298.3</v>
      </c>
      <c r="F10" s="38">
        <v>278.5</v>
      </c>
      <c r="P10" s="37" t="s">
        <v>33</v>
      </c>
      <c r="Q10">
        <v>2018</v>
      </c>
      <c r="R10" t="s">
        <v>45</v>
      </c>
      <c r="S10">
        <v>1757.4999999999998</v>
      </c>
      <c r="T10">
        <v>419.40000000000003</v>
      </c>
      <c r="U10" s="38">
        <v>267.3</v>
      </c>
      <c r="AF10" s="37" t="s">
        <v>34</v>
      </c>
      <c r="AG10">
        <v>2018</v>
      </c>
      <c r="AH10" t="s">
        <v>45</v>
      </c>
      <c r="AI10">
        <v>1775.7000000000003</v>
      </c>
      <c r="AJ10">
        <v>434.2</v>
      </c>
      <c r="AK10" s="38">
        <v>274.10000000000002</v>
      </c>
    </row>
    <row r="11" spans="1:43" x14ac:dyDescent="0.3">
      <c r="A11" s="37" t="s">
        <v>30</v>
      </c>
      <c r="B11">
        <v>2018</v>
      </c>
      <c r="C11" t="s">
        <v>46</v>
      </c>
      <c r="D11">
        <v>1773.1000000000001</v>
      </c>
      <c r="E11">
        <v>298.5</v>
      </c>
      <c r="F11" s="38">
        <v>282.79999999999995</v>
      </c>
      <c r="P11" s="37" t="s">
        <v>33</v>
      </c>
      <c r="Q11">
        <v>2018</v>
      </c>
      <c r="R11" t="s">
        <v>46</v>
      </c>
      <c r="S11">
        <v>1746.6</v>
      </c>
      <c r="T11">
        <v>415.09999999999997</v>
      </c>
      <c r="U11" s="38">
        <v>268.10000000000002</v>
      </c>
      <c r="AF11" s="37" t="s">
        <v>34</v>
      </c>
      <c r="AG11">
        <v>2018</v>
      </c>
      <c r="AH11" t="s">
        <v>46</v>
      </c>
      <c r="AI11">
        <v>1762.7999999999997</v>
      </c>
      <c r="AJ11">
        <v>432.4</v>
      </c>
      <c r="AK11" s="38">
        <v>277.10000000000002</v>
      </c>
    </row>
    <row r="12" spans="1:43" x14ac:dyDescent="0.3">
      <c r="A12" s="37" t="s">
        <v>30</v>
      </c>
      <c r="B12">
        <v>2019</v>
      </c>
      <c r="C12" t="s">
        <v>31</v>
      </c>
      <c r="D12">
        <v>1759.6000000000001</v>
      </c>
      <c r="E12">
        <v>296.29999999999995</v>
      </c>
      <c r="F12" s="38">
        <v>283.10000000000002</v>
      </c>
      <c r="P12" s="37" t="s">
        <v>33</v>
      </c>
      <c r="Q12">
        <v>2019</v>
      </c>
      <c r="R12" t="s">
        <v>31</v>
      </c>
      <c r="S12">
        <v>1744.3000000000002</v>
      </c>
      <c r="T12">
        <v>412.59999999999997</v>
      </c>
      <c r="U12" s="38">
        <v>269.5</v>
      </c>
      <c r="AF12" s="37" t="s">
        <v>34</v>
      </c>
      <c r="AG12">
        <v>2019</v>
      </c>
      <c r="AH12" t="s">
        <v>31</v>
      </c>
      <c r="AI12">
        <v>1753.3999999999999</v>
      </c>
      <c r="AJ12">
        <v>430.79999999999995</v>
      </c>
      <c r="AK12" s="38">
        <v>277.89999999999998</v>
      </c>
    </row>
    <row r="13" spans="1:43" ht="15" thickBot="1" x14ac:dyDescent="0.35">
      <c r="A13" s="39" t="s">
        <v>30</v>
      </c>
      <c r="B13" s="40">
        <v>2019</v>
      </c>
      <c r="C13" s="40" t="s">
        <v>35</v>
      </c>
      <c r="D13" s="40">
        <v>1759.8000000000002</v>
      </c>
      <c r="E13" s="40">
        <v>295.39999999999998</v>
      </c>
      <c r="F13" s="41">
        <v>284.8</v>
      </c>
      <c r="P13" s="39" t="s">
        <v>33</v>
      </c>
      <c r="Q13" s="40">
        <v>2019</v>
      </c>
      <c r="R13" s="40" t="s">
        <v>35</v>
      </c>
      <c r="S13" s="40">
        <v>1754.4</v>
      </c>
      <c r="T13" s="40">
        <v>412.20000000000005</v>
      </c>
      <c r="U13" s="41">
        <v>271.5</v>
      </c>
      <c r="AF13" s="39" t="s">
        <v>34</v>
      </c>
      <c r="AG13" s="40">
        <v>2019</v>
      </c>
      <c r="AH13" s="40" t="s">
        <v>35</v>
      </c>
      <c r="AI13" s="40">
        <v>1757.1</v>
      </c>
      <c r="AJ13" s="40">
        <v>430.59999999999997</v>
      </c>
      <c r="AK13" s="41">
        <v>279.7</v>
      </c>
    </row>
    <row r="14" spans="1:43" x14ac:dyDescent="0.3">
      <c r="A14" s="34" t="s">
        <v>30</v>
      </c>
      <c r="B14" s="35">
        <v>2019</v>
      </c>
      <c r="C14" s="35" t="s">
        <v>36</v>
      </c>
      <c r="D14" s="35">
        <v>1761.2000000000003</v>
      </c>
      <c r="E14" s="35">
        <v>296.39999999999998</v>
      </c>
      <c r="F14" s="36">
        <v>284.39999999999998</v>
      </c>
      <c r="P14" s="34" t="s">
        <v>33</v>
      </c>
      <c r="Q14" s="35">
        <v>2019</v>
      </c>
      <c r="R14" s="35" t="s">
        <v>36</v>
      </c>
      <c r="S14" s="35">
        <v>1768.4</v>
      </c>
      <c r="T14" s="35">
        <v>414.6</v>
      </c>
      <c r="U14" s="36">
        <v>271.7</v>
      </c>
      <c r="AF14" s="34" t="s">
        <v>34</v>
      </c>
      <c r="AG14" s="35">
        <v>2019</v>
      </c>
      <c r="AH14" s="35" t="s">
        <v>36</v>
      </c>
      <c r="AI14" s="35">
        <v>1762.9</v>
      </c>
      <c r="AJ14" s="35">
        <v>432.5</v>
      </c>
      <c r="AK14" s="36">
        <v>279.60000000000002</v>
      </c>
    </row>
    <row r="15" spans="1:43" x14ac:dyDescent="0.3">
      <c r="A15" s="42" t="s">
        <v>30</v>
      </c>
      <c r="B15" s="43">
        <v>2019</v>
      </c>
      <c r="C15" s="43" t="s">
        <v>36</v>
      </c>
      <c r="D15" s="43">
        <f>(D16+D14)/2</f>
        <v>1771.65</v>
      </c>
      <c r="E15" s="43">
        <f>(E16+E14)/2</f>
        <v>296.39999999999998</v>
      </c>
      <c r="F15" s="44">
        <f>(F16+F14)/2</f>
        <v>284.8</v>
      </c>
      <c r="P15" s="37" t="s">
        <v>33</v>
      </c>
      <c r="Q15">
        <v>2019</v>
      </c>
      <c r="R15" t="s">
        <v>37</v>
      </c>
      <c r="S15">
        <f>(S16+S14)/2</f>
        <v>1789.9500000000003</v>
      </c>
      <c r="T15">
        <f t="shared" ref="T15:U15" si="11">(T16+T14)/2</f>
        <v>415.65</v>
      </c>
      <c r="U15" s="38">
        <f t="shared" si="11"/>
        <v>272.04999999999995</v>
      </c>
      <c r="AF15" s="37" t="s">
        <v>34</v>
      </c>
      <c r="AG15">
        <v>2019</v>
      </c>
      <c r="AH15" t="s">
        <v>37</v>
      </c>
      <c r="AI15">
        <v>1777.4</v>
      </c>
      <c r="AJ15">
        <v>433.29999999999995</v>
      </c>
      <c r="AK15" s="38">
        <v>279.95000000000005</v>
      </c>
    </row>
    <row r="16" spans="1:43" x14ac:dyDescent="0.3">
      <c r="A16" s="37" t="s">
        <v>30</v>
      </c>
      <c r="B16">
        <v>2019</v>
      </c>
      <c r="C16" t="s">
        <v>38</v>
      </c>
      <c r="D16">
        <v>1782.1000000000001</v>
      </c>
      <c r="E16">
        <v>296.39999999999998</v>
      </c>
      <c r="F16" s="38">
        <v>285.20000000000005</v>
      </c>
      <c r="P16" s="37" t="s">
        <v>33</v>
      </c>
      <c r="Q16">
        <v>2019</v>
      </c>
      <c r="R16" t="s">
        <v>38</v>
      </c>
      <c r="S16">
        <v>1811.5000000000002</v>
      </c>
      <c r="T16">
        <v>416.7</v>
      </c>
      <c r="U16" s="38">
        <v>272.39999999999998</v>
      </c>
      <c r="AF16" s="37" t="s">
        <v>34</v>
      </c>
      <c r="AG16">
        <v>2019</v>
      </c>
      <c r="AH16" t="s">
        <v>38</v>
      </c>
      <c r="AI16">
        <v>1791.9000000000003</v>
      </c>
      <c r="AJ16">
        <v>434.09999999999997</v>
      </c>
      <c r="AK16" s="38">
        <v>280.3</v>
      </c>
    </row>
    <row r="17" spans="1:39" x14ac:dyDescent="0.3">
      <c r="A17" s="37" t="s">
        <v>30</v>
      </c>
      <c r="B17">
        <v>2019</v>
      </c>
      <c r="C17" t="s">
        <v>39</v>
      </c>
      <c r="D17">
        <v>1804.1999999999998</v>
      </c>
      <c r="E17">
        <v>297.39999999999998</v>
      </c>
      <c r="F17" s="38">
        <v>286.5</v>
      </c>
      <c r="P17" s="37" t="s">
        <v>33</v>
      </c>
      <c r="Q17">
        <v>2019</v>
      </c>
      <c r="R17" t="s">
        <v>39</v>
      </c>
      <c r="S17">
        <v>1833.2999999999997</v>
      </c>
      <c r="T17">
        <v>417.29999999999995</v>
      </c>
      <c r="U17" s="38">
        <v>274</v>
      </c>
      <c r="AF17" s="37" t="s">
        <v>34</v>
      </c>
      <c r="AG17">
        <v>2019</v>
      </c>
      <c r="AH17" t="s">
        <v>39</v>
      </c>
      <c r="AI17">
        <v>1814.1000000000001</v>
      </c>
      <c r="AJ17">
        <v>434.40000000000003</v>
      </c>
      <c r="AK17" s="38">
        <v>281.70000000000005</v>
      </c>
    </row>
    <row r="18" spans="1:39" x14ac:dyDescent="0.3">
      <c r="A18" s="37" t="s">
        <v>30</v>
      </c>
      <c r="B18">
        <v>2019</v>
      </c>
      <c r="C18" t="s">
        <v>40</v>
      </c>
      <c r="D18">
        <v>1826.8999999999999</v>
      </c>
      <c r="E18">
        <v>296.8</v>
      </c>
      <c r="F18" s="38">
        <v>288.29999999999995</v>
      </c>
      <c r="P18" s="37" t="s">
        <v>33</v>
      </c>
      <c r="Q18">
        <v>2019</v>
      </c>
      <c r="R18" t="s">
        <v>40</v>
      </c>
      <c r="S18">
        <v>1857.3999999999999</v>
      </c>
      <c r="T18">
        <v>415.3</v>
      </c>
      <c r="U18" s="38">
        <v>275.89999999999998</v>
      </c>
      <c r="AF18" s="37" t="s">
        <v>34</v>
      </c>
      <c r="AG18">
        <v>2019</v>
      </c>
      <c r="AH18" t="s">
        <v>40</v>
      </c>
      <c r="AI18">
        <v>1837.5</v>
      </c>
      <c r="AJ18">
        <v>434.09999999999997</v>
      </c>
      <c r="AK18" s="38">
        <v>283.60000000000002</v>
      </c>
    </row>
    <row r="19" spans="1:39" x14ac:dyDescent="0.3">
      <c r="A19" s="37" t="s">
        <v>30</v>
      </c>
      <c r="B19">
        <v>2019</v>
      </c>
      <c r="C19" t="s">
        <v>41</v>
      </c>
      <c r="D19">
        <v>1834.5000000000002</v>
      </c>
      <c r="E19">
        <v>296.60000000000002</v>
      </c>
      <c r="F19" s="38">
        <v>291.5</v>
      </c>
      <c r="P19" s="37" t="s">
        <v>33</v>
      </c>
      <c r="Q19">
        <v>2019</v>
      </c>
      <c r="R19" t="s">
        <v>41</v>
      </c>
      <c r="S19">
        <v>1869.1</v>
      </c>
      <c r="T19">
        <v>415.20000000000005</v>
      </c>
      <c r="U19" s="38">
        <v>279.3</v>
      </c>
      <c r="AF19" s="37" t="s">
        <v>34</v>
      </c>
      <c r="AG19">
        <v>2019</v>
      </c>
      <c r="AH19" t="s">
        <v>41</v>
      </c>
      <c r="AI19">
        <v>1846.5</v>
      </c>
      <c r="AJ19">
        <v>434.6</v>
      </c>
      <c r="AK19" s="38">
        <v>286.89999999999998</v>
      </c>
    </row>
    <row r="20" spans="1:39" x14ac:dyDescent="0.3">
      <c r="A20" s="37" t="s">
        <v>30</v>
      </c>
      <c r="B20">
        <v>2019</v>
      </c>
      <c r="C20" t="s">
        <v>42</v>
      </c>
      <c r="D20">
        <v>1848.7</v>
      </c>
      <c r="E20">
        <v>297.20000000000005</v>
      </c>
      <c r="F20" s="38">
        <v>293.60000000000002</v>
      </c>
      <c r="P20" s="37" t="s">
        <v>33</v>
      </c>
      <c r="Q20">
        <v>2019</v>
      </c>
      <c r="R20" t="s">
        <v>42</v>
      </c>
      <c r="S20">
        <v>1874.9</v>
      </c>
      <c r="T20">
        <v>417.09999999999997</v>
      </c>
      <c r="U20" s="38">
        <v>280.89999999999998</v>
      </c>
      <c r="AF20" s="37" t="s">
        <v>34</v>
      </c>
      <c r="AG20">
        <v>2019</v>
      </c>
      <c r="AH20" t="s">
        <v>42</v>
      </c>
      <c r="AI20">
        <v>1857.6999999999998</v>
      </c>
      <c r="AJ20">
        <v>436</v>
      </c>
      <c r="AK20" s="38">
        <v>288.7</v>
      </c>
    </row>
    <row r="21" spans="1:39" x14ac:dyDescent="0.3">
      <c r="A21" s="37" t="s">
        <v>30</v>
      </c>
      <c r="B21">
        <v>2019</v>
      </c>
      <c r="C21" t="s">
        <v>43</v>
      </c>
      <c r="D21">
        <v>1876.8999999999996</v>
      </c>
      <c r="E21">
        <v>298.29999999999995</v>
      </c>
      <c r="F21" s="38">
        <v>294</v>
      </c>
      <c r="P21" s="37" t="s">
        <v>33</v>
      </c>
      <c r="Q21">
        <v>2019</v>
      </c>
      <c r="R21" t="s">
        <v>43</v>
      </c>
      <c r="S21">
        <v>1902.6000000000001</v>
      </c>
      <c r="T21">
        <v>420.59999999999997</v>
      </c>
      <c r="U21" s="38">
        <v>281.89999999999998</v>
      </c>
      <c r="AF21" s="37" t="s">
        <v>34</v>
      </c>
      <c r="AG21">
        <v>2019</v>
      </c>
      <c r="AH21" t="s">
        <v>43</v>
      </c>
      <c r="AI21">
        <v>1885.5999999999997</v>
      </c>
      <c r="AJ21">
        <v>438.6</v>
      </c>
      <c r="AK21" s="38">
        <v>289.39999999999998</v>
      </c>
    </row>
    <row r="22" spans="1:39" x14ac:dyDescent="0.3">
      <c r="A22" s="37" t="s">
        <v>30</v>
      </c>
      <c r="B22">
        <v>2019</v>
      </c>
      <c r="C22" t="s">
        <v>45</v>
      </c>
      <c r="D22">
        <v>1904.6000000000001</v>
      </c>
      <c r="E22">
        <v>299.3</v>
      </c>
      <c r="F22" s="38">
        <v>294.89999999999998</v>
      </c>
      <c r="P22" s="37" t="s">
        <v>33</v>
      </c>
      <c r="Q22">
        <v>2019</v>
      </c>
      <c r="R22" t="s">
        <v>45</v>
      </c>
      <c r="S22">
        <v>1923.9999999999998</v>
      </c>
      <c r="T22">
        <v>424.79999999999995</v>
      </c>
      <c r="U22" s="38">
        <v>282.60000000000002</v>
      </c>
      <c r="AF22" s="37" t="s">
        <v>34</v>
      </c>
      <c r="AG22">
        <v>2019</v>
      </c>
      <c r="AH22" t="s">
        <v>45</v>
      </c>
      <c r="AI22">
        <v>1910.9</v>
      </c>
      <c r="AJ22">
        <v>441.1</v>
      </c>
      <c r="AK22" s="38">
        <v>290.20000000000005</v>
      </c>
    </row>
    <row r="23" spans="1:39" x14ac:dyDescent="0.3">
      <c r="A23" s="37" t="s">
        <v>30</v>
      </c>
      <c r="B23">
        <v>2019</v>
      </c>
      <c r="C23" t="s">
        <v>46</v>
      </c>
      <c r="D23">
        <v>1940.9999999999995</v>
      </c>
      <c r="E23">
        <v>301.10000000000002</v>
      </c>
      <c r="F23" s="38">
        <v>295.39999999999998</v>
      </c>
      <c r="P23" s="37" t="s">
        <v>33</v>
      </c>
      <c r="Q23">
        <v>2019</v>
      </c>
      <c r="R23" t="s">
        <v>46</v>
      </c>
      <c r="S23">
        <v>1956.7</v>
      </c>
      <c r="T23">
        <v>426.2</v>
      </c>
      <c r="U23" s="38">
        <v>283.39999999999998</v>
      </c>
      <c r="AF23" s="37" t="s">
        <v>34</v>
      </c>
      <c r="AG23">
        <v>2019</v>
      </c>
      <c r="AH23" t="s">
        <v>46</v>
      </c>
      <c r="AI23">
        <v>1946.1000000000001</v>
      </c>
      <c r="AJ23">
        <v>442.3</v>
      </c>
      <c r="AK23" s="38">
        <v>290.8</v>
      </c>
    </row>
    <row r="24" spans="1:39" x14ac:dyDescent="0.3">
      <c r="A24" s="37" t="s">
        <v>30</v>
      </c>
      <c r="B24">
        <v>2020</v>
      </c>
      <c r="C24" t="s">
        <v>31</v>
      </c>
      <c r="D24">
        <v>1938.6</v>
      </c>
      <c r="E24">
        <v>302.10000000000002</v>
      </c>
      <c r="F24" s="38">
        <v>298.2</v>
      </c>
      <c r="P24" s="37" t="s">
        <v>33</v>
      </c>
      <c r="Q24">
        <v>2020</v>
      </c>
      <c r="R24" t="s">
        <v>31</v>
      </c>
      <c r="S24">
        <v>1945.3999999999999</v>
      </c>
      <c r="T24">
        <v>429.1</v>
      </c>
      <c r="U24" s="38">
        <v>285.89999999999998</v>
      </c>
      <c r="AF24" s="37" t="s">
        <v>34</v>
      </c>
      <c r="AG24">
        <v>2020</v>
      </c>
      <c r="AH24" t="s">
        <v>31</v>
      </c>
      <c r="AI24">
        <v>1940.3999999999999</v>
      </c>
      <c r="AJ24">
        <v>444.7</v>
      </c>
      <c r="AK24" s="38">
        <v>293.5</v>
      </c>
    </row>
    <row r="25" spans="1:39" ht="15" thickBot="1" x14ac:dyDescent="0.35">
      <c r="A25" s="39" t="s">
        <v>30</v>
      </c>
      <c r="B25" s="40">
        <v>2020</v>
      </c>
      <c r="C25" s="40" t="s">
        <v>35</v>
      </c>
      <c r="D25" s="40">
        <v>1909.7999999999997</v>
      </c>
      <c r="E25" s="40">
        <v>304.10000000000002</v>
      </c>
      <c r="F25" s="41">
        <v>299.60000000000002</v>
      </c>
      <c r="P25" s="39" t="s">
        <v>33</v>
      </c>
      <c r="Q25" s="40">
        <v>2020</v>
      </c>
      <c r="R25" s="40" t="s">
        <v>35</v>
      </c>
      <c r="S25" s="40">
        <v>1916.6</v>
      </c>
      <c r="T25" s="40">
        <v>434.1</v>
      </c>
      <c r="U25" s="41">
        <v>287.89999999999998</v>
      </c>
      <c r="AF25" s="39" t="s">
        <v>34</v>
      </c>
      <c r="AG25" s="40">
        <v>2020</v>
      </c>
      <c r="AH25" s="40" t="s">
        <v>35</v>
      </c>
      <c r="AI25" s="40">
        <v>1911.6</v>
      </c>
      <c r="AJ25" s="40">
        <v>448.4</v>
      </c>
      <c r="AK25" s="41">
        <v>295.10000000000002</v>
      </c>
    </row>
    <row r="26" spans="1:39" ht="15" thickBot="1" x14ac:dyDescent="0.35">
      <c r="A26" s="33" t="s">
        <v>30</v>
      </c>
      <c r="B26" s="33">
        <v>2020</v>
      </c>
      <c r="C26" s="33" t="s">
        <v>36</v>
      </c>
      <c r="D26" s="33">
        <v>1894.5999999999997</v>
      </c>
      <c r="E26" s="33">
        <v>304.89999999999998</v>
      </c>
      <c r="F26" s="33">
        <v>301.79999999999995</v>
      </c>
      <c r="P26" s="45" t="s">
        <v>33</v>
      </c>
      <c r="Q26" s="45">
        <v>2020</v>
      </c>
      <c r="R26" s="45" t="s">
        <v>36</v>
      </c>
      <c r="S26" s="45">
        <v>1898.5</v>
      </c>
      <c r="T26" s="45">
        <v>436.7</v>
      </c>
      <c r="U26" s="45">
        <v>290.3</v>
      </c>
      <c r="AF26" s="45" t="s">
        <v>34</v>
      </c>
      <c r="AG26" s="45">
        <v>2020</v>
      </c>
      <c r="AH26" s="45" t="s">
        <v>36</v>
      </c>
      <c r="AI26" s="45">
        <v>1895.4</v>
      </c>
      <c r="AJ26" s="45">
        <v>449.79999999999995</v>
      </c>
      <c r="AK26" s="45">
        <v>297.5</v>
      </c>
      <c r="AL26" s="46"/>
      <c r="AM26" s="46"/>
    </row>
    <row r="27" spans="1:39" x14ac:dyDescent="0.3">
      <c r="A27" s="34" t="s">
        <v>30</v>
      </c>
      <c r="B27" s="35">
        <v>2020</v>
      </c>
      <c r="C27" s="35" t="s">
        <v>37</v>
      </c>
      <c r="D27" s="35">
        <v>1941.55</v>
      </c>
      <c r="E27" s="35">
        <v>300.05</v>
      </c>
      <c r="F27" s="36">
        <v>298.55</v>
      </c>
      <c r="P27" s="34" t="s">
        <v>33</v>
      </c>
      <c r="Q27" s="35">
        <v>2020</v>
      </c>
      <c r="R27" s="35" t="s">
        <v>37</v>
      </c>
      <c r="S27" s="35">
        <v>1963.3</v>
      </c>
      <c r="T27" s="35">
        <v>433.3</v>
      </c>
      <c r="U27" s="36">
        <v>289.20000000000005</v>
      </c>
      <c r="AF27" s="34" t="s">
        <v>34</v>
      </c>
      <c r="AG27" s="35">
        <v>2020</v>
      </c>
      <c r="AH27" s="35" t="s">
        <v>37</v>
      </c>
      <c r="AI27" s="35">
        <v>1949.3</v>
      </c>
      <c r="AJ27" s="35">
        <v>446.1</v>
      </c>
      <c r="AK27" s="36">
        <v>295</v>
      </c>
    </row>
    <row r="28" spans="1:39" x14ac:dyDescent="0.3">
      <c r="A28" s="37" t="s">
        <v>30</v>
      </c>
      <c r="B28">
        <v>2020</v>
      </c>
      <c r="C28" t="s">
        <v>38</v>
      </c>
      <c r="D28">
        <v>1918.0749999999998</v>
      </c>
      <c r="E28">
        <v>302.47500000000002</v>
      </c>
      <c r="F28" s="38">
        <v>300.17500000000001</v>
      </c>
      <c r="P28" s="37" t="s">
        <v>33</v>
      </c>
      <c r="Q28">
        <v>2020</v>
      </c>
      <c r="R28" t="s">
        <v>38</v>
      </c>
      <c r="S28">
        <v>1930.9</v>
      </c>
      <c r="T28">
        <v>435</v>
      </c>
      <c r="U28" s="38">
        <v>289.75</v>
      </c>
      <c r="AF28" s="37" t="s">
        <v>34</v>
      </c>
      <c r="AG28">
        <v>2020</v>
      </c>
      <c r="AH28" t="s">
        <v>38</v>
      </c>
      <c r="AI28">
        <v>1922.35</v>
      </c>
      <c r="AJ28">
        <v>447.95000000000005</v>
      </c>
      <c r="AK28" s="38">
        <v>296.25</v>
      </c>
    </row>
    <row r="29" spans="1:39" x14ac:dyDescent="0.3">
      <c r="A29" s="37" t="s">
        <v>30</v>
      </c>
      <c r="B29">
        <v>2020</v>
      </c>
      <c r="C29" t="s">
        <v>39</v>
      </c>
      <c r="D29">
        <v>1951</v>
      </c>
      <c r="E29">
        <v>296.60000000000002</v>
      </c>
      <c r="F29" s="38">
        <v>309.39999999999998</v>
      </c>
      <c r="P29" s="37" t="s">
        <v>33</v>
      </c>
      <c r="Q29">
        <v>2020</v>
      </c>
      <c r="R29" t="s">
        <v>39</v>
      </c>
      <c r="S29">
        <v>1994.9999999999998</v>
      </c>
      <c r="T29">
        <v>432.19999999999993</v>
      </c>
      <c r="U29" s="38">
        <v>300.29999999999995</v>
      </c>
      <c r="AF29" s="37" t="s">
        <v>34</v>
      </c>
      <c r="AG29">
        <v>2020</v>
      </c>
      <c r="AH29" t="s">
        <v>39</v>
      </c>
      <c r="AI29">
        <v>1966.8000000000002</v>
      </c>
      <c r="AJ29">
        <v>443</v>
      </c>
      <c r="AK29" s="38">
        <v>306</v>
      </c>
    </row>
    <row r="30" spans="1:39" x14ac:dyDescent="0.3">
      <c r="A30" s="37" t="s">
        <v>30</v>
      </c>
      <c r="B30">
        <v>2020</v>
      </c>
      <c r="C30" t="s">
        <v>40</v>
      </c>
      <c r="D30">
        <v>1951</v>
      </c>
      <c r="E30">
        <v>296.60000000000002</v>
      </c>
      <c r="F30" s="38">
        <v>309.39999999999998</v>
      </c>
      <c r="P30" s="37" t="s">
        <v>33</v>
      </c>
      <c r="Q30">
        <v>2020</v>
      </c>
      <c r="R30" t="s">
        <v>40</v>
      </c>
      <c r="S30">
        <v>1994.9999999999998</v>
      </c>
      <c r="T30">
        <v>432.19999999999993</v>
      </c>
      <c r="U30" s="38">
        <v>300.29999999999995</v>
      </c>
      <c r="AF30" s="37" t="s">
        <v>34</v>
      </c>
      <c r="AG30">
        <v>2020</v>
      </c>
      <c r="AH30" t="s">
        <v>40</v>
      </c>
      <c r="AI30">
        <v>1966.8000000000002</v>
      </c>
      <c r="AJ30">
        <v>443</v>
      </c>
      <c r="AK30" s="38">
        <v>306</v>
      </c>
    </row>
    <row r="31" spans="1:39" x14ac:dyDescent="0.3">
      <c r="A31" s="37" t="s">
        <v>30</v>
      </c>
      <c r="B31">
        <v>2020</v>
      </c>
      <c r="C31" t="s">
        <v>41</v>
      </c>
      <c r="D31">
        <v>1978.6</v>
      </c>
      <c r="E31">
        <v>297.70000000000005</v>
      </c>
      <c r="F31" s="38">
        <v>312.39999999999998</v>
      </c>
      <c r="P31" s="37" t="s">
        <v>33</v>
      </c>
      <c r="Q31">
        <v>2020</v>
      </c>
      <c r="R31" t="s">
        <v>41</v>
      </c>
      <c r="S31">
        <v>2024.8999999999999</v>
      </c>
      <c r="T31">
        <v>438.3</v>
      </c>
      <c r="U31" s="38">
        <v>303.89999999999998</v>
      </c>
      <c r="AF31" s="37" t="s">
        <v>34</v>
      </c>
      <c r="AG31">
        <v>2020</v>
      </c>
      <c r="AH31" t="s">
        <v>41</v>
      </c>
      <c r="AI31">
        <v>1995.1999999999998</v>
      </c>
      <c r="AJ31">
        <v>446.9</v>
      </c>
      <c r="AK31" s="38">
        <v>309.3</v>
      </c>
    </row>
    <row r="32" spans="1:39" x14ac:dyDescent="0.3">
      <c r="A32" s="37" t="s">
        <v>30</v>
      </c>
      <c r="B32">
        <v>2020</v>
      </c>
      <c r="C32" t="s">
        <v>42</v>
      </c>
      <c r="D32">
        <v>1987.3999999999999</v>
      </c>
      <c r="E32">
        <v>298</v>
      </c>
      <c r="F32" s="38">
        <v>316.5</v>
      </c>
      <c r="P32" s="37" t="s">
        <v>33</v>
      </c>
      <c r="Q32">
        <v>2020</v>
      </c>
      <c r="R32" t="s">
        <v>42</v>
      </c>
      <c r="S32">
        <v>2041.6000000000001</v>
      </c>
      <c r="T32">
        <v>438.9</v>
      </c>
      <c r="U32" s="38">
        <v>309.8</v>
      </c>
      <c r="AF32" s="37" t="s">
        <v>34</v>
      </c>
      <c r="AG32">
        <v>2020</v>
      </c>
      <c r="AH32" t="s">
        <v>42</v>
      </c>
      <c r="AI32">
        <v>2007</v>
      </c>
      <c r="AJ32">
        <v>447.90000000000003</v>
      </c>
      <c r="AK32" s="38">
        <v>314</v>
      </c>
    </row>
    <row r="33" spans="1:37" x14ac:dyDescent="0.3">
      <c r="A33" s="37" t="s">
        <v>30</v>
      </c>
      <c r="B33">
        <v>2020</v>
      </c>
      <c r="C33" t="s">
        <v>43</v>
      </c>
      <c r="D33">
        <v>2030.9</v>
      </c>
      <c r="E33">
        <v>298.8</v>
      </c>
      <c r="F33" s="38">
        <v>315.7</v>
      </c>
      <c r="P33" s="37" t="s">
        <v>33</v>
      </c>
      <c r="Q33">
        <v>2020</v>
      </c>
      <c r="R33" t="s">
        <v>43</v>
      </c>
      <c r="S33">
        <v>2080.1999999999998</v>
      </c>
      <c r="T33">
        <v>438.70000000000005</v>
      </c>
      <c r="U33" s="38">
        <v>309.10000000000002</v>
      </c>
      <c r="AF33" s="37" t="s">
        <v>34</v>
      </c>
      <c r="AG33">
        <v>2020</v>
      </c>
      <c r="AH33" t="s">
        <v>43</v>
      </c>
      <c r="AI33">
        <v>2048.6000000000004</v>
      </c>
      <c r="AJ33">
        <v>448.3</v>
      </c>
      <c r="AK33" s="38">
        <v>313.3</v>
      </c>
    </row>
    <row r="34" spans="1:37" x14ac:dyDescent="0.3">
      <c r="A34" s="37" t="s">
        <v>30</v>
      </c>
      <c r="B34">
        <v>2020</v>
      </c>
      <c r="C34" t="s">
        <v>45</v>
      </c>
      <c r="D34">
        <v>2082.4</v>
      </c>
      <c r="E34">
        <v>300.3</v>
      </c>
      <c r="F34" s="38">
        <v>316.60000000000002</v>
      </c>
      <c r="P34" s="37" t="s">
        <v>33</v>
      </c>
      <c r="Q34">
        <v>2020</v>
      </c>
      <c r="R34" t="s">
        <v>45</v>
      </c>
      <c r="S34">
        <v>2120.6999999999998</v>
      </c>
      <c r="T34">
        <v>440.4</v>
      </c>
      <c r="U34" s="38">
        <v>309.89999999999998</v>
      </c>
      <c r="AF34" s="37" t="s">
        <v>34</v>
      </c>
      <c r="AG34">
        <v>2020</v>
      </c>
      <c r="AH34" t="s">
        <v>45</v>
      </c>
      <c r="AI34">
        <v>2095.6</v>
      </c>
      <c r="AJ34">
        <v>450.8</v>
      </c>
      <c r="AK34" s="38">
        <v>314.10000000000002</v>
      </c>
    </row>
    <row r="35" spans="1:37" x14ac:dyDescent="0.3">
      <c r="A35" s="37" t="s">
        <v>30</v>
      </c>
      <c r="B35">
        <v>2020</v>
      </c>
      <c r="C35" t="s">
        <v>46</v>
      </c>
      <c r="D35">
        <v>2100.5</v>
      </c>
      <c r="E35">
        <v>302.10000000000002</v>
      </c>
      <c r="F35" s="38">
        <v>318.2</v>
      </c>
      <c r="P35" s="37" t="s">
        <v>33</v>
      </c>
      <c r="Q35">
        <v>2020</v>
      </c>
      <c r="R35" t="s">
        <v>46</v>
      </c>
      <c r="S35">
        <v>2125.4</v>
      </c>
      <c r="T35">
        <v>441.8</v>
      </c>
      <c r="U35" s="38">
        <v>310.8</v>
      </c>
      <c r="AF35" s="37" t="s">
        <v>34</v>
      </c>
      <c r="AG35">
        <v>2020</v>
      </c>
      <c r="AH35" t="s">
        <v>46</v>
      </c>
      <c r="AI35">
        <v>2109.1</v>
      </c>
      <c r="AJ35">
        <v>452.7</v>
      </c>
      <c r="AK35" s="38">
        <v>315.39999999999998</v>
      </c>
    </row>
    <row r="36" spans="1:37" x14ac:dyDescent="0.3">
      <c r="A36" s="37" t="s">
        <v>30</v>
      </c>
      <c r="B36">
        <v>2021</v>
      </c>
      <c r="C36" t="s">
        <v>31</v>
      </c>
      <c r="D36">
        <v>2065.6999999999998</v>
      </c>
      <c r="E36">
        <v>304.8</v>
      </c>
      <c r="F36" s="38">
        <v>318.7</v>
      </c>
      <c r="P36" s="37" t="s">
        <v>33</v>
      </c>
      <c r="Q36">
        <v>2021</v>
      </c>
      <c r="R36" t="s">
        <v>31</v>
      </c>
      <c r="S36">
        <v>2097</v>
      </c>
      <c r="T36">
        <v>446.3</v>
      </c>
      <c r="U36" s="38">
        <v>311.79999999999995</v>
      </c>
      <c r="AF36" s="37" t="s">
        <v>34</v>
      </c>
      <c r="AG36">
        <v>2021</v>
      </c>
      <c r="AH36" t="s">
        <v>31</v>
      </c>
      <c r="AI36">
        <v>2076.5</v>
      </c>
      <c r="AJ36">
        <v>455.6</v>
      </c>
      <c r="AK36" s="38">
        <v>316.10000000000002</v>
      </c>
    </row>
    <row r="37" spans="1:37" x14ac:dyDescent="0.3">
      <c r="A37" s="37" t="s">
        <v>30</v>
      </c>
      <c r="B37">
        <v>2021</v>
      </c>
      <c r="C37" t="s">
        <v>35</v>
      </c>
      <c r="D37">
        <v>2025.3</v>
      </c>
      <c r="E37">
        <v>309.20000000000005</v>
      </c>
      <c r="F37" s="38">
        <v>319.5</v>
      </c>
      <c r="P37" s="37" t="s">
        <v>33</v>
      </c>
      <c r="Q37">
        <v>2021</v>
      </c>
      <c r="R37" t="s">
        <v>35</v>
      </c>
      <c r="S37">
        <v>2066</v>
      </c>
      <c r="T37">
        <v>455.4</v>
      </c>
      <c r="U37" s="38">
        <v>313</v>
      </c>
      <c r="AF37" s="37" t="s">
        <v>34</v>
      </c>
      <c r="AG37">
        <v>2021</v>
      </c>
      <c r="AH37" t="s">
        <v>35</v>
      </c>
      <c r="AI37">
        <v>2039.3000000000002</v>
      </c>
      <c r="AJ37">
        <v>463.1</v>
      </c>
      <c r="AK37" s="38">
        <v>317.10000000000002</v>
      </c>
    </row>
    <row r="38" spans="1:37" ht="15" thickBot="1" x14ac:dyDescent="0.35">
      <c r="A38" s="39" t="s">
        <v>30</v>
      </c>
      <c r="B38" s="40">
        <v>2021</v>
      </c>
      <c r="C38" s="40" t="s">
        <v>36</v>
      </c>
      <c r="D38" s="40">
        <v>2025.7</v>
      </c>
      <c r="E38" s="40">
        <v>310.8</v>
      </c>
      <c r="F38" s="41">
        <v>317.7</v>
      </c>
      <c r="P38" s="39" t="s">
        <v>33</v>
      </c>
      <c r="Q38" s="40">
        <v>2021</v>
      </c>
      <c r="R38" s="40" t="s">
        <v>36</v>
      </c>
      <c r="S38" s="40">
        <v>2064.4999999999995</v>
      </c>
      <c r="T38" s="40">
        <v>461.90000000000003</v>
      </c>
      <c r="U38" s="41">
        <v>311.8</v>
      </c>
      <c r="AF38" s="39" t="s">
        <v>34</v>
      </c>
      <c r="AG38" s="40">
        <v>2021</v>
      </c>
      <c r="AH38" s="40" t="s">
        <v>36</v>
      </c>
      <c r="AI38" s="40">
        <v>2039.3999999999999</v>
      </c>
      <c r="AJ38" s="40">
        <v>466.59999999999997</v>
      </c>
      <c r="AK38" s="41">
        <v>315.5</v>
      </c>
    </row>
    <row r="39" spans="1:37" x14ac:dyDescent="0.3">
      <c r="A39" s="34" t="s">
        <v>30</v>
      </c>
      <c r="B39" s="35">
        <v>2021</v>
      </c>
      <c r="C39" s="35" t="s">
        <v>37</v>
      </c>
      <c r="D39" s="35">
        <v>2049.5</v>
      </c>
      <c r="E39" s="35">
        <v>311.5</v>
      </c>
      <c r="F39" s="36">
        <v>319.89999999999998</v>
      </c>
      <c r="P39" s="34" t="s">
        <v>33</v>
      </c>
      <c r="Q39" s="35">
        <v>2021</v>
      </c>
      <c r="R39" s="35" t="s">
        <v>37</v>
      </c>
      <c r="S39" s="35">
        <v>2089.6</v>
      </c>
      <c r="T39" s="35">
        <v>463.9</v>
      </c>
      <c r="U39" s="36">
        <v>314.10000000000002</v>
      </c>
      <c r="AF39" s="34" t="s">
        <v>34</v>
      </c>
      <c r="AG39" s="35">
        <v>2021</v>
      </c>
      <c r="AH39" s="35" t="s">
        <v>37</v>
      </c>
      <c r="AI39" s="35">
        <v>2064.1</v>
      </c>
      <c r="AJ39" s="35">
        <v>468.8</v>
      </c>
      <c r="AK39" s="36">
        <v>317.70000000000005</v>
      </c>
    </row>
    <row r="40" spans="1:37" x14ac:dyDescent="0.3">
      <c r="A40" s="37" t="s">
        <v>30</v>
      </c>
      <c r="B40">
        <v>2021</v>
      </c>
      <c r="C40" t="s">
        <v>38</v>
      </c>
      <c r="D40">
        <v>2095.2999999999997</v>
      </c>
      <c r="E40">
        <v>320.5</v>
      </c>
      <c r="F40" s="38">
        <v>328.4</v>
      </c>
      <c r="P40" s="37" t="s">
        <v>33</v>
      </c>
      <c r="Q40">
        <v>2021</v>
      </c>
      <c r="R40" t="s">
        <v>38</v>
      </c>
      <c r="S40">
        <v>2124.7000000000003</v>
      </c>
      <c r="T40">
        <v>467.20000000000005</v>
      </c>
      <c r="U40" s="38">
        <v>317.89999999999998</v>
      </c>
      <c r="AF40" s="37" t="s">
        <v>34</v>
      </c>
      <c r="AG40">
        <v>2021</v>
      </c>
      <c r="AH40" t="s">
        <v>38</v>
      </c>
      <c r="AI40">
        <v>2105.7000000000003</v>
      </c>
      <c r="AJ40">
        <v>475.7</v>
      </c>
      <c r="AK40" s="38">
        <v>324.39999999999998</v>
      </c>
    </row>
    <row r="41" spans="1:37" x14ac:dyDescent="0.3">
      <c r="A41" s="37" t="s">
        <v>30</v>
      </c>
      <c r="B41">
        <v>2021</v>
      </c>
      <c r="C41" t="s">
        <v>39</v>
      </c>
      <c r="D41">
        <v>2122.6</v>
      </c>
      <c r="E41">
        <v>321.29999999999995</v>
      </c>
      <c r="F41" s="38">
        <v>329.1</v>
      </c>
      <c r="P41" s="37" t="s">
        <v>33</v>
      </c>
      <c r="Q41">
        <v>2021</v>
      </c>
      <c r="R41" t="s">
        <v>39</v>
      </c>
      <c r="S41">
        <v>2154.1999999999998</v>
      </c>
      <c r="T41">
        <v>466.40000000000003</v>
      </c>
      <c r="U41" s="38">
        <v>318.8</v>
      </c>
      <c r="AF41" s="37" t="s">
        <v>34</v>
      </c>
      <c r="AG41">
        <v>2021</v>
      </c>
      <c r="AH41" t="s">
        <v>39</v>
      </c>
      <c r="AI41">
        <v>2133.9</v>
      </c>
      <c r="AJ41">
        <v>475.1</v>
      </c>
      <c r="AK41" s="38">
        <v>325.10000000000002</v>
      </c>
    </row>
    <row r="42" spans="1:37" x14ac:dyDescent="0.3">
      <c r="A42" s="37" t="s">
        <v>30</v>
      </c>
      <c r="B42">
        <v>2021</v>
      </c>
      <c r="C42" t="s">
        <v>40</v>
      </c>
      <c r="D42">
        <v>2132.4</v>
      </c>
      <c r="E42">
        <v>322.8</v>
      </c>
      <c r="F42" s="38">
        <v>330.8</v>
      </c>
      <c r="P42" s="37" t="s">
        <v>33</v>
      </c>
      <c r="Q42">
        <v>2021</v>
      </c>
      <c r="R42" t="s">
        <v>40</v>
      </c>
      <c r="S42">
        <v>2171.8000000000002</v>
      </c>
      <c r="T42">
        <v>469.9</v>
      </c>
      <c r="U42" s="38">
        <v>321.10000000000002</v>
      </c>
      <c r="AF42" s="37" t="s">
        <v>34</v>
      </c>
      <c r="AG42">
        <v>2021</v>
      </c>
      <c r="AH42" t="s">
        <v>40</v>
      </c>
      <c r="AI42">
        <v>2147</v>
      </c>
      <c r="AJ42">
        <v>478</v>
      </c>
      <c r="AK42" s="38">
        <v>327.10000000000002</v>
      </c>
    </row>
    <row r="43" spans="1:37" x14ac:dyDescent="0.3">
      <c r="A43" s="37" t="s">
        <v>30</v>
      </c>
      <c r="B43">
        <v>2021</v>
      </c>
      <c r="C43" t="s">
        <v>41</v>
      </c>
      <c r="D43">
        <v>2130.8000000000002</v>
      </c>
      <c r="E43">
        <v>324</v>
      </c>
      <c r="F43" s="38">
        <v>331.4</v>
      </c>
      <c r="P43" s="37" t="s">
        <v>33</v>
      </c>
      <c r="Q43">
        <v>2021</v>
      </c>
      <c r="R43" t="s">
        <v>41</v>
      </c>
      <c r="S43">
        <v>2157.9</v>
      </c>
      <c r="T43">
        <v>475.99999999999994</v>
      </c>
      <c r="U43" s="38">
        <v>322.39999999999998</v>
      </c>
      <c r="AF43" s="37" t="s">
        <v>34</v>
      </c>
      <c r="AG43">
        <v>2021</v>
      </c>
      <c r="AH43" t="s">
        <v>41</v>
      </c>
      <c r="AI43">
        <v>2142</v>
      </c>
      <c r="AJ43">
        <v>482.2</v>
      </c>
      <c r="AK43" s="38">
        <v>328.4</v>
      </c>
    </row>
    <row r="44" spans="1:37" x14ac:dyDescent="0.3">
      <c r="A44" s="37" t="s">
        <v>30</v>
      </c>
      <c r="B44">
        <v>2021</v>
      </c>
      <c r="C44" t="s">
        <v>42</v>
      </c>
      <c r="D44">
        <v>2133.6</v>
      </c>
      <c r="E44">
        <v>325</v>
      </c>
      <c r="F44" s="38">
        <v>332.1</v>
      </c>
      <c r="P44" s="37" t="s">
        <v>33</v>
      </c>
      <c r="Q44">
        <v>2021</v>
      </c>
      <c r="R44" t="s">
        <v>42</v>
      </c>
      <c r="S44">
        <v>2157.9</v>
      </c>
      <c r="T44">
        <v>476.2</v>
      </c>
      <c r="U44" s="38">
        <v>322.39999999999998</v>
      </c>
      <c r="AF44" s="37" t="s">
        <v>34</v>
      </c>
      <c r="AG44">
        <v>2021</v>
      </c>
      <c r="AH44" t="s">
        <v>42</v>
      </c>
      <c r="AI44">
        <v>2142</v>
      </c>
      <c r="AJ44">
        <v>482.2</v>
      </c>
      <c r="AK44" s="38">
        <v>328.4</v>
      </c>
    </row>
    <row r="45" spans="1:37" x14ac:dyDescent="0.3">
      <c r="A45" s="37" t="s">
        <v>30</v>
      </c>
      <c r="B45">
        <v>2021</v>
      </c>
      <c r="C45" t="s">
        <v>43</v>
      </c>
      <c r="D45">
        <v>2164.1999999999998</v>
      </c>
      <c r="E45">
        <v>327.5</v>
      </c>
      <c r="F45" s="38">
        <v>333.6</v>
      </c>
      <c r="P45" s="37" t="s">
        <v>33</v>
      </c>
      <c r="Q45">
        <v>2021</v>
      </c>
      <c r="R45" t="s">
        <v>43</v>
      </c>
      <c r="S45">
        <v>2198.4000000000005</v>
      </c>
      <c r="T45">
        <v>480.09999999999997</v>
      </c>
      <c r="U45" s="38">
        <v>323.8</v>
      </c>
      <c r="AF45" s="37" t="s">
        <v>34</v>
      </c>
      <c r="AG45">
        <v>2021</v>
      </c>
      <c r="AH45" t="s">
        <v>43</v>
      </c>
      <c r="AI45">
        <v>2175.5</v>
      </c>
      <c r="AJ45">
        <v>486.19999999999993</v>
      </c>
      <c r="AK45" s="38">
        <v>329.9</v>
      </c>
    </row>
    <row r="46" spans="1:37" x14ac:dyDescent="0.3">
      <c r="A46" s="37" t="s">
        <v>30</v>
      </c>
      <c r="B46">
        <v>2021</v>
      </c>
      <c r="C46" t="s">
        <v>45</v>
      </c>
      <c r="D46">
        <v>2182</v>
      </c>
      <c r="E46">
        <v>328.20000000000005</v>
      </c>
      <c r="F46" s="38">
        <v>335.8</v>
      </c>
      <c r="P46" s="37" t="s">
        <v>33</v>
      </c>
      <c r="Q46">
        <v>2021</v>
      </c>
      <c r="R46" t="s">
        <v>45</v>
      </c>
      <c r="S46">
        <v>2217.8999999999996</v>
      </c>
      <c r="T46">
        <v>480.99999999999994</v>
      </c>
      <c r="U46" s="38">
        <v>326</v>
      </c>
      <c r="AF46" s="37" t="s">
        <v>34</v>
      </c>
      <c r="AG46">
        <v>2021</v>
      </c>
      <c r="AH46" t="s">
        <v>45</v>
      </c>
      <c r="AI46">
        <v>2194.1</v>
      </c>
      <c r="AJ46">
        <v>487.40000000000003</v>
      </c>
      <c r="AK46" s="38">
        <v>332.1</v>
      </c>
    </row>
    <row r="47" spans="1:37" x14ac:dyDescent="0.3">
      <c r="A47" s="37" t="s">
        <v>30</v>
      </c>
      <c r="B47">
        <v>2021</v>
      </c>
      <c r="C47" t="s">
        <v>46</v>
      </c>
      <c r="D47">
        <v>2168.1999999999998</v>
      </c>
      <c r="E47">
        <v>329.5</v>
      </c>
      <c r="F47" s="38">
        <v>336.8</v>
      </c>
      <c r="P47" s="37" t="s">
        <v>33</v>
      </c>
      <c r="Q47">
        <v>2021</v>
      </c>
      <c r="R47" t="s">
        <v>46</v>
      </c>
      <c r="S47">
        <v>2206.3000000000002</v>
      </c>
      <c r="T47">
        <v>481.1</v>
      </c>
      <c r="U47" s="38">
        <v>327.5</v>
      </c>
      <c r="AF47" s="37" t="s">
        <v>34</v>
      </c>
      <c r="AG47">
        <v>2021</v>
      </c>
      <c r="AH47" t="s">
        <v>46</v>
      </c>
      <c r="AI47">
        <v>2180.9</v>
      </c>
      <c r="AJ47">
        <v>487.7</v>
      </c>
      <c r="AK47" s="38">
        <v>333.2</v>
      </c>
    </row>
    <row r="48" spans="1:37" x14ac:dyDescent="0.3">
      <c r="A48" s="37" t="s">
        <v>30</v>
      </c>
      <c r="B48">
        <v>2022</v>
      </c>
      <c r="C48" t="s">
        <v>31</v>
      </c>
      <c r="D48">
        <v>2153</v>
      </c>
      <c r="E48">
        <v>330.70000000000005</v>
      </c>
      <c r="F48" s="38">
        <v>337.9</v>
      </c>
      <c r="P48" s="37" t="s">
        <v>33</v>
      </c>
      <c r="Q48">
        <v>2022</v>
      </c>
      <c r="R48" t="s">
        <v>31</v>
      </c>
      <c r="S48">
        <v>2186.6999999999998</v>
      </c>
      <c r="T48">
        <v>482.90000000000003</v>
      </c>
      <c r="U48" s="38">
        <v>328.9</v>
      </c>
      <c r="AF48" s="37" t="s">
        <v>34</v>
      </c>
      <c r="AG48">
        <v>2022</v>
      </c>
      <c r="AH48" t="s">
        <v>31</v>
      </c>
      <c r="AI48">
        <v>2164.1999999999998</v>
      </c>
      <c r="AJ48">
        <v>489.79999999999995</v>
      </c>
      <c r="AK48" s="38">
        <v>334.4</v>
      </c>
    </row>
    <row r="49" spans="1:37" x14ac:dyDescent="0.3">
      <c r="A49" s="37" t="s">
        <v>30</v>
      </c>
      <c r="B49">
        <v>2022</v>
      </c>
      <c r="C49" t="s">
        <v>35</v>
      </c>
      <c r="D49">
        <v>2150.4</v>
      </c>
      <c r="E49">
        <v>333.1</v>
      </c>
      <c r="F49" s="38">
        <v>339.8</v>
      </c>
      <c r="P49" s="37" t="s">
        <v>33</v>
      </c>
      <c r="Q49">
        <v>2022</v>
      </c>
      <c r="R49" t="s">
        <v>35</v>
      </c>
      <c r="S49">
        <v>2183.5</v>
      </c>
      <c r="T49">
        <v>485.9</v>
      </c>
      <c r="U49" s="38">
        <v>331.4</v>
      </c>
      <c r="AF49" s="37" t="s">
        <v>34</v>
      </c>
      <c r="AG49">
        <v>2022</v>
      </c>
      <c r="AH49" t="s">
        <v>35</v>
      </c>
      <c r="AI49">
        <v>2161.2000000000003</v>
      </c>
      <c r="AJ49">
        <v>493</v>
      </c>
      <c r="AK49" s="38">
        <v>336.6</v>
      </c>
    </row>
    <row r="50" spans="1:37" ht="15" thickBot="1" x14ac:dyDescent="0.35">
      <c r="A50" s="39" t="s">
        <v>30</v>
      </c>
      <c r="B50" s="40">
        <v>2022</v>
      </c>
      <c r="C50" s="40" t="s">
        <v>36</v>
      </c>
      <c r="D50" s="40">
        <v>2179.1000000000004</v>
      </c>
      <c r="E50" s="40">
        <v>335.4</v>
      </c>
      <c r="F50" s="41">
        <v>343.4</v>
      </c>
      <c r="P50" s="39" t="s">
        <v>33</v>
      </c>
      <c r="Q50" s="40">
        <v>2022</v>
      </c>
      <c r="R50" s="40" t="s">
        <v>36</v>
      </c>
      <c r="S50" s="40">
        <v>2196.3000000000002</v>
      </c>
      <c r="T50" s="40">
        <v>488.4</v>
      </c>
      <c r="U50" s="41">
        <v>335</v>
      </c>
      <c r="AF50" s="39" t="s">
        <v>34</v>
      </c>
      <c r="AG50" s="40">
        <v>2022</v>
      </c>
      <c r="AH50" s="40" t="s">
        <v>36</v>
      </c>
      <c r="AI50" s="40">
        <v>2184.2000000000003</v>
      </c>
      <c r="AJ50" s="40">
        <v>495.3</v>
      </c>
      <c r="AK50" s="41">
        <v>340.2</v>
      </c>
    </row>
  </sheetData>
  <mergeCells count="6">
    <mergeCell ref="H2:H3"/>
    <mergeCell ref="H4:H5"/>
    <mergeCell ref="W2:W3"/>
    <mergeCell ref="W4:W5"/>
    <mergeCell ref="AM2:AM3"/>
    <mergeCell ref="AM4:A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B661-1F37-4E7A-B18B-BB853DBDBEB9}">
  <dimension ref="A1:C30"/>
  <sheetViews>
    <sheetView workbookViewId="0">
      <selection activeCell="C7" sqref="C7"/>
    </sheetView>
  </sheetViews>
  <sheetFormatPr defaultRowHeight="14.4" x14ac:dyDescent="0.3"/>
  <cols>
    <col min="2" max="2" width="12.44140625" bestFit="1" customWidth="1"/>
    <col min="8" max="8" width="18.21875" bestFit="1" customWidth="1"/>
  </cols>
  <sheetData>
    <row r="1" spans="1:3" x14ac:dyDescent="0.3">
      <c r="B1" t="s">
        <v>129</v>
      </c>
      <c r="C1" t="s">
        <v>131</v>
      </c>
    </row>
    <row r="2" spans="1:3" x14ac:dyDescent="0.3">
      <c r="A2" t="s">
        <v>130</v>
      </c>
      <c r="B2" s="47">
        <v>54.794569624999994</v>
      </c>
      <c r="C2">
        <f>(B2/$B$2)*100</f>
        <v>100</v>
      </c>
    </row>
    <row r="3" spans="1:3" x14ac:dyDescent="0.3">
      <c r="B3">
        <v>61.216117289473672</v>
      </c>
      <c r="C3">
        <v>111.71931399118765</v>
      </c>
    </row>
    <row r="4" spans="1:3" x14ac:dyDescent="0.3">
      <c r="B4">
        <v>64.729496782608663</v>
      </c>
      <c r="C4">
        <v>118.13122582329009</v>
      </c>
    </row>
    <row r="5" spans="1:3" x14ac:dyDescent="0.3">
      <c r="B5">
        <v>63.396976500000008</v>
      </c>
      <c r="C5">
        <v>115.69937848562857</v>
      </c>
    </row>
    <row r="6" spans="1:3" x14ac:dyDescent="0.3">
      <c r="B6">
        <v>66.953084852941174</v>
      </c>
      <c r="C6">
        <v>122.18927041703394</v>
      </c>
    </row>
    <row r="7" spans="1:3" x14ac:dyDescent="0.3">
      <c r="B7">
        <v>71.982647477272721</v>
      </c>
      <c r="C7">
        <v>131.36821398526081</v>
      </c>
    </row>
    <row r="8" spans="1:3" x14ac:dyDescent="0.3">
      <c r="B8">
        <v>73.539060523809511</v>
      </c>
      <c r="C8">
        <v>134.20866525112254</v>
      </c>
    </row>
    <row r="9" spans="1:3" x14ac:dyDescent="0.3">
      <c r="B9">
        <v>69.804724424999989</v>
      </c>
      <c r="C9">
        <v>127.39350797483337</v>
      </c>
    </row>
    <row r="10" spans="1:3" x14ac:dyDescent="0.3">
      <c r="B10">
        <v>73.130738295454549</v>
      </c>
      <c r="C10">
        <v>133.46347785180649</v>
      </c>
    </row>
    <row r="11" spans="1:3" x14ac:dyDescent="0.3">
      <c r="B11">
        <v>82.107393785714294</v>
      </c>
      <c r="C11">
        <v>149.84585944854805</v>
      </c>
    </row>
    <row r="12" spans="1:3" x14ac:dyDescent="0.3">
      <c r="B12">
        <v>80.637301023809528</v>
      </c>
      <c r="C12">
        <v>147.16294256104311</v>
      </c>
    </row>
    <row r="13" spans="1:3" x14ac:dyDescent="0.3">
      <c r="B13">
        <v>73.298823523809531</v>
      </c>
      <c r="C13">
        <v>133.77023311880706</v>
      </c>
    </row>
    <row r="14" spans="1:3" x14ac:dyDescent="0.3">
      <c r="B14">
        <v>84.666318799999985</v>
      </c>
      <c r="C14">
        <v>154.51589341687432</v>
      </c>
    </row>
    <row r="15" spans="1:3" x14ac:dyDescent="0.3">
      <c r="B15">
        <v>94.067715194444446</v>
      </c>
      <c r="C15">
        <v>171.67342646948376</v>
      </c>
    </row>
    <row r="16" spans="1:3" x14ac:dyDescent="0.3">
      <c r="B16">
        <v>112.87479254347826</v>
      </c>
      <c r="C16">
        <v>205.99631188996361</v>
      </c>
    </row>
    <row r="17" spans="2:3" x14ac:dyDescent="0.3">
      <c r="B17">
        <v>102.96599786842103</v>
      </c>
      <c r="C17">
        <v>187.91277780461451</v>
      </c>
    </row>
    <row r="18" spans="2:3" x14ac:dyDescent="0.3">
      <c r="B18">
        <v>109.50503773684208</v>
      </c>
      <c r="C18">
        <v>199.84651487595673</v>
      </c>
    </row>
    <row r="19" spans="2:3" x14ac:dyDescent="0.3">
      <c r="B19">
        <v>116.01138504999999</v>
      </c>
      <c r="C19">
        <v>211.72058808738203</v>
      </c>
    </row>
    <row r="20" spans="2:3" x14ac:dyDescent="0.3">
      <c r="B20">
        <v>105.49124737500001</v>
      </c>
      <c r="C20">
        <v>192.52135402642105</v>
      </c>
    </row>
    <row r="21" spans="2:3" x14ac:dyDescent="0.3">
      <c r="B21">
        <v>97.404465428571427</v>
      </c>
      <c r="C21">
        <v>177.76299019260969</v>
      </c>
    </row>
    <row r="22" spans="2:3" x14ac:dyDescent="0.3">
      <c r="B22">
        <v>90.706344809523813</v>
      </c>
      <c r="C22">
        <v>165.53893101140281</v>
      </c>
    </row>
    <row r="23" spans="2:3" x14ac:dyDescent="0.3">
      <c r="B23">
        <v>91.698948700000003</v>
      </c>
      <c r="C23">
        <v>167.35043148904012</v>
      </c>
    </row>
    <row r="24" spans="2:3" x14ac:dyDescent="0.3">
      <c r="B24">
        <v>87.552266068181822</v>
      </c>
      <c r="C24">
        <v>159.78274246401992</v>
      </c>
    </row>
    <row r="25" spans="2:3" x14ac:dyDescent="0.3">
      <c r="B25">
        <v>78.100942275000008</v>
      </c>
      <c r="C25">
        <v>142.5340919903247</v>
      </c>
    </row>
    <row r="26" spans="2:3" x14ac:dyDescent="0.3">
      <c r="B26">
        <v>80.922269684210534</v>
      </c>
      <c r="C26">
        <v>147.68300990047339</v>
      </c>
    </row>
    <row r="27" spans="2:3" x14ac:dyDescent="0.3">
      <c r="B27">
        <v>82.278706675000009</v>
      </c>
      <c r="C27">
        <v>150.15850519147136</v>
      </c>
    </row>
    <row r="28" spans="2:3" x14ac:dyDescent="0.3">
      <c r="B28">
        <v>78.539480282608693</v>
      </c>
      <c r="C28">
        <v>143.33442313738897</v>
      </c>
    </row>
    <row r="29" spans="2:3" x14ac:dyDescent="0.3">
      <c r="B29">
        <v>83.755358416666667</v>
      </c>
      <c r="C29">
        <v>152.85339220632062</v>
      </c>
    </row>
    <row r="30" spans="2:3" x14ac:dyDescent="0.3">
      <c r="B30">
        <v>74.981547824999993</v>
      </c>
      <c r="C30">
        <v>136.84120221794697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7A1D-6AC9-493D-9F91-5C1B427BA5C3}">
  <dimension ref="A1:AC96"/>
  <sheetViews>
    <sheetView topLeftCell="A16" workbookViewId="0">
      <selection activeCell="K72" sqref="K72"/>
    </sheetView>
  </sheetViews>
  <sheetFormatPr defaultRowHeight="14.4" x14ac:dyDescent="0.3"/>
  <cols>
    <col min="1" max="1" width="6.21875" bestFit="1" customWidth="1"/>
    <col min="2" max="2" width="5" bestFit="1" customWidth="1"/>
    <col min="3" max="3" width="30.44140625" bestFit="1" customWidth="1"/>
    <col min="4" max="4" width="17.21875" bestFit="1" customWidth="1"/>
    <col min="5" max="5" width="18.44140625" bestFit="1" customWidth="1"/>
    <col min="6" max="6" width="12.33203125" bestFit="1" customWidth="1"/>
    <col min="7" max="7" width="12.88671875" bestFit="1" customWidth="1"/>
    <col min="8" max="8" width="15.77734375" bestFit="1" customWidth="1"/>
    <col min="9" max="11" width="11.33203125" bestFit="1" customWidth="1"/>
    <col min="12" max="12" width="17.44140625" bestFit="1" customWidth="1"/>
    <col min="13" max="13" width="21.33203125" bestFit="1" customWidth="1"/>
    <col min="14" max="14" width="11.33203125" bestFit="1" customWidth="1"/>
    <col min="15" max="15" width="21.6640625" bestFit="1" customWidth="1"/>
    <col min="16" max="16" width="30.6640625" bestFit="1" customWidth="1"/>
    <col min="17" max="17" width="17.6640625" bestFit="1" customWidth="1"/>
    <col min="18" max="18" width="24.88671875" bestFit="1" customWidth="1"/>
    <col min="19" max="19" width="10.6640625" bestFit="1" customWidth="1"/>
    <col min="20" max="20" width="11.33203125" bestFit="1" customWidth="1"/>
    <col min="21" max="21" width="19.6640625" bestFit="1" customWidth="1"/>
    <col min="22" max="22" width="11.88671875" bestFit="1" customWidth="1"/>
    <col min="23" max="23" width="26" bestFit="1" customWidth="1"/>
    <col min="24" max="24" width="11.21875" bestFit="1" customWidth="1"/>
    <col min="25" max="25" width="26.109375" bestFit="1" customWidth="1"/>
    <col min="26" max="26" width="23.88671875" bestFit="1" customWidth="1"/>
    <col min="27" max="27" width="11.33203125" bestFit="1" customWidth="1"/>
    <col min="28" max="28" width="22.109375" bestFit="1" customWidth="1"/>
    <col min="29" max="29" width="12.77734375" bestFit="1" customWidth="1"/>
  </cols>
  <sheetData>
    <row r="1" spans="1:2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30</v>
      </c>
      <c r="B2">
        <v>2020</v>
      </c>
      <c r="C2" t="s">
        <v>46</v>
      </c>
      <c r="E2">
        <v>144.6</v>
      </c>
      <c r="F2">
        <v>188.5</v>
      </c>
      <c r="G2">
        <v>173.4</v>
      </c>
      <c r="H2">
        <v>154</v>
      </c>
      <c r="I2">
        <v>150</v>
      </c>
      <c r="J2">
        <v>145.9</v>
      </c>
      <c r="K2">
        <v>225.2</v>
      </c>
      <c r="L2">
        <v>159.5</v>
      </c>
      <c r="M2">
        <v>114.4</v>
      </c>
      <c r="N2">
        <v>163.5</v>
      </c>
      <c r="O2">
        <v>153.4</v>
      </c>
      <c r="P2">
        <v>163.6</v>
      </c>
      <c r="Q2">
        <v>164.5</v>
      </c>
      <c r="R2">
        <v>183.6</v>
      </c>
      <c r="S2">
        <v>157</v>
      </c>
      <c r="T2">
        <v>151.6</v>
      </c>
      <c r="U2">
        <v>156.30000000000001</v>
      </c>
      <c r="V2">
        <v>148.69999999999999</v>
      </c>
      <c r="W2">
        <v>153.4</v>
      </c>
      <c r="X2">
        <v>161.6</v>
      </c>
      <c r="Y2">
        <v>146.4</v>
      </c>
      <c r="Z2">
        <v>153.9</v>
      </c>
      <c r="AA2">
        <v>162.9</v>
      </c>
      <c r="AB2">
        <v>156.6</v>
      </c>
      <c r="AC2">
        <v>155.19999999999999</v>
      </c>
    </row>
    <row r="3" spans="1:29" x14ac:dyDescent="0.3">
      <c r="A3" t="s">
        <v>30</v>
      </c>
      <c r="B3">
        <v>2021</v>
      </c>
      <c r="C3" t="s">
        <v>31</v>
      </c>
      <c r="E3">
        <v>143.4</v>
      </c>
      <c r="F3">
        <v>187.5</v>
      </c>
      <c r="G3">
        <v>173.4</v>
      </c>
      <c r="H3">
        <v>154</v>
      </c>
      <c r="I3">
        <v>154.80000000000001</v>
      </c>
      <c r="J3">
        <v>147</v>
      </c>
      <c r="K3">
        <v>187.8</v>
      </c>
      <c r="L3">
        <v>159.5</v>
      </c>
      <c r="M3">
        <v>113.8</v>
      </c>
      <c r="N3">
        <v>164.5</v>
      </c>
      <c r="O3">
        <v>156.1</v>
      </c>
      <c r="P3">
        <v>164.3</v>
      </c>
      <c r="Q3">
        <v>159.6</v>
      </c>
      <c r="R3">
        <v>184.6</v>
      </c>
      <c r="S3">
        <v>157.5</v>
      </c>
      <c r="T3">
        <v>152.4</v>
      </c>
      <c r="U3">
        <v>156.80000000000001</v>
      </c>
      <c r="V3">
        <v>150.9</v>
      </c>
      <c r="W3">
        <v>153.9</v>
      </c>
      <c r="X3">
        <v>162.5</v>
      </c>
      <c r="Y3">
        <v>147.5</v>
      </c>
      <c r="Z3">
        <v>155.1</v>
      </c>
      <c r="AA3">
        <v>163.5</v>
      </c>
      <c r="AB3">
        <v>156.19999999999999</v>
      </c>
      <c r="AC3">
        <v>155.9</v>
      </c>
    </row>
    <row r="4" spans="1:29" x14ac:dyDescent="0.3">
      <c r="A4" t="s">
        <v>30</v>
      </c>
      <c r="B4">
        <v>2021</v>
      </c>
      <c r="C4" t="s">
        <v>35</v>
      </c>
      <c r="E4">
        <v>142.80000000000001</v>
      </c>
      <c r="F4">
        <v>184</v>
      </c>
      <c r="G4">
        <v>168</v>
      </c>
      <c r="H4">
        <v>154.4</v>
      </c>
      <c r="I4">
        <v>163</v>
      </c>
      <c r="J4">
        <v>147.80000000000001</v>
      </c>
      <c r="K4">
        <v>149.69999999999999</v>
      </c>
      <c r="L4">
        <v>158.30000000000001</v>
      </c>
      <c r="M4">
        <v>111.8</v>
      </c>
      <c r="N4">
        <v>165</v>
      </c>
      <c r="O4">
        <v>160</v>
      </c>
      <c r="P4">
        <v>165.8</v>
      </c>
      <c r="Q4">
        <v>154.69999999999999</v>
      </c>
      <c r="R4">
        <v>186.5</v>
      </c>
      <c r="S4">
        <v>159.1</v>
      </c>
      <c r="T4">
        <v>153.9</v>
      </c>
      <c r="U4">
        <v>158.4</v>
      </c>
      <c r="V4">
        <v>154.4</v>
      </c>
      <c r="W4">
        <v>154.80000000000001</v>
      </c>
      <c r="X4">
        <v>164.3</v>
      </c>
      <c r="Y4">
        <v>150.19999999999999</v>
      </c>
      <c r="Z4">
        <v>157</v>
      </c>
      <c r="AA4">
        <v>163.6</v>
      </c>
      <c r="AB4">
        <v>155.19999999999999</v>
      </c>
      <c r="AC4">
        <v>157.19999999999999</v>
      </c>
    </row>
    <row r="5" spans="1:29" x14ac:dyDescent="0.3">
      <c r="A5" t="s">
        <v>30</v>
      </c>
      <c r="B5">
        <v>2021</v>
      </c>
      <c r="C5" t="s">
        <v>36</v>
      </c>
      <c r="E5">
        <v>142.5</v>
      </c>
      <c r="F5">
        <v>189.4</v>
      </c>
      <c r="G5">
        <v>163.19999999999999</v>
      </c>
      <c r="H5">
        <v>154.5</v>
      </c>
      <c r="I5">
        <v>168.2</v>
      </c>
      <c r="J5">
        <v>150.5</v>
      </c>
      <c r="K5">
        <v>141</v>
      </c>
      <c r="L5">
        <v>159.19999999999999</v>
      </c>
      <c r="M5">
        <v>111.7</v>
      </c>
      <c r="N5">
        <v>164</v>
      </c>
      <c r="O5">
        <v>160.6</v>
      </c>
      <c r="P5">
        <v>166.4</v>
      </c>
      <c r="Q5">
        <v>154.5</v>
      </c>
      <c r="R5">
        <v>186.1</v>
      </c>
      <c r="S5">
        <v>159.6</v>
      </c>
      <c r="T5">
        <v>154.4</v>
      </c>
      <c r="U5">
        <v>158.9</v>
      </c>
      <c r="V5">
        <v>156</v>
      </c>
      <c r="W5">
        <v>154.80000000000001</v>
      </c>
      <c r="X5">
        <v>164.6</v>
      </c>
      <c r="Y5">
        <v>151.30000000000001</v>
      </c>
      <c r="Z5">
        <v>157.80000000000001</v>
      </c>
      <c r="AA5">
        <v>163.80000000000001</v>
      </c>
      <c r="AB5">
        <v>153.1</v>
      </c>
      <c r="AC5">
        <v>157.30000000000001</v>
      </c>
    </row>
    <row r="6" spans="1:29" x14ac:dyDescent="0.3">
      <c r="A6" t="s">
        <v>30</v>
      </c>
      <c r="B6">
        <v>2021</v>
      </c>
      <c r="C6" t="s">
        <v>37</v>
      </c>
      <c r="E6">
        <v>142.69999999999999</v>
      </c>
      <c r="F6">
        <v>195.5</v>
      </c>
      <c r="G6">
        <v>163.4</v>
      </c>
      <c r="H6">
        <v>155</v>
      </c>
      <c r="I6">
        <v>175.2</v>
      </c>
      <c r="J6">
        <v>160.6</v>
      </c>
      <c r="K6">
        <v>135.1</v>
      </c>
      <c r="L6">
        <v>161.1</v>
      </c>
      <c r="M6">
        <v>112.2</v>
      </c>
      <c r="N6">
        <v>164.4</v>
      </c>
      <c r="O6">
        <v>161.9</v>
      </c>
      <c r="P6">
        <v>166.8</v>
      </c>
      <c r="Q6">
        <v>155.6</v>
      </c>
      <c r="R6">
        <v>186.8</v>
      </c>
      <c r="S6">
        <v>160.69999999999999</v>
      </c>
      <c r="T6">
        <v>155.1</v>
      </c>
      <c r="U6">
        <v>159.9</v>
      </c>
      <c r="V6">
        <v>156</v>
      </c>
      <c r="W6">
        <v>155.5</v>
      </c>
      <c r="X6">
        <v>165.3</v>
      </c>
      <c r="Y6">
        <v>151.69999999999999</v>
      </c>
      <c r="Z6">
        <v>158.6</v>
      </c>
      <c r="AA6">
        <v>164.1</v>
      </c>
      <c r="AB6">
        <v>154.6</v>
      </c>
      <c r="AC6">
        <v>158</v>
      </c>
    </row>
    <row r="7" spans="1:29" x14ac:dyDescent="0.3">
      <c r="A7" t="s">
        <v>30</v>
      </c>
      <c r="B7">
        <v>2021</v>
      </c>
      <c r="C7" t="s">
        <v>38</v>
      </c>
      <c r="E7">
        <v>145.1</v>
      </c>
      <c r="F7">
        <v>198.5</v>
      </c>
      <c r="G7">
        <v>168.6</v>
      </c>
      <c r="H7">
        <v>155.80000000000001</v>
      </c>
      <c r="I7">
        <v>184.4</v>
      </c>
      <c r="J7">
        <v>162.30000000000001</v>
      </c>
      <c r="K7">
        <v>138.4</v>
      </c>
      <c r="L7">
        <v>165.1</v>
      </c>
      <c r="M7">
        <v>114.3</v>
      </c>
      <c r="N7">
        <v>169.7</v>
      </c>
      <c r="O7">
        <v>164.6</v>
      </c>
      <c r="P7">
        <v>169.8</v>
      </c>
      <c r="Q7">
        <v>158.69999999999999</v>
      </c>
      <c r="R7">
        <v>189.6</v>
      </c>
      <c r="S7">
        <v>165.3</v>
      </c>
      <c r="T7">
        <v>160.6</v>
      </c>
      <c r="U7">
        <v>164.5</v>
      </c>
      <c r="V7">
        <v>161.69999999999999</v>
      </c>
      <c r="W7">
        <v>158.80000000000001</v>
      </c>
      <c r="X7">
        <v>169.1</v>
      </c>
      <c r="Y7">
        <v>153.19999999999999</v>
      </c>
      <c r="Z7">
        <v>160</v>
      </c>
      <c r="AA7">
        <v>167.6</v>
      </c>
      <c r="AB7">
        <v>159.30000000000001</v>
      </c>
      <c r="AC7">
        <v>161.1</v>
      </c>
    </row>
    <row r="8" spans="1:29" x14ac:dyDescent="0.3">
      <c r="A8" t="s">
        <v>30</v>
      </c>
      <c r="B8">
        <v>2021</v>
      </c>
      <c r="C8" t="s">
        <v>39</v>
      </c>
      <c r="E8">
        <v>145.6</v>
      </c>
      <c r="F8">
        <v>200.1</v>
      </c>
      <c r="G8">
        <v>179.3</v>
      </c>
      <c r="H8">
        <v>156.1</v>
      </c>
      <c r="I8">
        <v>190.4</v>
      </c>
      <c r="J8">
        <v>158.6</v>
      </c>
      <c r="K8">
        <v>144.69999999999999</v>
      </c>
      <c r="L8">
        <v>165.5</v>
      </c>
      <c r="M8">
        <v>114.6</v>
      </c>
      <c r="N8">
        <v>170</v>
      </c>
      <c r="O8">
        <v>165.5</v>
      </c>
      <c r="P8">
        <v>171.7</v>
      </c>
      <c r="Q8">
        <v>160.5</v>
      </c>
      <c r="R8">
        <v>189.1</v>
      </c>
      <c r="S8">
        <v>165.3</v>
      </c>
      <c r="T8">
        <v>159.9</v>
      </c>
      <c r="U8">
        <v>164.6</v>
      </c>
      <c r="V8">
        <v>162.1</v>
      </c>
      <c r="W8">
        <v>159.19999999999999</v>
      </c>
      <c r="X8">
        <v>169.7</v>
      </c>
      <c r="Y8">
        <v>154.19999999999999</v>
      </c>
      <c r="Z8">
        <v>160.4</v>
      </c>
      <c r="AA8">
        <v>166.8</v>
      </c>
      <c r="AB8">
        <v>159.4</v>
      </c>
      <c r="AC8">
        <v>161.5</v>
      </c>
    </row>
    <row r="9" spans="1:29" x14ac:dyDescent="0.3">
      <c r="A9" t="s">
        <v>30</v>
      </c>
      <c r="B9">
        <v>2021</v>
      </c>
      <c r="C9" t="s">
        <v>40</v>
      </c>
      <c r="E9">
        <v>145.1</v>
      </c>
      <c r="F9">
        <v>204.5</v>
      </c>
      <c r="G9">
        <v>180.4</v>
      </c>
      <c r="H9">
        <v>157.1</v>
      </c>
      <c r="I9">
        <v>188.7</v>
      </c>
      <c r="J9">
        <v>157.69999999999999</v>
      </c>
      <c r="K9">
        <v>152.80000000000001</v>
      </c>
      <c r="L9">
        <v>163.6</v>
      </c>
      <c r="M9">
        <v>113.9</v>
      </c>
      <c r="N9">
        <v>169.7</v>
      </c>
      <c r="O9">
        <v>166.2</v>
      </c>
      <c r="P9">
        <v>171</v>
      </c>
      <c r="Q9">
        <v>161.69999999999999</v>
      </c>
      <c r="R9">
        <v>189.7</v>
      </c>
      <c r="S9">
        <v>166</v>
      </c>
      <c r="T9">
        <v>161.1</v>
      </c>
      <c r="U9">
        <v>165.3</v>
      </c>
      <c r="V9">
        <v>162.5</v>
      </c>
      <c r="W9">
        <v>160.30000000000001</v>
      </c>
      <c r="X9">
        <v>170.4</v>
      </c>
      <c r="Y9">
        <v>157.1</v>
      </c>
      <c r="Z9">
        <v>160.69999999999999</v>
      </c>
      <c r="AA9">
        <v>167.2</v>
      </c>
      <c r="AB9">
        <v>160.4</v>
      </c>
      <c r="AC9">
        <v>162.80000000000001</v>
      </c>
    </row>
    <row r="10" spans="1:29" x14ac:dyDescent="0.3">
      <c r="A10" t="s">
        <v>30</v>
      </c>
      <c r="B10">
        <v>2021</v>
      </c>
      <c r="C10" t="s">
        <v>41</v>
      </c>
      <c r="E10">
        <v>144.9</v>
      </c>
      <c r="F10">
        <v>202.3</v>
      </c>
      <c r="G10">
        <v>176.5</v>
      </c>
      <c r="H10">
        <v>157.5</v>
      </c>
      <c r="I10">
        <v>190.9</v>
      </c>
      <c r="J10">
        <v>155.69999999999999</v>
      </c>
      <c r="K10">
        <v>153.9</v>
      </c>
      <c r="L10">
        <v>162.80000000000001</v>
      </c>
      <c r="M10">
        <v>115.2</v>
      </c>
      <c r="N10">
        <v>169.8</v>
      </c>
      <c r="O10">
        <v>167.6</v>
      </c>
      <c r="P10">
        <v>171.9</v>
      </c>
      <c r="Q10">
        <v>161.80000000000001</v>
      </c>
      <c r="R10">
        <v>190.2</v>
      </c>
      <c r="S10">
        <v>167</v>
      </c>
      <c r="T10">
        <v>162.6</v>
      </c>
      <c r="U10">
        <v>166.3</v>
      </c>
      <c r="V10">
        <v>163.1</v>
      </c>
      <c r="W10">
        <v>160.9</v>
      </c>
      <c r="X10">
        <v>171.1</v>
      </c>
      <c r="Y10">
        <v>157.69999999999999</v>
      </c>
      <c r="Z10">
        <v>161.1</v>
      </c>
      <c r="AA10">
        <v>167.5</v>
      </c>
      <c r="AB10">
        <v>160.30000000000001</v>
      </c>
      <c r="AC10">
        <v>163.30000000000001</v>
      </c>
    </row>
    <row r="11" spans="1:29" x14ac:dyDescent="0.3">
      <c r="A11" t="s">
        <v>30</v>
      </c>
      <c r="B11">
        <v>2021</v>
      </c>
      <c r="C11" t="s">
        <v>42</v>
      </c>
      <c r="E11">
        <v>145.4</v>
      </c>
      <c r="F11">
        <v>202.1</v>
      </c>
      <c r="G11">
        <v>172</v>
      </c>
      <c r="H11">
        <v>158</v>
      </c>
      <c r="I11">
        <v>195.5</v>
      </c>
      <c r="J11">
        <v>152.69999999999999</v>
      </c>
      <c r="K11">
        <v>151.4</v>
      </c>
      <c r="L11">
        <v>163.9</v>
      </c>
      <c r="M11">
        <v>119.3</v>
      </c>
      <c r="N11">
        <v>170.1</v>
      </c>
      <c r="O11">
        <v>168.3</v>
      </c>
      <c r="P11">
        <v>172.8</v>
      </c>
      <c r="Q11">
        <v>162.1</v>
      </c>
      <c r="R11">
        <v>190.5</v>
      </c>
      <c r="S11">
        <v>167.7</v>
      </c>
      <c r="T11">
        <v>163.6</v>
      </c>
      <c r="U11">
        <v>167.1</v>
      </c>
      <c r="V11">
        <v>163.69999999999999</v>
      </c>
      <c r="W11">
        <v>161.30000000000001</v>
      </c>
      <c r="X11">
        <v>171.9</v>
      </c>
      <c r="Y11">
        <v>157.80000000000001</v>
      </c>
      <c r="Z11">
        <v>162.69999999999999</v>
      </c>
      <c r="AA11">
        <v>168.5</v>
      </c>
      <c r="AB11">
        <v>160.19999999999999</v>
      </c>
      <c r="AC11">
        <v>163.80000000000001</v>
      </c>
    </row>
    <row r="12" spans="1:29" x14ac:dyDescent="0.3">
      <c r="A12" t="s">
        <v>30</v>
      </c>
      <c r="B12">
        <v>2021</v>
      </c>
      <c r="C12" t="s">
        <v>43</v>
      </c>
      <c r="E12">
        <v>146.1</v>
      </c>
      <c r="F12">
        <v>202.5</v>
      </c>
      <c r="G12">
        <v>170.1</v>
      </c>
      <c r="H12">
        <v>158.4</v>
      </c>
      <c r="I12">
        <v>198.8</v>
      </c>
      <c r="J12">
        <v>152.6</v>
      </c>
      <c r="K12">
        <v>170.4</v>
      </c>
      <c r="L12">
        <v>165.2</v>
      </c>
      <c r="M12">
        <v>121.6</v>
      </c>
      <c r="N12">
        <v>170.6</v>
      </c>
      <c r="O12">
        <v>168.8</v>
      </c>
      <c r="P12">
        <v>173.6</v>
      </c>
      <c r="Q12">
        <v>165.5</v>
      </c>
      <c r="R12">
        <v>191.2</v>
      </c>
      <c r="S12">
        <v>168.9</v>
      </c>
      <c r="T12">
        <v>164.8</v>
      </c>
      <c r="U12">
        <v>168.3</v>
      </c>
      <c r="V12">
        <v>165.5</v>
      </c>
      <c r="W12">
        <v>162</v>
      </c>
      <c r="X12">
        <v>172.5</v>
      </c>
      <c r="Y12">
        <v>159.5</v>
      </c>
      <c r="Z12">
        <v>163.19999999999999</v>
      </c>
      <c r="AA12">
        <v>169</v>
      </c>
      <c r="AB12">
        <v>161.1</v>
      </c>
      <c r="AC12">
        <v>164.7</v>
      </c>
    </row>
    <row r="13" spans="1:29" x14ac:dyDescent="0.3">
      <c r="A13" t="s">
        <v>30</v>
      </c>
      <c r="B13">
        <v>2021</v>
      </c>
      <c r="C13" t="s">
        <v>45</v>
      </c>
      <c r="E13">
        <v>146.9</v>
      </c>
      <c r="F13">
        <v>199.8</v>
      </c>
      <c r="G13">
        <v>171.5</v>
      </c>
      <c r="H13">
        <v>159.1</v>
      </c>
      <c r="I13">
        <v>198.4</v>
      </c>
      <c r="J13">
        <v>153.19999999999999</v>
      </c>
      <c r="K13">
        <v>183.9</v>
      </c>
      <c r="L13">
        <v>165.4</v>
      </c>
      <c r="M13">
        <v>122.1</v>
      </c>
      <c r="N13">
        <v>170.8</v>
      </c>
      <c r="O13">
        <v>169.1</v>
      </c>
      <c r="P13">
        <v>174.3</v>
      </c>
      <c r="Q13">
        <v>167.5</v>
      </c>
      <c r="R13">
        <v>191.4</v>
      </c>
      <c r="S13">
        <v>170.4</v>
      </c>
      <c r="T13">
        <v>166</v>
      </c>
      <c r="U13">
        <v>169.8</v>
      </c>
      <c r="V13">
        <v>165.3</v>
      </c>
      <c r="W13">
        <v>162.9</v>
      </c>
      <c r="X13">
        <v>173.4</v>
      </c>
      <c r="Y13">
        <v>158.9</v>
      </c>
      <c r="Z13">
        <v>163.80000000000001</v>
      </c>
      <c r="AA13">
        <v>169.3</v>
      </c>
      <c r="AB13">
        <v>162.4</v>
      </c>
      <c r="AC13">
        <v>165.2</v>
      </c>
    </row>
    <row r="14" spans="1:29" x14ac:dyDescent="0.3">
      <c r="A14" t="s">
        <v>30</v>
      </c>
      <c r="B14">
        <v>2021</v>
      </c>
      <c r="C14" t="s">
        <v>46</v>
      </c>
      <c r="E14">
        <v>147.4</v>
      </c>
      <c r="F14">
        <v>197</v>
      </c>
      <c r="G14">
        <v>176.5</v>
      </c>
      <c r="H14">
        <v>159.80000000000001</v>
      </c>
      <c r="I14">
        <v>195.8</v>
      </c>
      <c r="J14">
        <v>152</v>
      </c>
      <c r="K14">
        <v>172.3</v>
      </c>
      <c r="L14">
        <v>164.5</v>
      </c>
      <c r="M14">
        <v>120.6</v>
      </c>
      <c r="N14">
        <v>171.7</v>
      </c>
      <c r="O14">
        <v>169.7</v>
      </c>
      <c r="P14">
        <v>175.1</v>
      </c>
      <c r="Q14">
        <v>165.8</v>
      </c>
      <c r="R14">
        <v>190.8</v>
      </c>
      <c r="S14">
        <v>171.8</v>
      </c>
      <c r="T14">
        <v>167.3</v>
      </c>
      <c r="U14">
        <v>171.2</v>
      </c>
      <c r="V14">
        <v>165.6</v>
      </c>
      <c r="W14">
        <v>163.9</v>
      </c>
      <c r="X14">
        <v>174</v>
      </c>
      <c r="Y14">
        <v>160.1</v>
      </c>
      <c r="Z14">
        <v>164.5</v>
      </c>
      <c r="AA14">
        <v>169.7</v>
      </c>
      <c r="AB14">
        <v>162.80000000000001</v>
      </c>
      <c r="AC14">
        <v>166</v>
      </c>
    </row>
    <row r="15" spans="1:29" x14ac:dyDescent="0.3">
      <c r="A15" t="s">
        <v>30</v>
      </c>
      <c r="B15">
        <v>2022</v>
      </c>
      <c r="C15" t="s">
        <v>31</v>
      </c>
      <c r="E15">
        <v>148.30000000000001</v>
      </c>
      <c r="F15">
        <v>196.9</v>
      </c>
      <c r="G15">
        <v>178</v>
      </c>
      <c r="H15">
        <v>160.5</v>
      </c>
      <c r="I15">
        <v>192.6</v>
      </c>
      <c r="J15">
        <v>151.19999999999999</v>
      </c>
      <c r="K15">
        <v>159.19999999999999</v>
      </c>
      <c r="L15">
        <v>164</v>
      </c>
      <c r="M15">
        <v>119.3</v>
      </c>
      <c r="N15">
        <v>173.3</v>
      </c>
      <c r="O15">
        <v>169.8</v>
      </c>
      <c r="P15">
        <v>175.8</v>
      </c>
      <c r="Q15">
        <v>164.1</v>
      </c>
      <c r="R15">
        <v>190.7</v>
      </c>
      <c r="S15">
        <v>173.2</v>
      </c>
      <c r="T15">
        <v>169.3</v>
      </c>
      <c r="U15">
        <v>172.7</v>
      </c>
      <c r="V15">
        <v>165.8</v>
      </c>
      <c r="W15">
        <v>164.9</v>
      </c>
      <c r="X15">
        <v>174.7</v>
      </c>
      <c r="Y15">
        <v>160.80000000000001</v>
      </c>
      <c r="Z15">
        <v>164.9</v>
      </c>
      <c r="AA15">
        <v>169.9</v>
      </c>
      <c r="AB15">
        <v>163.19999999999999</v>
      </c>
      <c r="AC15">
        <v>166.6</v>
      </c>
    </row>
    <row r="16" spans="1:29" x14ac:dyDescent="0.3">
      <c r="A16" t="s">
        <v>30</v>
      </c>
      <c r="B16">
        <v>2022</v>
      </c>
      <c r="C16" t="s">
        <v>35</v>
      </c>
      <c r="E16">
        <v>148.80000000000001</v>
      </c>
      <c r="F16">
        <v>198.1</v>
      </c>
      <c r="G16">
        <v>175.5</v>
      </c>
      <c r="H16">
        <v>160.69999999999999</v>
      </c>
      <c r="I16">
        <v>192.6</v>
      </c>
      <c r="J16">
        <v>151.4</v>
      </c>
      <c r="K16">
        <v>155.19999999999999</v>
      </c>
      <c r="L16">
        <v>163.9</v>
      </c>
      <c r="M16">
        <v>118.1</v>
      </c>
      <c r="N16">
        <v>175.4</v>
      </c>
      <c r="O16">
        <v>170.5</v>
      </c>
      <c r="P16">
        <v>176.3</v>
      </c>
      <c r="Q16">
        <v>163.9</v>
      </c>
      <c r="R16">
        <v>191.5</v>
      </c>
      <c r="S16">
        <v>174.1</v>
      </c>
      <c r="T16">
        <v>171</v>
      </c>
      <c r="U16">
        <v>173.7</v>
      </c>
      <c r="V16">
        <v>167.4</v>
      </c>
      <c r="W16">
        <v>165.7</v>
      </c>
      <c r="X16">
        <v>175.3</v>
      </c>
      <c r="Y16">
        <v>161.19999999999999</v>
      </c>
      <c r="Z16">
        <v>165.5</v>
      </c>
      <c r="AA16">
        <v>170.3</v>
      </c>
      <c r="AB16">
        <v>164.5</v>
      </c>
      <c r="AC16">
        <v>167.3</v>
      </c>
    </row>
    <row r="17" spans="1:29" x14ac:dyDescent="0.3">
      <c r="A17" t="s">
        <v>30</v>
      </c>
      <c r="B17">
        <v>2022</v>
      </c>
      <c r="C17" t="s">
        <v>36</v>
      </c>
      <c r="E17">
        <v>150.19999999999999</v>
      </c>
      <c r="F17">
        <v>208</v>
      </c>
      <c r="G17">
        <v>167.9</v>
      </c>
      <c r="H17">
        <v>162</v>
      </c>
      <c r="I17">
        <v>203.1</v>
      </c>
      <c r="J17">
        <v>155.9</v>
      </c>
      <c r="K17">
        <v>155.80000000000001</v>
      </c>
      <c r="L17">
        <v>164.2</v>
      </c>
      <c r="M17">
        <v>118.1</v>
      </c>
      <c r="N17">
        <v>178.7</v>
      </c>
      <c r="O17">
        <v>171.2</v>
      </c>
      <c r="P17">
        <v>177.4</v>
      </c>
      <c r="Q17">
        <v>166.6</v>
      </c>
      <c r="R17">
        <v>192.3</v>
      </c>
      <c r="S17">
        <v>175.4</v>
      </c>
      <c r="T17">
        <v>173.2</v>
      </c>
      <c r="U17">
        <v>175.1</v>
      </c>
      <c r="V17">
        <v>168.9</v>
      </c>
      <c r="W17">
        <v>166.5</v>
      </c>
      <c r="X17">
        <v>176</v>
      </c>
      <c r="Y17">
        <v>162</v>
      </c>
      <c r="Z17">
        <v>166.6</v>
      </c>
      <c r="AA17">
        <v>170.6</v>
      </c>
      <c r="AB17">
        <v>167.4</v>
      </c>
      <c r="AC17">
        <v>168.3</v>
      </c>
    </row>
    <row r="18" spans="1:29" x14ac:dyDescent="0.3">
      <c r="A18" t="s">
        <v>30</v>
      </c>
      <c r="B18">
        <v>2022</v>
      </c>
      <c r="C18" t="s">
        <v>37</v>
      </c>
      <c r="E18">
        <v>151.80000000000001</v>
      </c>
      <c r="F18">
        <v>209.7</v>
      </c>
      <c r="G18">
        <v>164.5</v>
      </c>
      <c r="H18">
        <v>163.80000000000001</v>
      </c>
      <c r="I18">
        <v>207.4</v>
      </c>
      <c r="J18">
        <v>169.7</v>
      </c>
      <c r="K18">
        <v>153.6</v>
      </c>
      <c r="L18">
        <v>165.1</v>
      </c>
      <c r="M18">
        <v>118.2</v>
      </c>
      <c r="N18">
        <v>182.9</v>
      </c>
      <c r="O18">
        <v>172.4</v>
      </c>
      <c r="P18">
        <v>178.9</v>
      </c>
      <c r="Q18">
        <v>168.6</v>
      </c>
      <c r="R18">
        <v>192.8</v>
      </c>
      <c r="S18">
        <v>177.5</v>
      </c>
      <c r="T18">
        <v>175.1</v>
      </c>
      <c r="U18">
        <v>177.1</v>
      </c>
      <c r="V18">
        <v>173.3</v>
      </c>
      <c r="W18">
        <v>167.7</v>
      </c>
      <c r="X18">
        <v>177</v>
      </c>
      <c r="Y18">
        <v>166.2</v>
      </c>
      <c r="Z18">
        <v>167.2</v>
      </c>
      <c r="AA18">
        <v>170.9</v>
      </c>
      <c r="AB18">
        <v>169</v>
      </c>
      <c r="AC18">
        <v>170.2</v>
      </c>
    </row>
    <row r="19" spans="1:29" x14ac:dyDescent="0.3">
      <c r="A19" t="s">
        <v>30</v>
      </c>
      <c r="B19">
        <v>2022</v>
      </c>
      <c r="C19" t="s">
        <v>38</v>
      </c>
      <c r="E19">
        <v>152.9</v>
      </c>
      <c r="F19">
        <v>214.7</v>
      </c>
      <c r="G19">
        <v>161.4</v>
      </c>
      <c r="H19">
        <v>164.6</v>
      </c>
      <c r="I19">
        <v>209.9</v>
      </c>
      <c r="J19">
        <v>168</v>
      </c>
      <c r="K19">
        <v>160.4</v>
      </c>
      <c r="L19">
        <v>165</v>
      </c>
      <c r="M19">
        <v>118.9</v>
      </c>
      <c r="N19">
        <v>186.6</v>
      </c>
      <c r="O19">
        <v>173.2</v>
      </c>
      <c r="P19">
        <v>180.4</v>
      </c>
      <c r="Q19">
        <v>170.8</v>
      </c>
      <c r="R19">
        <v>192.9</v>
      </c>
      <c r="S19">
        <v>179.3</v>
      </c>
      <c r="T19">
        <v>177.2</v>
      </c>
      <c r="U19">
        <v>179</v>
      </c>
      <c r="V19">
        <v>175.3</v>
      </c>
      <c r="W19">
        <v>168.9</v>
      </c>
      <c r="X19">
        <v>177.7</v>
      </c>
      <c r="Y19">
        <v>167.1</v>
      </c>
      <c r="Z19">
        <v>167.6</v>
      </c>
      <c r="AA19">
        <v>171.8</v>
      </c>
      <c r="AB19">
        <v>168.5</v>
      </c>
      <c r="AC19">
        <v>170.9</v>
      </c>
    </row>
    <row r="20" spans="1:29" x14ac:dyDescent="0.3">
      <c r="A20" t="s">
        <v>30</v>
      </c>
      <c r="B20">
        <v>2022</v>
      </c>
      <c r="C20" t="s">
        <v>39</v>
      </c>
      <c r="E20">
        <v>153.80000000000001</v>
      </c>
      <c r="F20">
        <v>217.2</v>
      </c>
      <c r="G20">
        <v>169.6</v>
      </c>
      <c r="H20">
        <v>165.4</v>
      </c>
      <c r="I20">
        <v>208.1</v>
      </c>
      <c r="J20">
        <v>165.8</v>
      </c>
      <c r="K20">
        <v>167.3</v>
      </c>
      <c r="L20">
        <v>164.6</v>
      </c>
      <c r="M20">
        <v>119.1</v>
      </c>
      <c r="N20">
        <v>188.9</v>
      </c>
      <c r="O20">
        <v>174.2</v>
      </c>
      <c r="P20">
        <v>181.9</v>
      </c>
      <c r="Q20">
        <v>172.4</v>
      </c>
      <c r="R20">
        <v>192.9</v>
      </c>
      <c r="S20">
        <v>180.7</v>
      </c>
      <c r="T20">
        <v>178.7</v>
      </c>
      <c r="U20">
        <v>180.4</v>
      </c>
      <c r="V20">
        <v>176.7</v>
      </c>
      <c r="W20">
        <v>170.3</v>
      </c>
      <c r="X20">
        <v>178.2</v>
      </c>
      <c r="Y20">
        <v>165.5</v>
      </c>
      <c r="Z20">
        <v>168</v>
      </c>
      <c r="AA20">
        <v>172.6</v>
      </c>
      <c r="AB20">
        <v>169.5</v>
      </c>
      <c r="AC20">
        <v>171</v>
      </c>
    </row>
    <row r="21" spans="1:29" x14ac:dyDescent="0.3">
      <c r="A21" t="s">
        <v>30</v>
      </c>
      <c r="B21">
        <v>2022</v>
      </c>
      <c r="C21" t="s">
        <v>40</v>
      </c>
      <c r="E21">
        <v>155.19999999999999</v>
      </c>
      <c r="F21">
        <v>210.8</v>
      </c>
      <c r="G21">
        <v>174.3</v>
      </c>
      <c r="H21">
        <v>166.3</v>
      </c>
      <c r="I21">
        <v>202.2</v>
      </c>
      <c r="J21">
        <v>169.6</v>
      </c>
      <c r="K21">
        <v>168.6</v>
      </c>
      <c r="L21">
        <v>164.4</v>
      </c>
      <c r="M21">
        <v>119.2</v>
      </c>
      <c r="N21">
        <v>191.8</v>
      </c>
      <c r="O21">
        <v>174.5</v>
      </c>
      <c r="P21">
        <v>183.1</v>
      </c>
      <c r="Q21">
        <v>172.5</v>
      </c>
      <c r="R21">
        <v>193.2</v>
      </c>
      <c r="S21">
        <v>182</v>
      </c>
      <c r="T21">
        <v>180.3</v>
      </c>
      <c r="U21">
        <v>181.7</v>
      </c>
      <c r="V21">
        <v>179.6</v>
      </c>
      <c r="W21">
        <v>171.3</v>
      </c>
      <c r="X21">
        <v>178.8</v>
      </c>
      <c r="Y21">
        <v>166.3</v>
      </c>
      <c r="Z21">
        <v>168.6</v>
      </c>
      <c r="AA21">
        <v>174.7</v>
      </c>
      <c r="AB21">
        <v>169.7</v>
      </c>
      <c r="AC21">
        <v>171.8</v>
      </c>
    </row>
    <row r="22" spans="1:29" x14ac:dyDescent="0.3">
      <c r="A22" t="s">
        <v>30</v>
      </c>
      <c r="B22">
        <v>2022</v>
      </c>
      <c r="C22" t="s">
        <v>41</v>
      </c>
      <c r="E22">
        <v>159.5</v>
      </c>
      <c r="F22">
        <v>204.1</v>
      </c>
      <c r="G22">
        <v>168.3</v>
      </c>
      <c r="H22">
        <v>167.9</v>
      </c>
      <c r="I22">
        <v>198.1</v>
      </c>
      <c r="J22">
        <v>169.2</v>
      </c>
      <c r="K22">
        <v>173.1</v>
      </c>
      <c r="L22">
        <v>167.1</v>
      </c>
      <c r="M22">
        <v>120.2</v>
      </c>
      <c r="N22">
        <v>195.6</v>
      </c>
      <c r="O22">
        <v>174.8</v>
      </c>
      <c r="P22">
        <v>184</v>
      </c>
      <c r="Q22">
        <v>173.9</v>
      </c>
      <c r="R22">
        <v>193.7</v>
      </c>
      <c r="S22">
        <v>183.2</v>
      </c>
      <c r="T22">
        <v>181.7</v>
      </c>
      <c r="U22">
        <v>183</v>
      </c>
      <c r="V22">
        <v>179.1</v>
      </c>
      <c r="W22">
        <v>172.3</v>
      </c>
      <c r="X22">
        <v>179.4</v>
      </c>
      <c r="Y22">
        <v>166.6</v>
      </c>
      <c r="Z22">
        <v>169.3</v>
      </c>
      <c r="AA22">
        <v>175.7</v>
      </c>
      <c r="AB22">
        <v>171.1</v>
      </c>
      <c r="AC22">
        <v>172.6</v>
      </c>
    </row>
    <row r="23" spans="1:29" x14ac:dyDescent="0.3">
      <c r="A23" t="s">
        <v>30</v>
      </c>
      <c r="B23">
        <v>2022</v>
      </c>
      <c r="C23" t="s">
        <v>42</v>
      </c>
      <c r="E23">
        <v>162.9</v>
      </c>
      <c r="F23">
        <v>206.7</v>
      </c>
      <c r="G23">
        <v>169</v>
      </c>
      <c r="H23">
        <v>169.5</v>
      </c>
      <c r="I23">
        <v>194.1</v>
      </c>
      <c r="J23">
        <v>164.1</v>
      </c>
      <c r="K23">
        <v>176.9</v>
      </c>
      <c r="L23">
        <v>169</v>
      </c>
      <c r="M23">
        <v>120.8</v>
      </c>
      <c r="N23">
        <v>199.1</v>
      </c>
      <c r="O23">
        <v>175.4</v>
      </c>
      <c r="P23">
        <v>184.8</v>
      </c>
      <c r="Q23">
        <v>175.5</v>
      </c>
      <c r="R23">
        <v>194.5</v>
      </c>
      <c r="S23">
        <v>184.7</v>
      </c>
      <c r="T23">
        <v>183.3</v>
      </c>
      <c r="U23">
        <v>184.5</v>
      </c>
      <c r="V23">
        <v>179.7</v>
      </c>
      <c r="W23">
        <v>173.6</v>
      </c>
      <c r="X23">
        <v>180.2</v>
      </c>
      <c r="Y23">
        <v>166.9</v>
      </c>
      <c r="Z23">
        <v>170</v>
      </c>
      <c r="AA23">
        <v>176.2</v>
      </c>
      <c r="AB23">
        <v>170.8</v>
      </c>
      <c r="AC23">
        <v>173.1</v>
      </c>
    </row>
    <row r="24" spans="1:29" x14ac:dyDescent="0.3">
      <c r="A24" t="s">
        <v>30</v>
      </c>
      <c r="B24">
        <v>2022</v>
      </c>
      <c r="C24" t="s">
        <v>43</v>
      </c>
      <c r="E24">
        <v>164.7</v>
      </c>
      <c r="F24">
        <v>208.8</v>
      </c>
      <c r="G24">
        <v>170.3</v>
      </c>
      <c r="H24">
        <v>170.9</v>
      </c>
      <c r="I24">
        <v>191.6</v>
      </c>
      <c r="J24">
        <v>162.19999999999999</v>
      </c>
      <c r="K24">
        <v>184.8</v>
      </c>
      <c r="L24">
        <v>169.7</v>
      </c>
      <c r="M24">
        <v>121.1</v>
      </c>
      <c r="N24">
        <v>201.6</v>
      </c>
      <c r="O24">
        <v>175.8</v>
      </c>
      <c r="P24">
        <v>185.6</v>
      </c>
      <c r="Q24">
        <v>177.4</v>
      </c>
      <c r="R24">
        <v>194.9</v>
      </c>
      <c r="S24">
        <v>186.1</v>
      </c>
      <c r="T24">
        <v>184.4</v>
      </c>
      <c r="U24">
        <v>185.9</v>
      </c>
      <c r="V24">
        <v>180.8</v>
      </c>
      <c r="W24">
        <v>174.4</v>
      </c>
      <c r="X24">
        <v>181.2</v>
      </c>
      <c r="Y24">
        <v>167.4</v>
      </c>
      <c r="Z24">
        <v>170.6</v>
      </c>
      <c r="AA24">
        <v>176.5</v>
      </c>
      <c r="AB24">
        <v>172</v>
      </c>
      <c r="AC24">
        <v>173.9</v>
      </c>
    </row>
    <row r="25" spans="1:29" x14ac:dyDescent="0.3">
      <c r="A25" t="s">
        <v>30</v>
      </c>
      <c r="B25">
        <v>2022</v>
      </c>
      <c r="C25" t="s">
        <v>45</v>
      </c>
      <c r="E25">
        <v>166.9</v>
      </c>
      <c r="F25">
        <v>207.2</v>
      </c>
      <c r="G25">
        <v>180.2</v>
      </c>
      <c r="H25">
        <v>172.3</v>
      </c>
      <c r="I25">
        <v>194</v>
      </c>
      <c r="J25">
        <v>159.1</v>
      </c>
      <c r="K25">
        <v>171.6</v>
      </c>
      <c r="L25">
        <v>170.2</v>
      </c>
      <c r="M25">
        <v>121.5</v>
      </c>
      <c r="N25">
        <v>204.8</v>
      </c>
      <c r="O25">
        <v>176.4</v>
      </c>
      <c r="P25">
        <v>186.9</v>
      </c>
      <c r="Q25">
        <v>176.6</v>
      </c>
      <c r="R25">
        <v>195.5</v>
      </c>
      <c r="S25">
        <v>187.2</v>
      </c>
      <c r="T25">
        <v>185.2</v>
      </c>
      <c r="U25">
        <v>186.9</v>
      </c>
      <c r="V25">
        <v>181.9</v>
      </c>
      <c r="W25">
        <v>175.5</v>
      </c>
      <c r="X25">
        <v>182.3</v>
      </c>
      <c r="Y25">
        <v>167.5</v>
      </c>
      <c r="Z25">
        <v>170.8</v>
      </c>
      <c r="AA25">
        <v>176.9</v>
      </c>
      <c r="AB25">
        <v>173.4</v>
      </c>
      <c r="AC25">
        <v>174.6</v>
      </c>
    </row>
    <row r="26" spans="1:29" x14ac:dyDescent="0.3">
      <c r="A26" t="s">
        <v>30</v>
      </c>
      <c r="B26">
        <v>2022</v>
      </c>
      <c r="C26" t="s">
        <v>46</v>
      </c>
      <c r="E26">
        <v>168.8</v>
      </c>
      <c r="F26">
        <v>206.9</v>
      </c>
      <c r="G26">
        <v>189.1</v>
      </c>
      <c r="H26">
        <v>173.4</v>
      </c>
      <c r="I26">
        <v>193.9</v>
      </c>
      <c r="J26">
        <v>156.69999999999999</v>
      </c>
      <c r="K26">
        <v>150.19999999999999</v>
      </c>
      <c r="L26">
        <v>170.5</v>
      </c>
      <c r="M26">
        <v>121.2</v>
      </c>
      <c r="N26">
        <v>207.5</v>
      </c>
      <c r="O26">
        <v>176.8</v>
      </c>
      <c r="P26">
        <v>187.7</v>
      </c>
      <c r="Q26">
        <v>174.4</v>
      </c>
      <c r="R26">
        <v>195.9</v>
      </c>
      <c r="S26">
        <v>188.1</v>
      </c>
      <c r="T26">
        <v>185.9</v>
      </c>
      <c r="U26">
        <v>187.8</v>
      </c>
      <c r="V26">
        <v>182.8</v>
      </c>
      <c r="W26">
        <v>176.4</v>
      </c>
      <c r="X26">
        <v>183.5</v>
      </c>
      <c r="Y26">
        <v>167.8</v>
      </c>
      <c r="Z26">
        <v>171.2</v>
      </c>
      <c r="AA26">
        <v>177.3</v>
      </c>
      <c r="AB26">
        <v>175.7</v>
      </c>
      <c r="AC26">
        <v>175.5</v>
      </c>
    </row>
    <row r="27" spans="1:29" x14ac:dyDescent="0.3">
      <c r="A27" t="s">
        <v>30</v>
      </c>
      <c r="B27">
        <v>2023</v>
      </c>
      <c r="C27" t="s">
        <v>31</v>
      </c>
      <c r="E27">
        <v>174</v>
      </c>
      <c r="F27">
        <v>208.3</v>
      </c>
      <c r="G27">
        <v>192.9</v>
      </c>
      <c r="H27">
        <v>174.3</v>
      </c>
      <c r="I27">
        <v>192.6</v>
      </c>
      <c r="J27">
        <v>156.30000000000001</v>
      </c>
      <c r="K27">
        <v>142.9</v>
      </c>
      <c r="L27">
        <v>170.7</v>
      </c>
      <c r="M27">
        <v>120.3</v>
      </c>
      <c r="N27">
        <v>210.5</v>
      </c>
      <c r="O27">
        <v>176.9</v>
      </c>
      <c r="P27">
        <v>188.5</v>
      </c>
      <c r="Q27">
        <v>175</v>
      </c>
      <c r="R27">
        <v>196.9</v>
      </c>
      <c r="S27">
        <v>189</v>
      </c>
      <c r="T27">
        <v>186.3</v>
      </c>
      <c r="U27">
        <v>188.6</v>
      </c>
      <c r="V27">
        <v>183.2</v>
      </c>
      <c r="W27">
        <v>177.2</v>
      </c>
      <c r="X27">
        <v>184.7</v>
      </c>
      <c r="Y27">
        <v>168.2</v>
      </c>
      <c r="Z27">
        <v>171.8</v>
      </c>
      <c r="AA27">
        <v>177.8</v>
      </c>
      <c r="AB27">
        <v>178.4</v>
      </c>
      <c r="AC27">
        <v>176.5</v>
      </c>
    </row>
    <row r="28" spans="1:29" x14ac:dyDescent="0.3">
      <c r="A28" t="s">
        <v>30</v>
      </c>
      <c r="B28">
        <v>2023</v>
      </c>
      <c r="C28" t="s">
        <v>35</v>
      </c>
      <c r="E28">
        <v>174.2</v>
      </c>
      <c r="F28">
        <v>205.2</v>
      </c>
      <c r="G28">
        <v>173.9</v>
      </c>
      <c r="H28">
        <v>177</v>
      </c>
      <c r="I28">
        <v>183.4</v>
      </c>
      <c r="J28">
        <v>167.2</v>
      </c>
      <c r="K28">
        <v>140.9</v>
      </c>
      <c r="L28">
        <v>170.4</v>
      </c>
      <c r="M28">
        <v>119.1</v>
      </c>
      <c r="N28">
        <v>212.1</v>
      </c>
      <c r="O28">
        <v>177.6</v>
      </c>
      <c r="P28">
        <v>189.9</v>
      </c>
      <c r="Q28">
        <v>174.8</v>
      </c>
      <c r="R28">
        <v>198.3</v>
      </c>
      <c r="S28">
        <v>190</v>
      </c>
      <c r="T28">
        <v>187</v>
      </c>
      <c r="U28">
        <v>189.6</v>
      </c>
      <c r="V28">
        <v>181.6</v>
      </c>
      <c r="W28">
        <v>178.6</v>
      </c>
      <c r="X28">
        <v>186.6</v>
      </c>
      <c r="Y28">
        <v>169</v>
      </c>
      <c r="Z28">
        <v>172.8</v>
      </c>
      <c r="AA28">
        <v>178.5</v>
      </c>
      <c r="AB28">
        <v>180.7</v>
      </c>
      <c r="AC28">
        <v>177.9</v>
      </c>
    </row>
    <row r="29" spans="1:29" x14ac:dyDescent="0.3">
      <c r="A29" t="s">
        <v>30</v>
      </c>
      <c r="B29">
        <v>2023</v>
      </c>
      <c r="C29" t="s">
        <v>36</v>
      </c>
      <c r="E29">
        <v>174.3</v>
      </c>
      <c r="F29">
        <v>205.2</v>
      </c>
      <c r="G29">
        <v>173.9</v>
      </c>
      <c r="H29">
        <v>177</v>
      </c>
      <c r="I29">
        <v>183.3</v>
      </c>
      <c r="J29">
        <v>167.2</v>
      </c>
      <c r="K29">
        <v>140.9</v>
      </c>
      <c r="L29">
        <v>170.5</v>
      </c>
      <c r="M29">
        <v>119.1</v>
      </c>
      <c r="N29">
        <v>212.1</v>
      </c>
      <c r="O29">
        <v>177.6</v>
      </c>
      <c r="P29">
        <v>189.9</v>
      </c>
      <c r="Q29">
        <v>174.8</v>
      </c>
      <c r="R29">
        <v>198.4</v>
      </c>
      <c r="S29">
        <v>190</v>
      </c>
      <c r="T29">
        <v>187</v>
      </c>
      <c r="U29">
        <v>189.6</v>
      </c>
      <c r="V29">
        <v>181.4</v>
      </c>
      <c r="W29">
        <v>178.6</v>
      </c>
      <c r="X29">
        <v>186.6</v>
      </c>
      <c r="Y29">
        <v>169</v>
      </c>
      <c r="Z29">
        <v>172.8</v>
      </c>
      <c r="AA29">
        <v>178.5</v>
      </c>
      <c r="AB29">
        <v>180.7</v>
      </c>
      <c r="AC29">
        <v>177.9</v>
      </c>
    </row>
    <row r="30" spans="1:29" x14ac:dyDescent="0.3">
      <c r="A30" t="s">
        <v>30</v>
      </c>
      <c r="B30">
        <v>2023</v>
      </c>
      <c r="C30" t="s">
        <v>37</v>
      </c>
      <c r="E30">
        <v>173.3</v>
      </c>
      <c r="F30">
        <v>206.9</v>
      </c>
      <c r="G30">
        <v>167.9</v>
      </c>
      <c r="H30">
        <v>178.2</v>
      </c>
      <c r="I30">
        <v>178.5</v>
      </c>
      <c r="J30">
        <v>173.7</v>
      </c>
      <c r="K30">
        <v>142.80000000000001</v>
      </c>
      <c r="L30">
        <v>172.8</v>
      </c>
      <c r="M30">
        <v>120.4</v>
      </c>
      <c r="N30">
        <v>215.5</v>
      </c>
      <c r="O30">
        <v>178.2</v>
      </c>
      <c r="P30">
        <v>190.5</v>
      </c>
      <c r="Q30">
        <v>175.5</v>
      </c>
      <c r="R30">
        <v>199.5</v>
      </c>
      <c r="S30">
        <v>190.7</v>
      </c>
      <c r="T30">
        <v>187.3</v>
      </c>
      <c r="U30">
        <v>190.2</v>
      </c>
      <c r="V30">
        <v>181.5</v>
      </c>
      <c r="W30">
        <v>179.1</v>
      </c>
      <c r="X30">
        <v>187.2</v>
      </c>
      <c r="Y30">
        <v>169.4</v>
      </c>
      <c r="Z30">
        <v>173.2</v>
      </c>
      <c r="AA30">
        <v>179.4</v>
      </c>
      <c r="AB30">
        <v>183.8</v>
      </c>
      <c r="AC30">
        <v>178.9</v>
      </c>
    </row>
    <row r="31" spans="1:29" x14ac:dyDescent="0.3">
      <c r="A31" t="s">
        <v>30</v>
      </c>
      <c r="B31">
        <v>2023</v>
      </c>
      <c r="C31" t="s">
        <v>38</v>
      </c>
      <c r="E31">
        <v>173.2</v>
      </c>
      <c r="F31">
        <v>211.5</v>
      </c>
      <c r="G31">
        <v>171</v>
      </c>
      <c r="H31">
        <v>179.6</v>
      </c>
      <c r="I31">
        <v>173.3</v>
      </c>
      <c r="J31">
        <v>169</v>
      </c>
      <c r="K31">
        <v>148.69999999999999</v>
      </c>
      <c r="L31">
        <v>174.9</v>
      </c>
      <c r="M31">
        <v>121.9</v>
      </c>
      <c r="N31">
        <v>221</v>
      </c>
      <c r="O31">
        <v>178.7</v>
      </c>
      <c r="P31">
        <v>191.1</v>
      </c>
      <c r="Q31">
        <v>176.8</v>
      </c>
      <c r="R31">
        <v>199.9</v>
      </c>
      <c r="S31">
        <v>191.2</v>
      </c>
      <c r="T31">
        <v>187.9</v>
      </c>
      <c r="U31">
        <v>190.8</v>
      </c>
      <c r="V31">
        <v>182.5</v>
      </c>
      <c r="W31">
        <v>179.8</v>
      </c>
      <c r="X31">
        <v>187.8</v>
      </c>
      <c r="Y31">
        <v>169.7</v>
      </c>
      <c r="Z31">
        <v>173.8</v>
      </c>
      <c r="AA31">
        <v>180.3</v>
      </c>
      <c r="AB31">
        <v>184.9</v>
      </c>
      <c r="AC31">
        <v>179.5</v>
      </c>
    </row>
    <row r="35" spans="1:29" x14ac:dyDescent="0.3">
      <c r="D35" t="s">
        <v>131</v>
      </c>
      <c r="J35" t="s">
        <v>132</v>
      </c>
    </row>
    <row r="36" spans="1:29" x14ac:dyDescent="0.3">
      <c r="A36" t="s">
        <v>30</v>
      </c>
      <c r="B36">
        <v>2021</v>
      </c>
      <c r="C36" t="s">
        <v>31</v>
      </c>
      <c r="D36">
        <v>100</v>
      </c>
      <c r="E36" s="48">
        <f t="shared" ref="E36:AC36" si="0">(E3-E2)/E2</f>
        <v>-8.2987551867219136E-3</v>
      </c>
      <c r="F36" s="48">
        <f t="shared" si="0"/>
        <v>-5.3050397877984082E-3</v>
      </c>
      <c r="G36" s="48">
        <f t="shared" si="0"/>
        <v>0</v>
      </c>
      <c r="H36" s="48">
        <f t="shared" si="0"/>
        <v>0</v>
      </c>
      <c r="I36" s="48">
        <f t="shared" si="0"/>
        <v>3.2000000000000077E-2</v>
      </c>
      <c r="J36" s="48">
        <f t="shared" si="0"/>
        <v>7.5394105551747376E-3</v>
      </c>
      <c r="K36" s="48">
        <f t="shared" si="0"/>
        <v>-0.16607460035523969</v>
      </c>
      <c r="L36" s="48">
        <f t="shared" si="0"/>
        <v>0</v>
      </c>
      <c r="M36" s="48">
        <f t="shared" si="0"/>
        <v>-5.2447552447553187E-3</v>
      </c>
      <c r="N36" s="48">
        <f t="shared" si="0"/>
        <v>6.1162079510703364E-3</v>
      </c>
      <c r="O36" s="48">
        <f t="shared" si="0"/>
        <v>1.7601043024771765E-2</v>
      </c>
      <c r="P36" s="48">
        <f t="shared" si="0"/>
        <v>4.2787286063570729E-3</v>
      </c>
      <c r="Q36" s="48">
        <f t="shared" si="0"/>
        <v>-2.9787234042553228E-2</v>
      </c>
      <c r="R36" s="48">
        <f t="shared" si="0"/>
        <v>5.4466230936819175E-3</v>
      </c>
      <c r="S36" s="48">
        <f t="shared" si="0"/>
        <v>3.1847133757961785E-3</v>
      </c>
      <c r="T36" s="48">
        <f t="shared" si="0"/>
        <v>5.2770448548813418E-3</v>
      </c>
      <c r="U36" s="48">
        <f t="shared" si="0"/>
        <v>3.1989763275751758E-3</v>
      </c>
      <c r="V36" s="48">
        <f t="shared" si="0"/>
        <v>1.4794889038332329E-2</v>
      </c>
      <c r="W36" s="48">
        <f t="shared" si="0"/>
        <v>3.2594524119947846E-3</v>
      </c>
      <c r="X36" s="48">
        <f t="shared" si="0"/>
        <v>5.5693069306931046E-3</v>
      </c>
      <c r="Y36" s="48">
        <f t="shared" si="0"/>
        <v>7.513661202185753E-3</v>
      </c>
      <c r="Z36" s="48">
        <f t="shared" si="0"/>
        <v>7.7972709551656178E-3</v>
      </c>
      <c r="AA36" s="48">
        <f t="shared" si="0"/>
        <v>3.6832412523019908E-3</v>
      </c>
      <c r="AB36" s="48">
        <f t="shared" si="0"/>
        <v>-2.5542784163474185E-3</v>
      </c>
      <c r="AC36" s="48">
        <f t="shared" si="0"/>
        <v>4.5103092783506261E-3</v>
      </c>
    </row>
    <row r="37" spans="1:29" x14ac:dyDescent="0.3">
      <c r="A37" t="s">
        <v>30</v>
      </c>
      <c r="B37">
        <v>2021</v>
      </c>
      <c r="C37" t="s">
        <v>35</v>
      </c>
      <c r="D37">
        <v>111.71931399118765</v>
      </c>
      <c r="E37" s="48">
        <f t="shared" ref="E37:AC37" si="1">(E4-E3)/E3</f>
        <v>-4.1841004184100025E-3</v>
      </c>
      <c r="F37" s="48">
        <f t="shared" si="1"/>
        <v>-1.8666666666666668E-2</v>
      </c>
      <c r="G37" s="48">
        <f t="shared" si="1"/>
        <v>-3.114186851211076E-2</v>
      </c>
      <c r="H37" s="48">
        <f t="shared" si="1"/>
        <v>2.5974025974026343E-3</v>
      </c>
      <c r="I37" s="48">
        <f t="shared" si="1"/>
        <v>5.2971576227390106E-2</v>
      </c>
      <c r="J37" s="48">
        <f t="shared" si="1"/>
        <v>5.442176870748377E-3</v>
      </c>
      <c r="K37" s="48">
        <f t="shared" si="1"/>
        <v>-0.20287539936102247</v>
      </c>
      <c r="L37" s="48">
        <f t="shared" si="1"/>
        <v>-7.5235109717867628E-3</v>
      </c>
      <c r="M37" s="48">
        <f t="shared" si="1"/>
        <v>-1.7574692442882251E-2</v>
      </c>
      <c r="N37" s="48">
        <f t="shared" si="1"/>
        <v>3.0395136778115501E-3</v>
      </c>
      <c r="O37" s="48">
        <f t="shared" si="1"/>
        <v>2.4983984625240267E-2</v>
      </c>
      <c r="P37" s="48">
        <f t="shared" si="1"/>
        <v>9.1296409007912346E-3</v>
      </c>
      <c r="Q37" s="48">
        <f t="shared" si="1"/>
        <v>-3.0701754385964949E-2</v>
      </c>
      <c r="R37" s="48">
        <f t="shared" si="1"/>
        <v>1.029252437703145E-2</v>
      </c>
      <c r="S37" s="48">
        <f t="shared" si="1"/>
        <v>1.0158730158730122E-2</v>
      </c>
      <c r="T37" s="48">
        <f t="shared" si="1"/>
        <v>9.8425196850393699E-3</v>
      </c>
      <c r="U37" s="48">
        <f t="shared" si="1"/>
        <v>1.0204081632653024E-2</v>
      </c>
      <c r="V37" s="48">
        <f t="shared" si="1"/>
        <v>2.3194168323392973E-2</v>
      </c>
      <c r="W37" s="48">
        <f t="shared" si="1"/>
        <v>5.847953216374306E-3</v>
      </c>
      <c r="X37" s="48">
        <f t="shared" si="1"/>
        <v>1.1076923076923147E-2</v>
      </c>
      <c r="Y37" s="48">
        <f t="shared" si="1"/>
        <v>1.8305084745762635E-2</v>
      </c>
      <c r="Z37" s="48">
        <f t="shared" si="1"/>
        <v>1.2250161186331435E-2</v>
      </c>
      <c r="AA37" s="48">
        <f t="shared" si="1"/>
        <v>6.1162079510699891E-4</v>
      </c>
      <c r="AB37" s="48">
        <f t="shared" si="1"/>
        <v>-6.4020486555697829E-3</v>
      </c>
      <c r="AC37" s="48">
        <f t="shared" si="1"/>
        <v>8.3386786401538349E-3</v>
      </c>
    </row>
    <row r="38" spans="1:29" x14ac:dyDescent="0.3">
      <c r="A38" t="s">
        <v>30</v>
      </c>
      <c r="B38">
        <v>2021</v>
      </c>
      <c r="C38" t="s">
        <v>36</v>
      </c>
      <c r="D38">
        <v>118.13122582329009</v>
      </c>
      <c r="E38" s="48">
        <f t="shared" ref="E38:AC38" si="2">(E5-E4)/E4</f>
        <v>-2.1008403361345331E-3</v>
      </c>
      <c r="F38" s="48">
        <f t="shared" si="2"/>
        <v>2.9347826086956554E-2</v>
      </c>
      <c r="G38" s="48">
        <f t="shared" si="2"/>
        <v>-2.857142857142864E-2</v>
      </c>
      <c r="H38" s="48">
        <f t="shared" si="2"/>
        <v>6.4766839378234658E-4</v>
      </c>
      <c r="I38" s="48">
        <f t="shared" si="2"/>
        <v>3.1901840490797473E-2</v>
      </c>
      <c r="J38" s="48">
        <f t="shared" si="2"/>
        <v>1.8267929634641328E-2</v>
      </c>
      <c r="K38" s="48">
        <f t="shared" si="2"/>
        <v>-5.8116232464929786E-2</v>
      </c>
      <c r="L38" s="48">
        <f t="shared" si="2"/>
        <v>5.6854074542007403E-3</v>
      </c>
      <c r="M38" s="48">
        <f t="shared" si="2"/>
        <v>-8.94454382826425E-4</v>
      </c>
      <c r="N38" s="48">
        <f t="shared" si="2"/>
        <v>-6.0606060606060606E-3</v>
      </c>
      <c r="O38" s="48">
        <f t="shared" si="2"/>
        <v>3.7499999999999643E-3</v>
      </c>
      <c r="P38" s="48">
        <f t="shared" si="2"/>
        <v>3.6188178528347059E-3</v>
      </c>
      <c r="Q38" s="48">
        <f t="shared" si="2"/>
        <v>-1.2928248222365136E-3</v>
      </c>
      <c r="R38" s="48">
        <f t="shared" si="2"/>
        <v>-2.1447721179624971E-3</v>
      </c>
      <c r="S38" s="48">
        <f t="shared" si="2"/>
        <v>3.1426775612822125E-3</v>
      </c>
      <c r="T38" s="48">
        <f t="shared" si="2"/>
        <v>3.2488628979857048E-3</v>
      </c>
      <c r="U38" s="48">
        <f t="shared" si="2"/>
        <v>3.1565656565656565E-3</v>
      </c>
      <c r="V38" s="48">
        <f t="shared" si="2"/>
        <v>1.0362694300518097E-2</v>
      </c>
      <c r="W38" s="48">
        <f t="shared" si="2"/>
        <v>0</v>
      </c>
      <c r="X38" s="48">
        <f t="shared" si="2"/>
        <v>1.8259281801581433E-3</v>
      </c>
      <c r="Y38" s="48">
        <f t="shared" si="2"/>
        <v>7.3235685752331744E-3</v>
      </c>
      <c r="Z38" s="48">
        <f t="shared" si="2"/>
        <v>5.0955414012739579E-3</v>
      </c>
      <c r="AA38" s="48">
        <f t="shared" si="2"/>
        <v>1.2224938875306666E-3</v>
      </c>
      <c r="AB38" s="48">
        <f t="shared" si="2"/>
        <v>-1.353092783505151E-2</v>
      </c>
      <c r="AC38" s="48">
        <f t="shared" si="2"/>
        <v>6.3613231552177318E-4</v>
      </c>
    </row>
    <row r="39" spans="1:29" x14ac:dyDescent="0.3">
      <c r="A39" t="s">
        <v>30</v>
      </c>
      <c r="B39">
        <v>2021</v>
      </c>
      <c r="C39" t="s">
        <v>37</v>
      </c>
      <c r="D39">
        <v>115.69937848562857</v>
      </c>
      <c r="E39" s="48">
        <f t="shared" ref="E39:AC39" si="3">(E6-E5)/E5</f>
        <v>1.4035087719297449E-3</v>
      </c>
      <c r="F39" s="48">
        <f t="shared" si="3"/>
        <v>3.2206969376979908E-2</v>
      </c>
      <c r="G39" s="48">
        <f t="shared" si="3"/>
        <v>1.2254901960785359E-3</v>
      </c>
      <c r="H39" s="48">
        <f t="shared" si="3"/>
        <v>3.2362459546925568E-3</v>
      </c>
      <c r="I39" s="48">
        <f t="shared" si="3"/>
        <v>4.1617122473246136E-2</v>
      </c>
      <c r="J39" s="48">
        <f t="shared" si="3"/>
        <v>6.7109634551494976E-2</v>
      </c>
      <c r="K39" s="48">
        <f t="shared" si="3"/>
        <v>-4.1843971631205713E-2</v>
      </c>
      <c r="L39" s="48">
        <f t="shared" si="3"/>
        <v>1.1934673366834207E-2</v>
      </c>
      <c r="M39" s="48">
        <f t="shared" si="3"/>
        <v>4.4762757385854966E-3</v>
      </c>
      <c r="N39" s="48">
        <f t="shared" si="3"/>
        <v>2.4390243902439371E-3</v>
      </c>
      <c r="O39" s="48">
        <f t="shared" si="3"/>
        <v>8.0946450809465213E-3</v>
      </c>
      <c r="P39" s="48">
        <f t="shared" si="3"/>
        <v>2.4038461538461878E-3</v>
      </c>
      <c r="Q39" s="48">
        <f t="shared" si="3"/>
        <v>7.1197411003235877E-3</v>
      </c>
      <c r="R39" s="48">
        <f t="shared" si="3"/>
        <v>3.7614185921548472E-3</v>
      </c>
      <c r="S39" s="48">
        <f t="shared" si="3"/>
        <v>6.8922305764410677E-3</v>
      </c>
      <c r="T39" s="48">
        <f t="shared" si="3"/>
        <v>4.5336787564766098E-3</v>
      </c>
      <c r="U39" s="48">
        <f t="shared" si="3"/>
        <v>6.2932662051604776E-3</v>
      </c>
      <c r="V39" s="48">
        <f t="shared" si="3"/>
        <v>0</v>
      </c>
      <c r="W39" s="48">
        <f t="shared" si="3"/>
        <v>4.5219638242893316E-3</v>
      </c>
      <c r="X39" s="48">
        <f t="shared" si="3"/>
        <v>4.2527339003646239E-3</v>
      </c>
      <c r="Y39" s="48">
        <f t="shared" si="3"/>
        <v>2.6437541308656789E-3</v>
      </c>
      <c r="Z39" s="48">
        <f t="shared" si="3"/>
        <v>5.069708491761615E-3</v>
      </c>
      <c r="AA39" s="48">
        <f t="shared" si="3"/>
        <v>1.8315018315017272E-3</v>
      </c>
      <c r="AB39" s="48">
        <f t="shared" si="3"/>
        <v>9.7975179621162638E-3</v>
      </c>
      <c r="AC39" s="48">
        <f t="shared" si="3"/>
        <v>4.4500953591861958E-3</v>
      </c>
    </row>
    <row r="40" spans="1:29" x14ac:dyDescent="0.3">
      <c r="A40" t="s">
        <v>30</v>
      </c>
      <c r="B40">
        <v>2021</v>
      </c>
      <c r="C40" t="s">
        <v>38</v>
      </c>
      <c r="D40">
        <v>122.18927041703394</v>
      </c>
      <c r="E40" s="48">
        <f t="shared" ref="E40:AC40" si="4">(E7-E6)/E6</f>
        <v>1.6818500350385464E-2</v>
      </c>
      <c r="F40" s="48">
        <f t="shared" si="4"/>
        <v>1.5345268542199489E-2</v>
      </c>
      <c r="G40" s="48">
        <f t="shared" si="4"/>
        <v>3.1823745410036651E-2</v>
      </c>
      <c r="H40" s="48">
        <f t="shared" si="4"/>
        <v>5.1612903225807189E-3</v>
      </c>
      <c r="I40" s="48">
        <f t="shared" si="4"/>
        <v>5.2511415525114256E-2</v>
      </c>
      <c r="J40" s="48">
        <f t="shared" si="4"/>
        <v>1.0585305105853158E-2</v>
      </c>
      <c r="K40" s="48">
        <f t="shared" si="4"/>
        <v>2.4426350851221402E-2</v>
      </c>
      <c r="L40" s="48">
        <f t="shared" si="4"/>
        <v>2.4829298572315334E-2</v>
      </c>
      <c r="M40" s="48">
        <f t="shared" si="4"/>
        <v>1.8716577540106902E-2</v>
      </c>
      <c r="N40" s="48">
        <f t="shared" si="4"/>
        <v>3.2238442822384326E-2</v>
      </c>
      <c r="O40" s="48">
        <f t="shared" si="4"/>
        <v>1.6676961087090728E-2</v>
      </c>
      <c r="P40" s="48">
        <f t="shared" si="4"/>
        <v>1.7985611510791366E-2</v>
      </c>
      <c r="Q40" s="48">
        <f t="shared" si="4"/>
        <v>1.9922879177377856E-2</v>
      </c>
      <c r="R40" s="48">
        <f t="shared" si="4"/>
        <v>1.4989293361884277E-2</v>
      </c>
      <c r="S40" s="48">
        <f t="shared" si="4"/>
        <v>2.8624766645924227E-2</v>
      </c>
      <c r="T40" s="48">
        <f t="shared" si="4"/>
        <v>3.5460992907801421E-2</v>
      </c>
      <c r="U40" s="48">
        <f t="shared" si="4"/>
        <v>2.8767979987492146E-2</v>
      </c>
      <c r="V40" s="48">
        <f t="shared" si="4"/>
        <v>3.6538461538461464E-2</v>
      </c>
      <c r="W40" s="48">
        <f t="shared" si="4"/>
        <v>2.1221864951768563E-2</v>
      </c>
      <c r="X40" s="48">
        <f t="shared" si="4"/>
        <v>2.2988505747126332E-2</v>
      </c>
      <c r="Y40" s="48">
        <f t="shared" si="4"/>
        <v>9.8879367172050106E-3</v>
      </c>
      <c r="Z40" s="48">
        <f t="shared" si="4"/>
        <v>8.8272383354350923E-3</v>
      </c>
      <c r="AA40" s="48">
        <f t="shared" si="4"/>
        <v>2.132845825716027E-2</v>
      </c>
      <c r="AB40" s="48">
        <f t="shared" si="4"/>
        <v>3.0401034928848752E-2</v>
      </c>
      <c r="AC40" s="48">
        <f t="shared" si="4"/>
        <v>1.9620253164556924E-2</v>
      </c>
    </row>
    <row r="41" spans="1:29" x14ac:dyDescent="0.3">
      <c r="A41" t="s">
        <v>30</v>
      </c>
      <c r="B41">
        <v>2021</v>
      </c>
      <c r="C41" t="s">
        <v>39</v>
      </c>
      <c r="D41">
        <v>131.36821398526081</v>
      </c>
      <c r="E41" s="48">
        <f t="shared" ref="E41:AC41" si="5">(E8-E7)/E7</f>
        <v>3.4458993797381117E-3</v>
      </c>
      <c r="F41" s="48">
        <f t="shared" si="5"/>
        <v>8.0604534005037504E-3</v>
      </c>
      <c r="G41" s="48">
        <f t="shared" si="5"/>
        <v>6.34638196915778E-2</v>
      </c>
      <c r="H41" s="48">
        <f t="shared" si="5"/>
        <v>1.9255455712450765E-3</v>
      </c>
      <c r="I41" s="48">
        <f t="shared" si="5"/>
        <v>3.2537960954446853E-2</v>
      </c>
      <c r="J41" s="48">
        <f t="shared" si="5"/>
        <v>-2.2797288971041385E-2</v>
      </c>
      <c r="K41" s="48">
        <f t="shared" si="5"/>
        <v>4.5520231213872706E-2</v>
      </c>
      <c r="L41" s="48">
        <f t="shared" si="5"/>
        <v>2.422774076317418E-3</v>
      </c>
      <c r="M41" s="48">
        <f t="shared" si="5"/>
        <v>2.6246719160104739E-3</v>
      </c>
      <c r="N41" s="48">
        <f t="shared" si="5"/>
        <v>1.7678255745433788E-3</v>
      </c>
      <c r="O41" s="48">
        <f t="shared" si="5"/>
        <v>5.4678007290401322E-3</v>
      </c>
      <c r="P41" s="48">
        <f t="shared" si="5"/>
        <v>1.1189634864546391E-2</v>
      </c>
      <c r="Q41" s="48">
        <f t="shared" si="5"/>
        <v>1.1342155009451868E-2</v>
      </c>
      <c r="R41" s="48">
        <f t="shared" si="5"/>
        <v>-2.6371308016877636E-3</v>
      </c>
      <c r="S41" s="48">
        <f t="shared" si="5"/>
        <v>0</v>
      </c>
      <c r="T41" s="48">
        <f t="shared" si="5"/>
        <v>-4.3586550435864794E-3</v>
      </c>
      <c r="U41" s="48">
        <f t="shared" si="5"/>
        <v>6.0790273556227549E-4</v>
      </c>
      <c r="V41" s="48">
        <f t="shared" si="5"/>
        <v>2.4737167594310805E-3</v>
      </c>
      <c r="W41" s="48">
        <f t="shared" si="5"/>
        <v>2.5188916876572875E-3</v>
      </c>
      <c r="X41" s="48">
        <f t="shared" si="5"/>
        <v>3.548196333530422E-3</v>
      </c>
      <c r="Y41" s="48">
        <f t="shared" si="5"/>
        <v>6.5274151436031337E-3</v>
      </c>
      <c r="Z41" s="48">
        <f t="shared" si="5"/>
        <v>2.5000000000000356E-3</v>
      </c>
      <c r="AA41" s="48">
        <f t="shared" si="5"/>
        <v>-4.7732696897373689E-3</v>
      </c>
      <c r="AB41" s="48">
        <f t="shared" si="5"/>
        <v>6.2774639045821913E-4</v>
      </c>
      <c r="AC41" s="48">
        <f t="shared" si="5"/>
        <v>2.4829298572315688E-3</v>
      </c>
    </row>
    <row r="42" spans="1:29" x14ac:dyDescent="0.3">
      <c r="A42" t="s">
        <v>30</v>
      </c>
      <c r="B42">
        <v>2021</v>
      </c>
      <c r="C42" t="s">
        <v>40</v>
      </c>
      <c r="D42">
        <v>134.20866525112254</v>
      </c>
      <c r="E42" s="48">
        <f t="shared" ref="E42:AC42" si="6">(E9-E8)/E8</f>
        <v>-3.434065934065934E-3</v>
      </c>
      <c r="F42" s="48">
        <f t="shared" si="6"/>
        <v>2.1989005497251402E-2</v>
      </c>
      <c r="G42" s="48">
        <f t="shared" si="6"/>
        <v>6.1349693251533423E-3</v>
      </c>
      <c r="H42" s="48">
        <f t="shared" si="6"/>
        <v>6.4061499039077515E-3</v>
      </c>
      <c r="I42" s="48">
        <f t="shared" si="6"/>
        <v>-8.9285714285715183E-3</v>
      </c>
      <c r="J42" s="48">
        <f t="shared" si="6"/>
        <v>-5.6746532156368582E-3</v>
      </c>
      <c r="K42" s="48">
        <f t="shared" si="6"/>
        <v>5.5977885279889589E-2</v>
      </c>
      <c r="L42" s="48">
        <f t="shared" si="6"/>
        <v>-1.1480362537764384E-2</v>
      </c>
      <c r="M42" s="48">
        <f t="shared" si="6"/>
        <v>-6.1082024432808782E-3</v>
      </c>
      <c r="N42" s="48">
        <f t="shared" si="6"/>
        <v>-1.764705882353008E-3</v>
      </c>
      <c r="O42" s="48">
        <f t="shared" si="6"/>
        <v>4.2296072507552185E-3</v>
      </c>
      <c r="P42" s="48">
        <f t="shared" si="6"/>
        <v>-4.0768782760628348E-3</v>
      </c>
      <c r="Q42" s="48">
        <f t="shared" si="6"/>
        <v>7.4766355140186208E-3</v>
      </c>
      <c r="R42" s="48">
        <f t="shared" si="6"/>
        <v>3.1729243786356126E-3</v>
      </c>
      <c r="S42" s="48">
        <f t="shared" si="6"/>
        <v>4.2347247428916428E-3</v>
      </c>
      <c r="T42" s="48">
        <f t="shared" si="6"/>
        <v>7.5046904315196287E-3</v>
      </c>
      <c r="U42" s="48">
        <f t="shared" si="6"/>
        <v>4.2527339003646239E-3</v>
      </c>
      <c r="V42" s="48">
        <f t="shared" si="6"/>
        <v>2.4676125848242178E-3</v>
      </c>
      <c r="W42" s="48">
        <f t="shared" si="6"/>
        <v>6.9095477386936109E-3</v>
      </c>
      <c r="X42" s="48">
        <f t="shared" si="6"/>
        <v>4.1249263406011611E-3</v>
      </c>
      <c r="Y42" s="48">
        <f t="shared" si="6"/>
        <v>1.8806744487678377E-2</v>
      </c>
      <c r="Z42" s="48">
        <f t="shared" si="6"/>
        <v>1.8703241895260782E-3</v>
      </c>
      <c r="AA42" s="48">
        <f t="shared" si="6"/>
        <v>2.3980815347720459E-3</v>
      </c>
      <c r="AB42" s="48">
        <f t="shared" si="6"/>
        <v>6.2735257214554582E-3</v>
      </c>
      <c r="AC42" s="48">
        <f t="shared" si="6"/>
        <v>8.049535603715241E-3</v>
      </c>
    </row>
    <row r="43" spans="1:29" x14ac:dyDescent="0.3">
      <c r="A43" t="s">
        <v>30</v>
      </c>
      <c r="B43">
        <v>2021</v>
      </c>
      <c r="C43" t="s">
        <v>41</v>
      </c>
      <c r="D43">
        <v>127.39350797483337</v>
      </c>
      <c r="E43" s="48">
        <f t="shared" ref="E43:AC43" si="7">(E10-E9)/E9</f>
        <v>-1.3783597518951664E-3</v>
      </c>
      <c r="F43" s="48">
        <f t="shared" si="7"/>
        <v>-1.0757946210268893E-2</v>
      </c>
      <c r="G43" s="48">
        <f t="shared" si="7"/>
        <v>-2.1618625277161893E-2</v>
      </c>
      <c r="H43" s="48">
        <f t="shared" si="7"/>
        <v>2.5461489497135945E-3</v>
      </c>
      <c r="I43" s="48">
        <f t="shared" si="7"/>
        <v>1.1658717541070573E-2</v>
      </c>
      <c r="J43" s="48">
        <f t="shared" si="7"/>
        <v>-1.2682308180088777E-2</v>
      </c>
      <c r="K43" s="48">
        <f t="shared" si="7"/>
        <v>7.1989528795811143E-3</v>
      </c>
      <c r="L43" s="48">
        <f t="shared" si="7"/>
        <v>-4.8899755501221453E-3</v>
      </c>
      <c r="M43" s="48">
        <f t="shared" si="7"/>
        <v>1.1413520632133425E-2</v>
      </c>
      <c r="N43" s="48">
        <f t="shared" si="7"/>
        <v>5.8927519151457124E-4</v>
      </c>
      <c r="O43" s="48">
        <f t="shared" si="7"/>
        <v>8.4235860409145949E-3</v>
      </c>
      <c r="P43" s="48">
        <f t="shared" si="7"/>
        <v>5.2631578947368749E-3</v>
      </c>
      <c r="Q43" s="48">
        <f t="shared" si="7"/>
        <v>6.1842918985790195E-4</v>
      </c>
      <c r="R43" s="48">
        <f t="shared" si="7"/>
        <v>2.635740643120717E-3</v>
      </c>
      <c r="S43" s="48">
        <f t="shared" si="7"/>
        <v>6.024096385542169E-3</v>
      </c>
      <c r="T43" s="48">
        <f t="shared" si="7"/>
        <v>9.3109869646182501E-3</v>
      </c>
      <c r="U43" s="48">
        <f t="shared" si="7"/>
        <v>6.0496067755595878E-3</v>
      </c>
      <c r="V43" s="48">
        <f t="shared" si="7"/>
        <v>3.6923076923076575E-3</v>
      </c>
      <c r="W43" s="48">
        <f t="shared" si="7"/>
        <v>3.742981908920738E-3</v>
      </c>
      <c r="X43" s="48">
        <f t="shared" si="7"/>
        <v>4.1079812206572105E-3</v>
      </c>
      <c r="Y43" s="48">
        <f t="shared" si="7"/>
        <v>3.8192234245703013E-3</v>
      </c>
      <c r="Z43" s="48">
        <f t="shared" si="7"/>
        <v>2.4891101431238688E-3</v>
      </c>
      <c r="AA43" s="48">
        <f t="shared" si="7"/>
        <v>1.7942583732058098E-3</v>
      </c>
      <c r="AB43" s="48">
        <f t="shared" si="7"/>
        <v>-6.2344139650869271E-4</v>
      </c>
      <c r="AC43" s="48">
        <f t="shared" si="7"/>
        <v>3.0712530712530711E-3</v>
      </c>
    </row>
    <row r="44" spans="1:29" x14ac:dyDescent="0.3">
      <c r="A44" t="s">
        <v>30</v>
      </c>
      <c r="B44">
        <v>2021</v>
      </c>
      <c r="C44" t="s">
        <v>42</v>
      </c>
      <c r="D44">
        <v>133.46347785180649</v>
      </c>
      <c r="E44" s="48">
        <f t="shared" ref="E44:AC44" si="8">(E11-E10)/E10</f>
        <v>3.450655624568668E-3</v>
      </c>
      <c r="F44" s="48">
        <f t="shared" si="8"/>
        <v>-9.886307464162978E-4</v>
      </c>
      <c r="G44" s="48">
        <f t="shared" si="8"/>
        <v>-2.5495750708215296E-2</v>
      </c>
      <c r="H44" s="48">
        <f t="shared" si="8"/>
        <v>3.1746031746031746E-3</v>
      </c>
      <c r="I44" s="48">
        <f t="shared" si="8"/>
        <v>2.4096385542168645E-2</v>
      </c>
      <c r="J44" s="48">
        <f t="shared" si="8"/>
        <v>-1.926782273603083E-2</v>
      </c>
      <c r="K44" s="48">
        <f t="shared" si="8"/>
        <v>-1.6244314489928524E-2</v>
      </c>
      <c r="L44" s="48">
        <f t="shared" si="8"/>
        <v>6.7567567567567216E-3</v>
      </c>
      <c r="M44" s="48">
        <f t="shared" si="8"/>
        <v>3.5590277777777728E-2</v>
      </c>
      <c r="N44" s="48">
        <f t="shared" si="8"/>
        <v>1.7667844522967192E-3</v>
      </c>
      <c r="O44" s="48">
        <f t="shared" si="8"/>
        <v>4.1766109785203887E-3</v>
      </c>
      <c r="P44" s="48">
        <f t="shared" si="8"/>
        <v>5.235602094240871E-3</v>
      </c>
      <c r="Q44" s="48">
        <f t="shared" si="8"/>
        <v>1.8541409147094124E-3</v>
      </c>
      <c r="R44" s="48">
        <f t="shared" si="8"/>
        <v>1.5772870662461166E-3</v>
      </c>
      <c r="S44" s="48">
        <f t="shared" si="8"/>
        <v>4.1916167664669979E-3</v>
      </c>
      <c r="T44" s="48">
        <f t="shared" si="8"/>
        <v>6.1500615006150061E-3</v>
      </c>
      <c r="U44" s="48">
        <f t="shared" si="8"/>
        <v>4.8105832832229878E-3</v>
      </c>
      <c r="V44" s="48">
        <f t="shared" si="8"/>
        <v>3.6787247087675923E-3</v>
      </c>
      <c r="W44" s="48">
        <f t="shared" si="8"/>
        <v>2.4860161591050696E-3</v>
      </c>
      <c r="X44" s="48">
        <f t="shared" si="8"/>
        <v>4.6756282875512062E-3</v>
      </c>
      <c r="Y44" s="48">
        <f t="shared" si="8"/>
        <v>6.3411540900458301E-4</v>
      </c>
      <c r="Z44" s="48">
        <f t="shared" si="8"/>
        <v>9.9317194289260981E-3</v>
      </c>
      <c r="AA44" s="48">
        <f t="shared" si="8"/>
        <v>5.9701492537313433E-3</v>
      </c>
      <c r="AB44" s="48">
        <f t="shared" si="8"/>
        <v>-6.2383031815360407E-4</v>
      </c>
      <c r="AC44" s="48">
        <f t="shared" si="8"/>
        <v>3.0618493570116348E-3</v>
      </c>
    </row>
    <row r="45" spans="1:29" x14ac:dyDescent="0.3">
      <c r="A45" t="s">
        <v>30</v>
      </c>
      <c r="B45">
        <v>2021</v>
      </c>
      <c r="C45" t="s">
        <v>43</v>
      </c>
      <c r="D45">
        <v>149.84585944854805</v>
      </c>
      <c r="E45" s="48">
        <f t="shared" ref="E45:AC45" si="9">(E12-E11)/E11</f>
        <v>4.8143053645116132E-3</v>
      </c>
      <c r="F45" s="48">
        <f t="shared" si="9"/>
        <v>1.9792182088075494E-3</v>
      </c>
      <c r="G45" s="48">
        <f t="shared" si="9"/>
        <v>-1.104651162790701E-2</v>
      </c>
      <c r="H45" s="48">
        <f t="shared" si="9"/>
        <v>2.5316455696202892E-3</v>
      </c>
      <c r="I45" s="48">
        <f t="shared" si="9"/>
        <v>1.6879795396419494E-2</v>
      </c>
      <c r="J45" s="48">
        <f t="shared" si="9"/>
        <v>-6.5487884741319139E-4</v>
      </c>
      <c r="K45" s="48">
        <f t="shared" si="9"/>
        <v>0.12549537648612946</v>
      </c>
      <c r="L45" s="48">
        <f t="shared" si="9"/>
        <v>7.9316656497863507E-3</v>
      </c>
      <c r="M45" s="48">
        <f t="shared" si="9"/>
        <v>1.9279128248113973E-2</v>
      </c>
      <c r="N45" s="48">
        <f t="shared" si="9"/>
        <v>2.9394473838918285E-3</v>
      </c>
      <c r="O45" s="48">
        <f t="shared" si="9"/>
        <v>2.9708853238265003E-3</v>
      </c>
      <c r="P45" s="48">
        <f t="shared" si="9"/>
        <v>4.6296296296295305E-3</v>
      </c>
      <c r="Q45" s="48">
        <f t="shared" si="9"/>
        <v>2.0974706971005588E-2</v>
      </c>
      <c r="R45" s="48">
        <f t="shared" si="9"/>
        <v>3.6745406824146387E-3</v>
      </c>
      <c r="S45" s="48">
        <f t="shared" si="9"/>
        <v>7.1556350626119092E-3</v>
      </c>
      <c r="T45" s="48">
        <f t="shared" si="9"/>
        <v>7.334963325183479E-3</v>
      </c>
      <c r="U45" s="48">
        <f t="shared" si="9"/>
        <v>7.1813285457810721E-3</v>
      </c>
      <c r="V45" s="48">
        <f t="shared" si="9"/>
        <v>1.0995723885155843E-2</v>
      </c>
      <c r="W45" s="48">
        <f t="shared" si="9"/>
        <v>4.3397396156229914E-3</v>
      </c>
      <c r="X45" s="48">
        <f t="shared" si="9"/>
        <v>3.4904013961605251E-3</v>
      </c>
      <c r="Y45" s="48">
        <f t="shared" si="9"/>
        <v>1.0773130544993591E-2</v>
      </c>
      <c r="Z45" s="48">
        <f t="shared" si="9"/>
        <v>3.0731407498463433E-3</v>
      </c>
      <c r="AA45" s="48">
        <f t="shared" si="9"/>
        <v>2.967359050445104E-3</v>
      </c>
      <c r="AB45" s="48">
        <f t="shared" si="9"/>
        <v>5.6179775280899239E-3</v>
      </c>
      <c r="AC45" s="48">
        <f t="shared" si="9"/>
        <v>5.4945054945053553E-3</v>
      </c>
    </row>
    <row r="46" spans="1:29" x14ac:dyDescent="0.3">
      <c r="A46" t="s">
        <v>30</v>
      </c>
      <c r="B46">
        <v>2021</v>
      </c>
      <c r="C46" t="s">
        <v>45</v>
      </c>
      <c r="D46">
        <v>147.16294256104311</v>
      </c>
      <c r="E46" s="48">
        <f t="shared" ref="E46:AC46" si="10">(E13-E12)/E12</f>
        <v>5.4757015742642806E-3</v>
      </c>
      <c r="F46" s="48">
        <f t="shared" si="10"/>
        <v>-1.3333333333333277E-2</v>
      </c>
      <c r="G46" s="48">
        <f t="shared" si="10"/>
        <v>8.230452674897153E-3</v>
      </c>
      <c r="H46" s="48">
        <f t="shared" si="10"/>
        <v>4.419191919191847E-3</v>
      </c>
      <c r="I46" s="48">
        <f t="shared" si="10"/>
        <v>-2.0120724346076742E-3</v>
      </c>
      <c r="J46" s="48">
        <f t="shared" si="10"/>
        <v>3.9318479685451794E-3</v>
      </c>
      <c r="K46" s="48">
        <f t="shared" si="10"/>
        <v>7.9225352112676048E-2</v>
      </c>
      <c r="L46" s="48">
        <f t="shared" si="10"/>
        <v>1.2106537530267377E-3</v>
      </c>
      <c r="M46" s="48">
        <f t="shared" si="10"/>
        <v>4.1118421052631577E-3</v>
      </c>
      <c r="N46" s="48">
        <f t="shared" si="10"/>
        <v>1.1723329425557859E-3</v>
      </c>
      <c r="O46" s="48">
        <f t="shared" si="10"/>
        <v>1.7772511848340221E-3</v>
      </c>
      <c r="P46" s="48">
        <f t="shared" si="10"/>
        <v>4.0322580645162278E-3</v>
      </c>
      <c r="Q46" s="48">
        <f t="shared" si="10"/>
        <v>1.2084592145015106E-2</v>
      </c>
      <c r="R46" s="48">
        <f t="shared" si="10"/>
        <v>1.0460251046025997E-3</v>
      </c>
      <c r="S46" s="48">
        <f t="shared" si="10"/>
        <v>8.8809946714031966E-3</v>
      </c>
      <c r="T46" s="48">
        <f t="shared" si="10"/>
        <v>7.2815533980581833E-3</v>
      </c>
      <c r="U46" s="48">
        <f t="shared" si="10"/>
        <v>8.9126559714794995E-3</v>
      </c>
      <c r="V46" s="48">
        <f t="shared" si="10"/>
        <v>-1.2084592145014418E-3</v>
      </c>
      <c r="W46" s="48">
        <f t="shared" si="10"/>
        <v>5.5555555555555905E-3</v>
      </c>
      <c r="X46" s="48">
        <f t="shared" si="10"/>
        <v>5.2173913043478595E-3</v>
      </c>
      <c r="Y46" s="48">
        <f t="shared" si="10"/>
        <v>-3.7617554858933814E-3</v>
      </c>
      <c r="Z46" s="48">
        <f t="shared" si="10"/>
        <v>3.6764705882354337E-3</v>
      </c>
      <c r="AA46" s="48">
        <f t="shared" si="10"/>
        <v>1.7751479289941502E-3</v>
      </c>
      <c r="AB46" s="48">
        <f t="shared" si="10"/>
        <v>8.0695220360025542E-3</v>
      </c>
      <c r="AC46" s="48">
        <f t="shared" si="10"/>
        <v>3.0358227079538558E-3</v>
      </c>
    </row>
    <row r="47" spans="1:29" x14ac:dyDescent="0.3">
      <c r="A47" t="s">
        <v>30</v>
      </c>
      <c r="B47">
        <v>2021</v>
      </c>
      <c r="C47" t="s">
        <v>46</v>
      </c>
      <c r="D47">
        <v>133.77023311880706</v>
      </c>
      <c r="E47" s="48">
        <f t="shared" ref="E47:AC47" si="11">(E14-E13)/E13</f>
        <v>3.4036759700476512E-3</v>
      </c>
      <c r="F47" s="48">
        <f t="shared" si="11"/>
        <v>-1.4014014014014069E-2</v>
      </c>
      <c r="G47" s="48">
        <f t="shared" si="11"/>
        <v>2.9154518950437316E-2</v>
      </c>
      <c r="H47" s="48">
        <f t="shared" si="11"/>
        <v>4.3997485857952051E-3</v>
      </c>
      <c r="I47" s="48">
        <f t="shared" si="11"/>
        <v>-1.310483870967739E-2</v>
      </c>
      <c r="J47" s="48">
        <f t="shared" si="11"/>
        <v>-7.8328981723236862E-3</v>
      </c>
      <c r="K47" s="48">
        <f t="shared" si="11"/>
        <v>-6.3077759651984741E-2</v>
      </c>
      <c r="L47" s="48">
        <f t="shared" si="11"/>
        <v>-5.4413542926239761E-3</v>
      </c>
      <c r="M47" s="48">
        <f t="shared" si="11"/>
        <v>-1.2285012285012286E-2</v>
      </c>
      <c r="N47" s="48">
        <f t="shared" si="11"/>
        <v>5.2693208430912011E-3</v>
      </c>
      <c r="O47" s="48">
        <f t="shared" si="11"/>
        <v>3.548196333530422E-3</v>
      </c>
      <c r="P47" s="48">
        <f t="shared" si="11"/>
        <v>4.5897877223177444E-3</v>
      </c>
      <c r="Q47" s="48">
        <f t="shared" si="11"/>
        <v>-1.0149253731343216E-2</v>
      </c>
      <c r="R47" s="48">
        <f t="shared" si="11"/>
        <v>-3.1347962382444845E-3</v>
      </c>
      <c r="S47" s="48">
        <f t="shared" si="11"/>
        <v>8.2159624413145876E-3</v>
      </c>
      <c r="T47" s="48">
        <f t="shared" si="11"/>
        <v>7.8313253012048875E-3</v>
      </c>
      <c r="U47" s="48">
        <f t="shared" si="11"/>
        <v>8.2449941107183584E-3</v>
      </c>
      <c r="V47" s="48">
        <f t="shared" si="11"/>
        <v>1.8148820326677733E-3</v>
      </c>
      <c r="W47" s="48">
        <f t="shared" si="11"/>
        <v>6.1387354205033762E-3</v>
      </c>
      <c r="X47" s="48">
        <f t="shared" si="11"/>
        <v>3.4602076124567146E-3</v>
      </c>
      <c r="Y47" s="48">
        <f t="shared" si="11"/>
        <v>7.551919446192502E-3</v>
      </c>
      <c r="Z47" s="48">
        <f t="shared" si="11"/>
        <v>4.2735042735042037E-3</v>
      </c>
      <c r="AA47" s="48">
        <f t="shared" si="11"/>
        <v>2.3626698168929547E-3</v>
      </c>
      <c r="AB47" s="48">
        <f t="shared" si="11"/>
        <v>2.4630541871921529E-3</v>
      </c>
      <c r="AC47" s="48">
        <f t="shared" si="11"/>
        <v>4.8426150121066063E-3</v>
      </c>
    </row>
    <row r="48" spans="1:29" x14ac:dyDescent="0.3">
      <c r="A48" t="s">
        <v>30</v>
      </c>
      <c r="B48">
        <v>2022</v>
      </c>
      <c r="C48" t="s">
        <v>31</v>
      </c>
      <c r="D48">
        <v>154.51589341687432</v>
      </c>
      <c r="E48" s="48">
        <f t="shared" ref="E48:AC48" si="12">(E15-E14)/E14</f>
        <v>6.1058344640434574E-3</v>
      </c>
      <c r="F48" s="48">
        <f t="shared" si="12"/>
        <v>-5.0761421319794073E-4</v>
      </c>
      <c r="G48" s="48">
        <f t="shared" si="12"/>
        <v>8.4985835694051E-3</v>
      </c>
      <c r="H48" s="48">
        <f t="shared" si="12"/>
        <v>4.3804755944930451E-3</v>
      </c>
      <c r="I48" s="48">
        <f t="shared" si="12"/>
        <v>-1.6343207354443397E-2</v>
      </c>
      <c r="J48" s="48">
        <f t="shared" si="12"/>
        <v>-5.2631578947369166E-3</v>
      </c>
      <c r="K48" s="48">
        <f t="shared" si="12"/>
        <v>-7.6030179918746499E-2</v>
      </c>
      <c r="L48" s="48">
        <f t="shared" si="12"/>
        <v>-3.0395136778115501E-3</v>
      </c>
      <c r="M48" s="48">
        <f t="shared" si="12"/>
        <v>-1.0779436152570458E-2</v>
      </c>
      <c r="N48" s="48">
        <f t="shared" si="12"/>
        <v>9.3185789167153348E-3</v>
      </c>
      <c r="O48" s="48">
        <f t="shared" si="12"/>
        <v>5.8927519151457124E-4</v>
      </c>
      <c r="P48" s="48">
        <f t="shared" si="12"/>
        <v>3.9977155910909026E-3</v>
      </c>
      <c r="Q48" s="48">
        <f t="shared" si="12"/>
        <v>-1.0253317249698534E-2</v>
      </c>
      <c r="R48" s="48">
        <f t="shared" si="12"/>
        <v>-5.2410901467517159E-4</v>
      </c>
      <c r="S48" s="48">
        <f t="shared" si="12"/>
        <v>8.1490104772990526E-3</v>
      </c>
      <c r="T48" s="48">
        <f t="shared" si="12"/>
        <v>1.195457262402869E-2</v>
      </c>
      <c r="U48" s="48">
        <f t="shared" si="12"/>
        <v>8.7616822429906552E-3</v>
      </c>
      <c r="V48" s="48">
        <f t="shared" si="12"/>
        <v>1.2077294685991368E-3</v>
      </c>
      <c r="W48" s="48">
        <f t="shared" si="12"/>
        <v>6.1012812690665035E-3</v>
      </c>
      <c r="X48" s="48">
        <f t="shared" si="12"/>
        <v>4.0229885057470613E-3</v>
      </c>
      <c r="Y48" s="48">
        <f t="shared" si="12"/>
        <v>4.3722673329170333E-3</v>
      </c>
      <c r="Z48" s="48">
        <f t="shared" si="12"/>
        <v>2.4316109422492745E-3</v>
      </c>
      <c r="AA48" s="48">
        <f t="shared" si="12"/>
        <v>1.1785503830289751E-3</v>
      </c>
      <c r="AB48" s="48">
        <f t="shared" si="12"/>
        <v>2.4570024570023173E-3</v>
      </c>
      <c r="AC48" s="48">
        <f t="shared" si="12"/>
        <v>3.614457831325267E-3</v>
      </c>
    </row>
    <row r="49" spans="1:29" x14ac:dyDescent="0.3">
      <c r="A49" t="s">
        <v>30</v>
      </c>
      <c r="B49">
        <v>2022</v>
      </c>
      <c r="C49" t="s">
        <v>35</v>
      </c>
      <c r="D49">
        <v>171.67342646948376</v>
      </c>
      <c r="E49" s="48">
        <f t="shared" ref="E49:AC49" si="13">(E16-E15)/E15</f>
        <v>3.3715441672285905E-3</v>
      </c>
      <c r="F49" s="48">
        <f t="shared" si="13"/>
        <v>6.0944641950227965E-3</v>
      </c>
      <c r="G49" s="48">
        <f t="shared" si="13"/>
        <v>-1.4044943820224719E-2</v>
      </c>
      <c r="H49" s="48">
        <f t="shared" si="13"/>
        <v>1.2461059190030444E-3</v>
      </c>
      <c r="I49" s="48">
        <f t="shared" si="13"/>
        <v>0</v>
      </c>
      <c r="J49" s="48">
        <f t="shared" si="13"/>
        <v>1.3227513227514357E-3</v>
      </c>
      <c r="K49" s="48">
        <f t="shared" si="13"/>
        <v>-2.5125628140703519E-2</v>
      </c>
      <c r="L49" s="48">
        <f t="shared" si="13"/>
        <v>-6.0975609756094091E-4</v>
      </c>
      <c r="M49" s="48">
        <f t="shared" si="13"/>
        <v>-1.0058675607711676E-2</v>
      </c>
      <c r="N49" s="48">
        <f t="shared" si="13"/>
        <v>1.2117714945181731E-2</v>
      </c>
      <c r="O49" s="48">
        <f t="shared" si="13"/>
        <v>4.1224970553591792E-3</v>
      </c>
      <c r="P49" s="48">
        <f t="shared" si="13"/>
        <v>2.844141069397042E-3</v>
      </c>
      <c r="Q49" s="48">
        <f t="shared" si="13"/>
        <v>-1.2187690432662317E-3</v>
      </c>
      <c r="R49" s="48">
        <f t="shared" si="13"/>
        <v>4.1950707918196719E-3</v>
      </c>
      <c r="S49" s="48">
        <f t="shared" si="13"/>
        <v>5.19630484988456E-3</v>
      </c>
      <c r="T49" s="48">
        <f t="shared" si="13"/>
        <v>1.004134672179556E-2</v>
      </c>
      <c r="U49" s="48">
        <f t="shared" si="13"/>
        <v>5.7903879559930522E-3</v>
      </c>
      <c r="V49" s="48">
        <f t="shared" si="13"/>
        <v>9.6501809408926064E-3</v>
      </c>
      <c r="W49" s="48">
        <f t="shared" si="13"/>
        <v>4.8514251061248202E-3</v>
      </c>
      <c r="X49" s="48">
        <f t="shared" si="13"/>
        <v>3.4344590726961806E-3</v>
      </c>
      <c r="Y49" s="48">
        <f t="shared" si="13"/>
        <v>2.4875621890545849E-3</v>
      </c>
      <c r="Z49" s="48">
        <f t="shared" si="13"/>
        <v>3.6385688295936585E-3</v>
      </c>
      <c r="AA49" s="48">
        <f t="shared" si="13"/>
        <v>2.3543260741613046E-3</v>
      </c>
      <c r="AB49" s="48">
        <f t="shared" si="13"/>
        <v>7.9656862745098745E-3</v>
      </c>
      <c r="AC49" s="48">
        <f t="shared" si="13"/>
        <v>4.2016806722690097E-3</v>
      </c>
    </row>
    <row r="50" spans="1:29" x14ac:dyDescent="0.3">
      <c r="A50" t="s">
        <v>30</v>
      </c>
      <c r="B50">
        <v>2022</v>
      </c>
      <c r="C50" t="s">
        <v>36</v>
      </c>
      <c r="D50">
        <v>205.99631188996361</v>
      </c>
      <c r="E50" s="48">
        <f t="shared" ref="E50:AC50" si="14">(E17-E16)/E16</f>
        <v>9.4086021505374803E-3</v>
      </c>
      <c r="F50" s="48">
        <f t="shared" si="14"/>
        <v>4.9974760222110073E-2</v>
      </c>
      <c r="G50" s="48">
        <f t="shared" si="14"/>
        <v>-4.3304843304843271E-2</v>
      </c>
      <c r="H50" s="48">
        <f t="shared" si="14"/>
        <v>8.0896079651525295E-3</v>
      </c>
      <c r="I50" s="48">
        <f t="shared" si="14"/>
        <v>5.4517133956386292E-2</v>
      </c>
      <c r="J50" s="48">
        <f t="shared" si="14"/>
        <v>2.9722589167767502E-2</v>
      </c>
      <c r="K50" s="48">
        <f t="shared" si="14"/>
        <v>3.8659793814434457E-3</v>
      </c>
      <c r="L50" s="48">
        <f t="shared" si="14"/>
        <v>1.8303843807198471E-3</v>
      </c>
      <c r="M50" s="48">
        <f t="shared" si="14"/>
        <v>0</v>
      </c>
      <c r="N50" s="48">
        <f t="shared" si="14"/>
        <v>1.8814139110604235E-2</v>
      </c>
      <c r="O50" s="48">
        <f t="shared" si="14"/>
        <v>4.1055718475072646E-3</v>
      </c>
      <c r="P50" s="48">
        <f t="shared" si="14"/>
        <v>6.239364719228555E-3</v>
      </c>
      <c r="Q50" s="48">
        <f t="shared" si="14"/>
        <v>1.647345942647949E-2</v>
      </c>
      <c r="R50" s="48">
        <f t="shared" si="14"/>
        <v>4.177545691906065E-3</v>
      </c>
      <c r="S50" s="48">
        <f t="shared" si="14"/>
        <v>7.466973004020743E-3</v>
      </c>
      <c r="T50" s="48">
        <f t="shared" si="14"/>
        <v>1.2865497076023325E-2</v>
      </c>
      <c r="U50" s="48">
        <f t="shared" si="14"/>
        <v>8.0598733448474721E-3</v>
      </c>
      <c r="V50" s="48">
        <f t="shared" si="14"/>
        <v>8.9605734767025085E-3</v>
      </c>
      <c r="W50" s="48">
        <f t="shared" si="14"/>
        <v>4.8280024140012756E-3</v>
      </c>
      <c r="X50" s="48">
        <f t="shared" si="14"/>
        <v>3.9931545921277154E-3</v>
      </c>
      <c r="Y50" s="48">
        <f t="shared" si="14"/>
        <v>4.9627791563276145E-3</v>
      </c>
      <c r="Z50" s="48">
        <f t="shared" si="14"/>
        <v>6.6465256797582735E-3</v>
      </c>
      <c r="AA50" s="48">
        <f t="shared" si="14"/>
        <v>1.7615971814444094E-3</v>
      </c>
      <c r="AB50" s="48">
        <f t="shared" si="14"/>
        <v>1.7629179331307025E-2</v>
      </c>
      <c r="AC50" s="48">
        <f t="shared" si="14"/>
        <v>5.977286312014345E-3</v>
      </c>
    </row>
    <row r="51" spans="1:29" x14ac:dyDescent="0.3">
      <c r="A51" t="s">
        <v>30</v>
      </c>
      <c r="B51">
        <v>2022</v>
      </c>
      <c r="C51" t="s">
        <v>37</v>
      </c>
      <c r="D51">
        <v>187.91277780461451</v>
      </c>
      <c r="E51" s="48">
        <f t="shared" ref="E51:AC51" si="15">(E18-E17)/E17</f>
        <v>1.0652463382157275E-2</v>
      </c>
      <c r="F51" s="48">
        <f t="shared" si="15"/>
        <v>8.173076923076868E-3</v>
      </c>
      <c r="G51" s="48">
        <f t="shared" si="15"/>
        <v>-2.0250148898153696E-2</v>
      </c>
      <c r="H51" s="48">
        <f t="shared" si="15"/>
        <v>1.1111111111111181E-2</v>
      </c>
      <c r="I51" s="48">
        <f t="shared" si="15"/>
        <v>2.1171836533727284E-2</v>
      </c>
      <c r="J51" s="48">
        <f t="shared" si="15"/>
        <v>8.8518280949326372E-2</v>
      </c>
      <c r="K51" s="48">
        <f t="shared" si="15"/>
        <v>-1.4120667522464807E-2</v>
      </c>
      <c r="L51" s="48">
        <f t="shared" si="15"/>
        <v>5.4811205846528972E-3</v>
      </c>
      <c r="M51" s="48">
        <f t="shared" si="15"/>
        <v>8.4674005080447533E-4</v>
      </c>
      <c r="N51" s="48">
        <f t="shared" si="15"/>
        <v>2.3503077783995619E-2</v>
      </c>
      <c r="O51" s="48">
        <f t="shared" si="15"/>
        <v>7.009345794392623E-3</v>
      </c>
      <c r="P51" s="48">
        <f t="shared" si="15"/>
        <v>8.4554678692220966E-3</v>
      </c>
      <c r="Q51" s="48">
        <f t="shared" si="15"/>
        <v>1.2004801920768308E-2</v>
      </c>
      <c r="R51" s="48">
        <f t="shared" si="15"/>
        <v>2.6001040041601664E-3</v>
      </c>
      <c r="S51" s="48">
        <f t="shared" si="15"/>
        <v>1.1972633979475452E-2</v>
      </c>
      <c r="T51" s="48">
        <f t="shared" si="15"/>
        <v>1.0969976905311811E-2</v>
      </c>
      <c r="U51" s="48">
        <f t="shared" si="15"/>
        <v>1.1422044545973729E-2</v>
      </c>
      <c r="V51" s="48">
        <f t="shared" si="15"/>
        <v>2.6050917702782745E-2</v>
      </c>
      <c r="W51" s="48">
        <f t="shared" si="15"/>
        <v>7.2072072072071388E-3</v>
      </c>
      <c r="X51" s="48">
        <f t="shared" si="15"/>
        <v>5.681818181818182E-3</v>
      </c>
      <c r="Y51" s="48">
        <f t="shared" si="15"/>
        <v>2.5925925925925856E-2</v>
      </c>
      <c r="Z51" s="48">
        <f t="shared" si="15"/>
        <v>3.6014405762304583E-3</v>
      </c>
      <c r="AA51" s="48">
        <f t="shared" si="15"/>
        <v>1.7584994138335954E-3</v>
      </c>
      <c r="AB51" s="48">
        <f t="shared" si="15"/>
        <v>9.557945041815976E-3</v>
      </c>
      <c r="AC51" s="48">
        <f t="shared" si="15"/>
        <v>1.1289364230540565E-2</v>
      </c>
    </row>
    <row r="52" spans="1:29" x14ac:dyDescent="0.3">
      <c r="A52" t="s">
        <v>30</v>
      </c>
      <c r="B52">
        <v>2022</v>
      </c>
      <c r="C52" t="s">
        <v>38</v>
      </c>
      <c r="D52">
        <v>199.84651487595673</v>
      </c>
      <c r="E52" s="48">
        <f t="shared" ref="E52:AC52" si="16">(E19-E18)/E18</f>
        <v>7.2463768115941648E-3</v>
      </c>
      <c r="F52" s="48">
        <f t="shared" si="16"/>
        <v>2.3843586075345733E-2</v>
      </c>
      <c r="G52" s="48">
        <f t="shared" si="16"/>
        <v>-1.8844984802431575E-2</v>
      </c>
      <c r="H52" s="48">
        <f t="shared" si="16"/>
        <v>4.8840048840047799E-3</v>
      </c>
      <c r="I52" s="48">
        <f t="shared" si="16"/>
        <v>1.2054001928640309E-2</v>
      </c>
      <c r="J52" s="48">
        <f t="shared" si="16"/>
        <v>-1.0017678255745366E-2</v>
      </c>
      <c r="K52" s="48">
        <f t="shared" si="16"/>
        <v>4.4270833333333412E-2</v>
      </c>
      <c r="L52" s="48">
        <f t="shared" si="16"/>
        <v>-6.0569351907931147E-4</v>
      </c>
      <c r="M52" s="48">
        <f t="shared" si="16"/>
        <v>5.9221658206430015E-3</v>
      </c>
      <c r="N52" s="48">
        <f t="shared" si="16"/>
        <v>2.0229633679606278E-2</v>
      </c>
      <c r="O52" s="48">
        <f t="shared" si="16"/>
        <v>4.6403712296982768E-3</v>
      </c>
      <c r="P52" s="48">
        <f t="shared" si="16"/>
        <v>8.3845723868082728E-3</v>
      </c>
      <c r="Q52" s="48">
        <f t="shared" si="16"/>
        <v>1.3048635824436638E-2</v>
      </c>
      <c r="R52" s="48">
        <f t="shared" si="16"/>
        <v>5.1867219917009499E-4</v>
      </c>
      <c r="S52" s="48">
        <f t="shared" si="16"/>
        <v>1.0140845070422599E-2</v>
      </c>
      <c r="T52" s="48">
        <f t="shared" si="16"/>
        <v>1.1993146773272383E-2</v>
      </c>
      <c r="U52" s="48">
        <f t="shared" si="16"/>
        <v>1.0728402032749891E-2</v>
      </c>
      <c r="V52" s="48">
        <f t="shared" si="16"/>
        <v>1.1540680900173109E-2</v>
      </c>
      <c r="W52" s="48">
        <f t="shared" si="16"/>
        <v>7.1556350626119092E-3</v>
      </c>
      <c r="X52" s="48">
        <f t="shared" si="16"/>
        <v>3.9548022598869413E-3</v>
      </c>
      <c r="Y52" s="48">
        <f t="shared" si="16"/>
        <v>5.4151624548736807E-3</v>
      </c>
      <c r="Z52" s="48">
        <f t="shared" si="16"/>
        <v>2.3923444976076897E-3</v>
      </c>
      <c r="AA52" s="48">
        <f t="shared" si="16"/>
        <v>5.2662375658280025E-3</v>
      </c>
      <c r="AB52" s="48">
        <f t="shared" si="16"/>
        <v>-2.9585798816568047E-3</v>
      </c>
      <c r="AC52" s="48">
        <f t="shared" si="16"/>
        <v>4.1128084606346484E-3</v>
      </c>
    </row>
    <row r="53" spans="1:29" x14ac:dyDescent="0.3">
      <c r="A53" t="s">
        <v>30</v>
      </c>
      <c r="B53">
        <v>2022</v>
      </c>
      <c r="C53" t="s">
        <v>39</v>
      </c>
      <c r="D53">
        <v>211.72058808738203</v>
      </c>
      <c r="E53" s="48">
        <f t="shared" ref="E53:AC53" si="17">(E20-E19)/E19</f>
        <v>5.8862001308044847E-3</v>
      </c>
      <c r="F53" s="48">
        <f t="shared" si="17"/>
        <v>1.1644154634373545E-2</v>
      </c>
      <c r="G53" s="48">
        <f t="shared" si="17"/>
        <v>5.0805452292441065E-2</v>
      </c>
      <c r="H53" s="48">
        <f t="shared" si="17"/>
        <v>4.8602673147023776E-3</v>
      </c>
      <c r="I53" s="48">
        <f t="shared" si="17"/>
        <v>-8.5755121486422638E-3</v>
      </c>
      <c r="J53" s="48">
        <f t="shared" si="17"/>
        <v>-1.3095238095238028E-2</v>
      </c>
      <c r="K53" s="48">
        <f t="shared" si="17"/>
        <v>4.3017456359102278E-2</v>
      </c>
      <c r="L53" s="48">
        <f t="shared" si="17"/>
        <v>-2.4242424242424585E-3</v>
      </c>
      <c r="M53" s="48">
        <f t="shared" si="17"/>
        <v>1.6820857863750094E-3</v>
      </c>
      <c r="N53" s="48">
        <f t="shared" si="17"/>
        <v>1.2325830653804992E-2</v>
      </c>
      <c r="O53" s="48">
        <f t="shared" si="17"/>
        <v>5.7736720554272519E-3</v>
      </c>
      <c r="P53" s="48">
        <f t="shared" si="17"/>
        <v>8.3148558758314849E-3</v>
      </c>
      <c r="Q53" s="48">
        <f t="shared" si="17"/>
        <v>9.3676814988290051E-3</v>
      </c>
      <c r="R53" s="48">
        <f t="shared" si="17"/>
        <v>0</v>
      </c>
      <c r="S53" s="48">
        <f t="shared" si="17"/>
        <v>7.8081427774678034E-3</v>
      </c>
      <c r="T53" s="48">
        <f t="shared" si="17"/>
        <v>8.4650112866817163E-3</v>
      </c>
      <c r="U53" s="48">
        <f t="shared" si="17"/>
        <v>7.8212290502793613E-3</v>
      </c>
      <c r="V53" s="48">
        <f t="shared" si="17"/>
        <v>7.9863091842554308E-3</v>
      </c>
      <c r="W53" s="48">
        <f t="shared" si="17"/>
        <v>8.28892835997635E-3</v>
      </c>
      <c r="X53" s="48">
        <f t="shared" si="17"/>
        <v>2.8137310073157009E-3</v>
      </c>
      <c r="Y53" s="48">
        <f t="shared" si="17"/>
        <v>-9.5751047277079261E-3</v>
      </c>
      <c r="Z53" s="48">
        <f t="shared" si="17"/>
        <v>2.386634844868769E-3</v>
      </c>
      <c r="AA53" s="48">
        <f t="shared" si="17"/>
        <v>4.6565774155994345E-3</v>
      </c>
      <c r="AB53" s="48">
        <f t="shared" si="17"/>
        <v>5.9347181008902079E-3</v>
      </c>
      <c r="AC53" s="48">
        <f t="shared" si="17"/>
        <v>5.8513750731418557E-4</v>
      </c>
    </row>
    <row r="54" spans="1:29" x14ac:dyDescent="0.3">
      <c r="A54" t="s">
        <v>30</v>
      </c>
      <c r="B54">
        <v>2022</v>
      </c>
      <c r="C54" t="s">
        <v>40</v>
      </c>
      <c r="D54">
        <v>192.52135402642105</v>
      </c>
      <c r="E54" s="48">
        <f t="shared" ref="E54:AC54" si="18">(E21-E20)/E20</f>
        <v>9.102730819245626E-3</v>
      </c>
      <c r="F54" s="48">
        <f t="shared" si="18"/>
        <v>-2.9465930018416103E-2</v>
      </c>
      <c r="G54" s="48">
        <f t="shared" si="18"/>
        <v>2.7712264150943498E-2</v>
      </c>
      <c r="H54" s="48">
        <f t="shared" si="18"/>
        <v>5.4413542926239761E-3</v>
      </c>
      <c r="I54" s="48">
        <f t="shared" si="18"/>
        <v>-2.8351753964440202E-2</v>
      </c>
      <c r="J54" s="48">
        <f t="shared" si="18"/>
        <v>2.2919179734619918E-2</v>
      </c>
      <c r="K54" s="48">
        <f t="shared" si="18"/>
        <v>7.770472205618547E-3</v>
      </c>
      <c r="L54" s="48">
        <f t="shared" si="18"/>
        <v>-1.2150668286755081E-3</v>
      </c>
      <c r="M54" s="48">
        <f t="shared" si="18"/>
        <v>8.3963056255254855E-4</v>
      </c>
      <c r="N54" s="48">
        <f t="shared" si="18"/>
        <v>1.5352038115405005E-2</v>
      </c>
      <c r="O54" s="48">
        <f t="shared" si="18"/>
        <v>1.7221584385764144E-3</v>
      </c>
      <c r="P54" s="48">
        <f t="shared" si="18"/>
        <v>6.5970313358987825E-3</v>
      </c>
      <c r="Q54" s="48">
        <f t="shared" si="18"/>
        <v>5.80046403712264E-4</v>
      </c>
      <c r="R54" s="48">
        <f t="shared" si="18"/>
        <v>1.5552099533436129E-3</v>
      </c>
      <c r="S54" s="48">
        <f t="shared" si="18"/>
        <v>7.1942446043166105E-3</v>
      </c>
      <c r="T54" s="48">
        <f t="shared" si="18"/>
        <v>8.9535534415222315E-3</v>
      </c>
      <c r="U54" s="48">
        <f t="shared" si="18"/>
        <v>7.2062084257205261E-3</v>
      </c>
      <c r="V54" s="48">
        <f t="shared" si="18"/>
        <v>1.6411997736276208E-2</v>
      </c>
      <c r="W54" s="48">
        <f t="shared" si="18"/>
        <v>5.8719906048150319E-3</v>
      </c>
      <c r="X54" s="48">
        <f t="shared" si="18"/>
        <v>3.3670033670034948E-3</v>
      </c>
      <c r="Y54" s="48">
        <f t="shared" si="18"/>
        <v>4.8338368580061108E-3</v>
      </c>
      <c r="Z54" s="48">
        <f t="shared" si="18"/>
        <v>3.5714285714285375E-3</v>
      </c>
      <c r="AA54" s="48">
        <f t="shared" si="18"/>
        <v>1.2166859791425228E-2</v>
      </c>
      <c r="AB54" s="48">
        <f t="shared" si="18"/>
        <v>1.1799410029497855E-3</v>
      </c>
      <c r="AC54" s="48">
        <f t="shared" si="18"/>
        <v>4.6783625730994821E-3</v>
      </c>
    </row>
    <row r="55" spans="1:29" x14ac:dyDescent="0.3">
      <c r="A55" t="s">
        <v>30</v>
      </c>
      <c r="B55">
        <v>2022</v>
      </c>
      <c r="C55" t="s">
        <v>41</v>
      </c>
      <c r="D55">
        <v>177.76299019260969</v>
      </c>
      <c r="E55" s="48">
        <f t="shared" ref="E55:AC55" si="19">(E22-E21)/E21</f>
        <v>2.7706185567010384E-2</v>
      </c>
      <c r="F55" s="48">
        <f t="shared" si="19"/>
        <v>-3.1783681214421329E-2</v>
      </c>
      <c r="G55" s="48">
        <f t="shared" si="19"/>
        <v>-3.4423407917383818E-2</v>
      </c>
      <c r="H55" s="48">
        <f t="shared" si="19"/>
        <v>9.6211665664461474E-3</v>
      </c>
      <c r="I55" s="48">
        <f t="shared" si="19"/>
        <v>-2.0276953511374849E-2</v>
      </c>
      <c r="J55" s="48">
        <f t="shared" si="19"/>
        <v>-2.3584905660377696E-3</v>
      </c>
      <c r="K55" s="48">
        <f t="shared" si="19"/>
        <v>2.6690391459074734E-2</v>
      </c>
      <c r="L55" s="48">
        <f t="shared" si="19"/>
        <v>1.6423357664233508E-2</v>
      </c>
      <c r="M55" s="48">
        <f t="shared" si="19"/>
        <v>8.389261744966443E-3</v>
      </c>
      <c r="N55" s="48">
        <f t="shared" si="19"/>
        <v>1.981230448383724E-2</v>
      </c>
      <c r="O55" s="48">
        <f t="shared" si="19"/>
        <v>1.7191977077364547E-3</v>
      </c>
      <c r="P55" s="48">
        <f t="shared" si="19"/>
        <v>4.9153468050246079E-3</v>
      </c>
      <c r="Q55" s="48">
        <f t="shared" si="19"/>
        <v>8.1159420289855407E-3</v>
      </c>
      <c r="R55" s="48">
        <f t="shared" si="19"/>
        <v>2.587991718426501E-3</v>
      </c>
      <c r="S55" s="48">
        <f t="shared" si="19"/>
        <v>6.593406593406531E-3</v>
      </c>
      <c r="T55" s="48">
        <f t="shared" si="19"/>
        <v>7.7648363838046432E-3</v>
      </c>
      <c r="U55" s="48">
        <f t="shared" si="19"/>
        <v>7.1546505228399088E-3</v>
      </c>
      <c r="V55" s="48">
        <f t="shared" si="19"/>
        <v>-2.7839643652561247E-3</v>
      </c>
      <c r="W55" s="48">
        <f t="shared" si="19"/>
        <v>5.837711617046118E-3</v>
      </c>
      <c r="X55" s="48">
        <f t="shared" si="19"/>
        <v>3.355704697986545E-3</v>
      </c>
      <c r="Y55" s="48">
        <f t="shared" si="19"/>
        <v>1.8039687312085564E-3</v>
      </c>
      <c r="Z55" s="48">
        <f t="shared" si="19"/>
        <v>4.1518386714117263E-3</v>
      </c>
      <c r="AA55" s="48">
        <f t="shared" si="19"/>
        <v>5.7240984544934172E-3</v>
      </c>
      <c r="AB55" s="48">
        <f t="shared" si="19"/>
        <v>8.2498526812021557E-3</v>
      </c>
      <c r="AC55" s="48">
        <f t="shared" si="19"/>
        <v>4.6565774155994345E-3</v>
      </c>
    </row>
    <row r="56" spans="1:29" x14ac:dyDescent="0.3">
      <c r="A56" t="s">
        <v>30</v>
      </c>
      <c r="B56">
        <v>2022</v>
      </c>
      <c r="C56" t="s">
        <v>42</v>
      </c>
      <c r="D56">
        <v>165.53893101140281</v>
      </c>
      <c r="E56" s="48">
        <f t="shared" ref="E56:AC56" si="20">(E23-E22)/E22</f>
        <v>2.1316614420062732E-2</v>
      </c>
      <c r="F56" s="48">
        <f t="shared" si="20"/>
        <v>1.2738853503184686E-2</v>
      </c>
      <c r="G56" s="48">
        <f t="shared" si="20"/>
        <v>4.1592394533570328E-3</v>
      </c>
      <c r="H56" s="48">
        <f t="shared" si="20"/>
        <v>9.5294818344252193E-3</v>
      </c>
      <c r="I56" s="48">
        <f t="shared" si="20"/>
        <v>-2.0191822311963654E-2</v>
      </c>
      <c r="J56" s="48">
        <f t="shared" si="20"/>
        <v>-3.0141843971631173E-2</v>
      </c>
      <c r="K56" s="48">
        <f t="shared" si="20"/>
        <v>2.1952628538417167E-2</v>
      </c>
      <c r="L56" s="48">
        <f t="shared" si="20"/>
        <v>1.1370436864153236E-2</v>
      </c>
      <c r="M56" s="48">
        <f t="shared" si="20"/>
        <v>4.9916805324458757E-3</v>
      </c>
      <c r="N56" s="48">
        <f t="shared" si="20"/>
        <v>1.7893660531697341E-2</v>
      </c>
      <c r="O56" s="48">
        <f t="shared" si="20"/>
        <v>3.4324942791761686E-3</v>
      </c>
      <c r="P56" s="48">
        <f t="shared" si="20"/>
        <v>4.3478260869565834E-3</v>
      </c>
      <c r="Q56" s="48">
        <f t="shared" si="20"/>
        <v>9.2006900517538487E-3</v>
      </c>
      <c r="R56" s="48">
        <f t="shared" si="20"/>
        <v>4.1300980898296927E-3</v>
      </c>
      <c r="S56" s="48">
        <f t="shared" si="20"/>
        <v>8.1877729257641921E-3</v>
      </c>
      <c r="T56" s="48">
        <f t="shared" si="20"/>
        <v>8.8057237204183982E-3</v>
      </c>
      <c r="U56" s="48">
        <f t="shared" si="20"/>
        <v>8.1967213114754103E-3</v>
      </c>
      <c r="V56" s="48">
        <f t="shared" si="20"/>
        <v>3.3500837520937707E-3</v>
      </c>
      <c r="W56" s="48">
        <f t="shared" si="20"/>
        <v>7.5449796865930518E-3</v>
      </c>
      <c r="X56" s="48">
        <f t="shared" si="20"/>
        <v>4.4593088071347986E-3</v>
      </c>
      <c r="Y56" s="48">
        <f t="shared" si="20"/>
        <v>1.8007202881153144E-3</v>
      </c>
      <c r="Z56" s="48">
        <f t="shared" si="20"/>
        <v>4.1346721795628384E-3</v>
      </c>
      <c r="AA56" s="48">
        <f t="shared" si="20"/>
        <v>2.845759817871372E-3</v>
      </c>
      <c r="AB56" s="48">
        <f t="shared" si="20"/>
        <v>-1.7533606078315779E-3</v>
      </c>
      <c r="AC56" s="48">
        <f t="shared" si="20"/>
        <v>2.8968713789107765E-3</v>
      </c>
    </row>
    <row r="57" spans="1:29" x14ac:dyDescent="0.3">
      <c r="A57" t="s">
        <v>30</v>
      </c>
      <c r="B57">
        <v>2022</v>
      </c>
      <c r="C57" t="s">
        <v>43</v>
      </c>
      <c r="D57">
        <v>167.35043148904012</v>
      </c>
      <c r="E57" s="48">
        <f t="shared" ref="E57:AC57" si="21">(E24-E23)/E23</f>
        <v>1.1049723756905973E-2</v>
      </c>
      <c r="F57" s="48">
        <f t="shared" si="21"/>
        <v>1.0159651669085742E-2</v>
      </c>
      <c r="G57" s="48">
        <f t="shared" si="21"/>
        <v>7.6923076923077595E-3</v>
      </c>
      <c r="H57" s="48">
        <f t="shared" si="21"/>
        <v>8.2595870206490004E-3</v>
      </c>
      <c r="I57" s="48">
        <f t="shared" si="21"/>
        <v>-1.2879958784131892E-2</v>
      </c>
      <c r="J57" s="48">
        <f t="shared" si="21"/>
        <v>-1.1578305911029894E-2</v>
      </c>
      <c r="K57" s="48">
        <f t="shared" si="21"/>
        <v>4.4657998869417778E-2</v>
      </c>
      <c r="L57" s="48">
        <f t="shared" si="21"/>
        <v>4.1420118343194591E-3</v>
      </c>
      <c r="M57" s="48">
        <f t="shared" si="21"/>
        <v>2.4834437086092482E-3</v>
      </c>
      <c r="N57" s="48">
        <f t="shared" si="21"/>
        <v>1.2556504269211451E-2</v>
      </c>
      <c r="O57" s="48">
        <f t="shared" si="21"/>
        <v>2.2805017103763149E-3</v>
      </c>
      <c r="P57" s="48">
        <f t="shared" si="21"/>
        <v>4.3290043290042362E-3</v>
      </c>
      <c r="Q57" s="48">
        <f t="shared" si="21"/>
        <v>1.0826210826210859E-2</v>
      </c>
      <c r="R57" s="48">
        <f t="shared" si="21"/>
        <v>2.0565552699229085E-3</v>
      </c>
      <c r="S57" s="48">
        <f t="shared" si="21"/>
        <v>7.5798592311857376E-3</v>
      </c>
      <c r="T57" s="48">
        <f t="shared" si="21"/>
        <v>6.0010911074740549E-3</v>
      </c>
      <c r="U57" s="48">
        <f t="shared" si="21"/>
        <v>7.5880758807588388E-3</v>
      </c>
      <c r="V57" s="48">
        <f t="shared" si="21"/>
        <v>6.1213132999444787E-3</v>
      </c>
      <c r="W57" s="48">
        <f t="shared" si="21"/>
        <v>4.608294930875642E-3</v>
      </c>
      <c r="X57" s="48">
        <f t="shared" si="21"/>
        <v>5.5493895671476145E-3</v>
      </c>
      <c r="Y57" s="48">
        <f t="shared" si="21"/>
        <v>2.9958058717795086E-3</v>
      </c>
      <c r="Z57" s="48">
        <f t="shared" si="21"/>
        <v>3.5294117647058491E-3</v>
      </c>
      <c r="AA57" s="48">
        <f t="shared" si="21"/>
        <v>1.7026106696935947E-3</v>
      </c>
      <c r="AB57" s="48">
        <f t="shared" si="21"/>
        <v>7.0257611241217131E-3</v>
      </c>
      <c r="AC57" s="48">
        <f t="shared" si="21"/>
        <v>4.6216060080878762E-3</v>
      </c>
    </row>
    <row r="58" spans="1:29" x14ac:dyDescent="0.3">
      <c r="A58" t="s">
        <v>30</v>
      </c>
      <c r="B58">
        <v>2022</v>
      </c>
      <c r="C58" t="s">
        <v>45</v>
      </c>
      <c r="D58">
        <v>159.78274246401992</v>
      </c>
      <c r="E58" s="48">
        <f t="shared" ref="E58:AC58" si="22">(E25-E24)/E24</f>
        <v>1.3357619914997069E-2</v>
      </c>
      <c r="F58" s="48">
        <f t="shared" si="22"/>
        <v>-7.6628352490422545E-3</v>
      </c>
      <c r="G58" s="48">
        <f t="shared" si="22"/>
        <v>5.8132706987668682E-2</v>
      </c>
      <c r="H58" s="48">
        <f t="shared" si="22"/>
        <v>8.1919251023990971E-3</v>
      </c>
      <c r="I58" s="48">
        <f t="shared" si="22"/>
        <v>1.2526096033402953E-2</v>
      </c>
      <c r="J58" s="48">
        <f t="shared" si="22"/>
        <v>-1.9112207151664579E-2</v>
      </c>
      <c r="K58" s="48">
        <f t="shared" si="22"/>
        <v>-7.1428571428571522E-2</v>
      </c>
      <c r="L58" s="48">
        <f t="shared" si="22"/>
        <v>2.9463759575721863E-3</v>
      </c>
      <c r="M58" s="48">
        <f t="shared" si="22"/>
        <v>3.3030553261767606E-3</v>
      </c>
      <c r="N58" s="48">
        <f t="shared" si="22"/>
        <v>1.5873015873015959E-2</v>
      </c>
      <c r="O58" s="48">
        <f t="shared" si="22"/>
        <v>3.412969283276418E-3</v>
      </c>
      <c r="P58" s="48">
        <f t="shared" si="22"/>
        <v>7.0043103448276479E-3</v>
      </c>
      <c r="Q58" s="48">
        <f t="shared" si="22"/>
        <v>-4.5095828635851824E-3</v>
      </c>
      <c r="R58" s="48">
        <f t="shared" si="22"/>
        <v>3.0785017957926848E-3</v>
      </c>
      <c r="S58" s="48">
        <f t="shared" si="22"/>
        <v>5.9108006448145853E-3</v>
      </c>
      <c r="T58" s="48">
        <f t="shared" si="22"/>
        <v>4.3383947939261546E-3</v>
      </c>
      <c r="U58" s="48">
        <f t="shared" si="22"/>
        <v>5.3792361484669175E-3</v>
      </c>
      <c r="V58" s="48">
        <f t="shared" si="22"/>
        <v>6.0840707964601448E-3</v>
      </c>
      <c r="W58" s="48">
        <f t="shared" si="22"/>
        <v>6.3073394495412518E-3</v>
      </c>
      <c r="X58" s="48">
        <f t="shared" si="22"/>
        <v>6.070640176600567E-3</v>
      </c>
      <c r="Y58" s="48">
        <f t="shared" si="22"/>
        <v>5.9737156511346663E-4</v>
      </c>
      <c r="Z58" s="48">
        <f t="shared" si="22"/>
        <v>1.1723329425557859E-3</v>
      </c>
      <c r="AA58" s="48">
        <f t="shared" si="22"/>
        <v>2.2662889518413921E-3</v>
      </c>
      <c r="AB58" s="48">
        <f t="shared" si="22"/>
        <v>8.1395348837209631E-3</v>
      </c>
      <c r="AC58" s="48">
        <f t="shared" si="22"/>
        <v>4.0253018976422576E-3</v>
      </c>
    </row>
    <row r="59" spans="1:29" x14ac:dyDescent="0.3">
      <c r="A59" t="s">
        <v>30</v>
      </c>
      <c r="B59">
        <v>2022</v>
      </c>
      <c r="C59" t="s">
        <v>46</v>
      </c>
      <c r="D59">
        <v>142.5340919903247</v>
      </c>
      <c r="E59" s="48">
        <f t="shared" ref="E59:AC59" si="23">(E26-E25)/E25</f>
        <v>1.1384062312762167E-2</v>
      </c>
      <c r="F59" s="48">
        <f t="shared" si="23"/>
        <v>-1.4478764478763656E-3</v>
      </c>
      <c r="G59" s="48">
        <f t="shared" si="23"/>
        <v>4.9389567147613798E-2</v>
      </c>
      <c r="H59" s="48">
        <f t="shared" si="23"/>
        <v>6.3842135809634021E-3</v>
      </c>
      <c r="I59" s="48">
        <f t="shared" si="23"/>
        <v>-5.1546391752574393E-4</v>
      </c>
      <c r="J59" s="48">
        <f t="shared" si="23"/>
        <v>-1.5084852294154657E-2</v>
      </c>
      <c r="K59" s="48">
        <f t="shared" si="23"/>
        <v>-0.12470862470862475</v>
      </c>
      <c r="L59" s="48">
        <f t="shared" si="23"/>
        <v>1.7626321974148729E-3</v>
      </c>
      <c r="M59" s="48">
        <f t="shared" si="23"/>
        <v>-2.4691358024691123E-3</v>
      </c>
      <c r="N59" s="48">
        <f t="shared" si="23"/>
        <v>1.3183593749999944E-2</v>
      </c>
      <c r="O59" s="48">
        <f t="shared" si="23"/>
        <v>2.2675736961451569E-3</v>
      </c>
      <c r="P59" s="48">
        <f t="shared" si="23"/>
        <v>4.2803638309255373E-3</v>
      </c>
      <c r="Q59" s="48">
        <f t="shared" si="23"/>
        <v>-1.2457531143827796E-2</v>
      </c>
      <c r="R59" s="48">
        <f t="shared" si="23"/>
        <v>2.0460358056266273E-3</v>
      </c>
      <c r="S59" s="48">
        <f t="shared" si="23"/>
        <v>4.8076923076923383E-3</v>
      </c>
      <c r="T59" s="48">
        <f t="shared" si="23"/>
        <v>3.7796976241901573E-3</v>
      </c>
      <c r="U59" s="48">
        <f t="shared" si="23"/>
        <v>4.8154093097913624E-3</v>
      </c>
      <c r="V59" s="48">
        <f t="shared" si="23"/>
        <v>4.9477735019241654E-3</v>
      </c>
      <c r="W59" s="48">
        <f t="shared" si="23"/>
        <v>5.1282051282051603E-3</v>
      </c>
      <c r="X59" s="48">
        <f t="shared" si="23"/>
        <v>6.5825562260010346E-3</v>
      </c>
      <c r="Y59" s="48">
        <f t="shared" si="23"/>
        <v>1.7910447761194709E-3</v>
      </c>
      <c r="Z59" s="48">
        <f t="shared" si="23"/>
        <v>2.3419203747071268E-3</v>
      </c>
      <c r="AA59" s="48">
        <f t="shared" si="23"/>
        <v>2.2611644997173864E-3</v>
      </c>
      <c r="AB59" s="48">
        <f t="shared" si="23"/>
        <v>1.32641291810841E-2</v>
      </c>
      <c r="AC59" s="48">
        <f t="shared" si="23"/>
        <v>5.1546391752577648E-3</v>
      </c>
    </row>
    <row r="60" spans="1:29" x14ac:dyDescent="0.3">
      <c r="A60" t="s">
        <v>30</v>
      </c>
      <c r="B60">
        <v>2023</v>
      </c>
      <c r="C60" t="s">
        <v>31</v>
      </c>
      <c r="D60">
        <v>147.68300990047339</v>
      </c>
      <c r="E60" s="48">
        <f t="shared" ref="E60:AC60" si="24">(E27-E26)/E26</f>
        <v>3.0805687203791399E-2</v>
      </c>
      <c r="F60" s="48">
        <f t="shared" si="24"/>
        <v>6.7665538907685143E-3</v>
      </c>
      <c r="G60" s="48">
        <f t="shared" si="24"/>
        <v>2.009518773135913E-2</v>
      </c>
      <c r="H60" s="48">
        <f t="shared" si="24"/>
        <v>5.1903114186851538E-3</v>
      </c>
      <c r="I60" s="48">
        <f t="shared" si="24"/>
        <v>-6.7044868488912394E-3</v>
      </c>
      <c r="J60" s="48">
        <f t="shared" si="24"/>
        <v>-2.5526483726865173E-3</v>
      </c>
      <c r="K60" s="48">
        <f t="shared" si="24"/>
        <v>-4.8601864181091768E-2</v>
      </c>
      <c r="L60" s="48">
        <f t="shared" si="24"/>
        <v>1.173020527859171E-3</v>
      </c>
      <c r="M60" s="48">
        <f t="shared" si="24"/>
        <v>-7.4257425742574722E-3</v>
      </c>
      <c r="N60" s="48">
        <f t="shared" si="24"/>
        <v>1.4457831325301205E-2</v>
      </c>
      <c r="O60" s="48">
        <f t="shared" si="24"/>
        <v>5.6561085972847464E-4</v>
      </c>
      <c r="P60" s="48">
        <f t="shared" si="24"/>
        <v>4.2621204049014989E-3</v>
      </c>
      <c r="Q60" s="48">
        <f t="shared" si="24"/>
        <v>3.4403669724770315E-3</v>
      </c>
      <c r="R60" s="48">
        <f t="shared" si="24"/>
        <v>5.1046452271567124E-3</v>
      </c>
      <c r="S60" s="48">
        <f t="shared" si="24"/>
        <v>4.7846889952153412E-3</v>
      </c>
      <c r="T60" s="48">
        <f t="shared" si="24"/>
        <v>2.1516944593867977E-3</v>
      </c>
      <c r="U60" s="48">
        <f t="shared" si="24"/>
        <v>4.2598509052182267E-3</v>
      </c>
      <c r="V60" s="48">
        <f t="shared" si="24"/>
        <v>2.1881838074397004E-3</v>
      </c>
      <c r="W60" s="48">
        <f t="shared" si="24"/>
        <v>4.5351473922901524E-3</v>
      </c>
      <c r="X60" s="48">
        <f t="shared" si="24"/>
        <v>6.539509536784679E-3</v>
      </c>
      <c r="Y60" s="48">
        <f t="shared" si="24"/>
        <v>2.3837902264599357E-3</v>
      </c>
      <c r="Z60" s="48">
        <f t="shared" si="24"/>
        <v>3.5046728971963948E-3</v>
      </c>
      <c r="AA60" s="48">
        <f t="shared" si="24"/>
        <v>2.8200789622109417E-3</v>
      </c>
      <c r="AB60" s="48">
        <f t="shared" si="24"/>
        <v>1.5367103016505505E-2</v>
      </c>
      <c r="AC60" s="48">
        <f t="shared" si="24"/>
        <v>5.6980056980056983E-3</v>
      </c>
    </row>
    <row r="61" spans="1:29" x14ac:dyDescent="0.3">
      <c r="A61" t="s">
        <v>30</v>
      </c>
      <c r="B61">
        <v>2023</v>
      </c>
      <c r="C61" t="s">
        <v>35</v>
      </c>
      <c r="D61">
        <v>150.15850519147136</v>
      </c>
      <c r="E61" s="48">
        <f t="shared" ref="E61:AC61" si="25">(E28-E27)/E27</f>
        <v>1.1494252873562566E-3</v>
      </c>
      <c r="F61" s="48">
        <f t="shared" si="25"/>
        <v>-1.4882381180989066E-2</v>
      </c>
      <c r="G61" s="48">
        <f t="shared" si="25"/>
        <v>-9.8496630378434424E-2</v>
      </c>
      <c r="H61" s="48">
        <f t="shared" si="25"/>
        <v>1.5490533562822654E-2</v>
      </c>
      <c r="I61" s="48">
        <f t="shared" si="25"/>
        <v>-4.7767393561786026E-2</v>
      </c>
      <c r="J61" s="48">
        <f t="shared" si="25"/>
        <v>6.973768394113869E-2</v>
      </c>
      <c r="K61" s="48">
        <f t="shared" si="25"/>
        <v>-1.3995801259622112E-2</v>
      </c>
      <c r="L61" s="48">
        <f t="shared" si="25"/>
        <v>-1.7574692442881251E-3</v>
      </c>
      <c r="M61" s="48">
        <f t="shared" si="25"/>
        <v>-9.9750623441396749E-3</v>
      </c>
      <c r="N61" s="48">
        <f t="shared" si="25"/>
        <v>7.6009501187648187E-3</v>
      </c>
      <c r="O61" s="48">
        <f t="shared" si="25"/>
        <v>3.9570378745053059E-3</v>
      </c>
      <c r="P61" s="48">
        <f t="shared" si="25"/>
        <v>7.4270557029178022E-3</v>
      </c>
      <c r="Q61" s="48">
        <f t="shared" si="25"/>
        <v>-1.1428571428570779E-3</v>
      </c>
      <c r="R61" s="48">
        <f t="shared" si="25"/>
        <v>7.1102082275266917E-3</v>
      </c>
      <c r="S61" s="48">
        <f t="shared" si="25"/>
        <v>5.2910052910052907E-3</v>
      </c>
      <c r="T61" s="48">
        <f t="shared" si="25"/>
        <v>3.7573805689747105E-3</v>
      </c>
      <c r="U61" s="48">
        <f t="shared" si="25"/>
        <v>5.3022269353128317E-3</v>
      </c>
      <c r="V61" s="48">
        <f t="shared" si="25"/>
        <v>-8.7336244541484417E-3</v>
      </c>
      <c r="W61" s="48">
        <f t="shared" si="25"/>
        <v>7.9006772009029679E-3</v>
      </c>
      <c r="X61" s="48">
        <f t="shared" si="25"/>
        <v>1.0286951813752061E-2</v>
      </c>
      <c r="Y61" s="48">
        <f t="shared" si="25"/>
        <v>4.756242568371055E-3</v>
      </c>
      <c r="Z61" s="48">
        <f t="shared" si="25"/>
        <v>5.8207217694994174E-3</v>
      </c>
      <c r="AA61" s="48">
        <f t="shared" si="25"/>
        <v>3.9370078740156838E-3</v>
      </c>
      <c r="AB61" s="48">
        <f t="shared" si="25"/>
        <v>1.2892376681614253E-2</v>
      </c>
      <c r="AC61" s="48">
        <f t="shared" si="25"/>
        <v>7.932011331444791E-3</v>
      </c>
    </row>
    <row r="62" spans="1:29" x14ac:dyDescent="0.3">
      <c r="A62" t="s">
        <v>30</v>
      </c>
      <c r="B62">
        <v>2023</v>
      </c>
      <c r="C62" t="s">
        <v>36</v>
      </c>
      <c r="D62">
        <v>143.33442313738897</v>
      </c>
      <c r="E62" s="48">
        <f t="shared" ref="E62:AC62" si="26">(E29-E28)/E28</f>
        <v>5.7405281285891356E-4</v>
      </c>
      <c r="F62" s="48">
        <f t="shared" si="26"/>
        <v>0</v>
      </c>
      <c r="G62" s="48">
        <f t="shared" si="26"/>
        <v>0</v>
      </c>
      <c r="H62" s="48">
        <f t="shared" si="26"/>
        <v>0</v>
      </c>
      <c r="I62" s="48">
        <f t="shared" si="26"/>
        <v>-5.4525627044707916E-4</v>
      </c>
      <c r="J62" s="48">
        <f t="shared" si="26"/>
        <v>0</v>
      </c>
      <c r="K62" s="48">
        <f t="shared" si="26"/>
        <v>0</v>
      </c>
      <c r="L62" s="48">
        <f t="shared" si="26"/>
        <v>5.8685446009386333E-4</v>
      </c>
      <c r="M62" s="48">
        <f t="shared" si="26"/>
        <v>0</v>
      </c>
      <c r="N62" s="48">
        <f t="shared" si="26"/>
        <v>0</v>
      </c>
      <c r="O62" s="48">
        <f t="shared" si="26"/>
        <v>0</v>
      </c>
      <c r="P62" s="48">
        <f t="shared" si="26"/>
        <v>0</v>
      </c>
      <c r="Q62" s="48">
        <f t="shared" si="26"/>
        <v>0</v>
      </c>
      <c r="R62" s="48">
        <f t="shared" si="26"/>
        <v>5.0428643469487802E-4</v>
      </c>
      <c r="S62" s="48">
        <f t="shared" si="26"/>
        <v>0</v>
      </c>
      <c r="T62" s="48">
        <f t="shared" si="26"/>
        <v>0</v>
      </c>
      <c r="U62" s="48">
        <f t="shared" si="26"/>
        <v>0</v>
      </c>
      <c r="V62" s="48">
        <f t="shared" si="26"/>
        <v>-1.1013215859030211E-3</v>
      </c>
      <c r="W62" s="48">
        <f t="shared" si="26"/>
        <v>0</v>
      </c>
      <c r="X62" s="48">
        <f t="shared" si="26"/>
        <v>0</v>
      </c>
      <c r="Y62" s="48">
        <f t="shared" si="26"/>
        <v>0</v>
      </c>
      <c r="Z62" s="48">
        <f t="shared" si="26"/>
        <v>0</v>
      </c>
      <c r="AA62" s="48">
        <f t="shared" si="26"/>
        <v>0</v>
      </c>
      <c r="AB62" s="48">
        <f t="shared" si="26"/>
        <v>0</v>
      </c>
      <c r="AC62" s="48">
        <f t="shared" si="26"/>
        <v>0</v>
      </c>
    </row>
    <row r="63" spans="1:29" x14ac:dyDescent="0.3">
      <c r="A63" t="s">
        <v>30</v>
      </c>
      <c r="B63">
        <v>2023</v>
      </c>
      <c r="C63" t="s">
        <v>37</v>
      </c>
      <c r="D63">
        <v>152.85339220632062</v>
      </c>
      <c r="E63" s="48">
        <f t="shared" ref="E63:AC63" si="27">(E30-E29)/E29</f>
        <v>-5.737234652897303E-3</v>
      </c>
      <c r="F63" s="48">
        <f t="shared" si="27"/>
        <v>8.2846003898636306E-3</v>
      </c>
      <c r="G63" s="48">
        <f t="shared" si="27"/>
        <v>-3.4502587694077054E-2</v>
      </c>
      <c r="H63" s="48">
        <f t="shared" si="27"/>
        <v>6.7796610169490882E-3</v>
      </c>
      <c r="I63" s="48">
        <f t="shared" si="27"/>
        <v>-2.61865793780688E-2</v>
      </c>
      <c r="J63" s="48">
        <f t="shared" si="27"/>
        <v>3.8875598086124404E-2</v>
      </c>
      <c r="K63" s="48">
        <f t="shared" si="27"/>
        <v>1.3484740951029138E-2</v>
      </c>
      <c r="L63" s="48">
        <f t="shared" si="27"/>
        <v>1.3489736070381298E-2</v>
      </c>
      <c r="M63" s="48">
        <f t="shared" si="27"/>
        <v>1.0915197313182296E-2</v>
      </c>
      <c r="N63" s="48">
        <f t="shared" si="27"/>
        <v>1.6030174446016059E-2</v>
      </c>
      <c r="O63" s="48">
        <f t="shared" si="27"/>
        <v>3.3783783783783465E-3</v>
      </c>
      <c r="P63" s="48">
        <f t="shared" si="27"/>
        <v>3.1595576619273002E-3</v>
      </c>
      <c r="Q63" s="48">
        <f t="shared" si="27"/>
        <v>4.0045766590388367E-3</v>
      </c>
      <c r="R63" s="48">
        <f t="shared" si="27"/>
        <v>5.5443548387096482E-3</v>
      </c>
      <c r="S63" s="48">
        <f t="shared" si="27"/>
        <v>3.6842105263157295E-3</v>
      </c>
      <c r="T63" s="48">
        <f t="shared" si="27"/>
        <v>1.6042780748663709E-3</v>
      </c>
      <c r="U63" s="48">
        <f t="shared" si="27"/>
        <v>3.1645569620252865E-3</v>
      </c>
      <c r="V63" s="48">
        <f t="shared" si="27"/>
        <v>5.5126791620724541E-4</v>
      </c>
      <c r="W63" s="48">
        <f t="shared" si="27"/>
        <v>2.7995520716685329E-3</v>
      </c>
      <c r="X63" s="48">
        <f t="shared" si="27"/>
        <v>3.2154340836012558E-3</v>
      </c>
      <c r="Y63" s="48">
        <f t="shared" si="27"/>
        <v>2.3668639053254772E-3</v>
      </c>
      <c r="Z63" s="48">
        <f t="shared" si="27"/>
        <v>2.3148148148146833E-3</v>
      </c>
      <c r="AA63" s="48">
        <f t="shared" si="27"/>
        <v>5.0420168067227206E-3</v>
      </c>
      <c r="AB63" s="48">
        <f t="shared" si="27"/>
        <v>1.7155506364139584E-2</v>
      </c>
      <c r="AC63" s="48">
        <f t="shared" si="27"/>
        <v>5.6211354693648111E-3</v>
      </c>
    </row>
    <row r="64" spans="1:29" x14ac:dyDescent="0.3">
      <c r="A64" t="s">
        <v>30</v>
      </c>
      <c r="B64">
        <v>2023</v>
      </c>
      <c r="C64" t="s">
        <v>38</v>
      </c>
      <c r="D64">
        <v>136.84120221794697</v>
      </c>
      <c r="E64" s="48">
        <f t="shared" ref="E64:AC64" si="28">(E31-E30)/E30</f>
        <v>-5.7703404500878666E-4</v>
      </c>
      <c r="F64" s="48">
        <f t="shared" si="28"/>
        <v>2.2232962783953574E-2</v>
      </c>
      <c r="G64" s="48">
        <f t="shared" si="28"/>
        <v>1.8463371054198895E-2</v>
      </c>
      <c r="H64" s="48">
        <f t="shared" si="28"/>
        <v>7.8563411896745549E-3</v>
      </c>
      <c r="I64" s="48">
        <f t="shared" si="28"/>
        <v>-2.913165266106436E-2</v>
      </c>
      <c r="J64" s="48">
        <f t="shared" si="28"/>
        <v>-2.7058146229130622E-2</v>
      </c>
      <c r="K64" s="48">
        <f t="shared" si="28"/>
        <v>4.1316526610644097E-2</v>
      </c>
      <c r="L64" s="48">
        <f t="shared" si="28"/>
        <v>1.2152777777777743E-2</v>
      </c>
      <c r="M64" s="48">
        <f t="shared" si="28"/>
        <v>1.2458471760797342E-2</v>
      </c>
      <c r="N64" s="48">
        <f t="shared" si="28"/>
        <v>2.5522041763341066E-2</v>
      </c>
      <c r="O64" s="48">
        <f t="shared" si="28"/>
        <v>2.8058361391694727E-3</v>
      </c>
      <c r="P64" s="48">
        <f t="shared" si="28"/>
        <v>3.1496062992125685E-3</v>
      </c>
      <c r="Q64" s="48">
        <f t="shared" si="28"/>
        <v>7.4074074074074719E-3</v>
      </c>
      <c r="R64" s="48">
        <f t="shared" si="28"/>
        <v>2.0050125313283494E-3</v>
      </c>
      <c r="S64" s="48">
        <f t="shared" si="28"/>
        <v>2.6219192448872575E-3</v>
      </c>
      <c r="T64" s="48">
        <f t="shared" si="28"/>
        <v>3.2034169781099534E-3</v>
      </c>
      <c r="U64" s="48">
        <f t="shared" si="28"/>
        <v>3.1545741324922332E-3</v>
      </c>
      <c r="V64" s="48">
        <f t="shared" si="28"/>
        <v>5.5096418732782371E-3</v>
      </c>
      <c r="W64" s="48">
        <f t="shared" si="28"/>
        <v>3.9084310441095315E-3</v>
      </c>
      <c r="X64" s="48">
        <f t="shared" si="28"/>
        <v>3.2051282051283269E-3</v>
      </c>
      <c r="Y64" s="48">
        <f t="shared" si="28"/>
        <v>1.7709563164107611E-3</v>
      </c>
      <c r="Z64" s="48">
        <f t="shared" si="28"/>
        <v>3.4642032332564826E-3</v>
      </c>
      <c r="AA64" s="48">
        <f t="shared" si="28"/>
        <v>5.0167224080267872E-3</v>
      </c>
      <c r="AB64" s="48">
        <f t="shared" si="28"/>
        <v>5.9847660500543754E-3</v>
      </c>
      <c r="AC64" s="48">
        <f t="shared" si="28"/>
        <v>3.3538289547232771E-3</v>
      </c>
    </row>
    <row r="66" spans="3:29" ht="15" thickBot="1" x14ac:dyDescent="0.35"/>
    <row r="67" spans="3:29" ht="15" thickBot="1" x14ac:dyDescent="0.35">
      <c r="D67" s="79"/>
      <c r="E67" s="66" t="s">
        <v>3</v>
      </c>
      <c r="F67" s="66" t="s">
        <v>4</v>
      </c>
      <c r="G67" s="66" t="s">
        <v>5</v>
      </c>
      <c r="H67" s="66" t="s">
        <v>6</v>
      </c>
      <c r="I67" s="66" t="s">
        <v>7</v>
      </c>
      <c r="J67" s="66" t="s">
        <v>8</v>
      </c>
      <c r="K67" s="66" t="s">
        <v>9</v>
      </c>
      <c r="L67" s="66" t="s">
        <v>10</v>
      </c>
      <c r="M67" s="66" t="s">
        <v>11</v>
      </c>
      <c r="N67" s="66" t="s">
        <v>12</v>
      </c>
      <c r="O67" s="66" t="s">
        <v>13</v>
      </c>
      <c r="P67" s="66" t="s">
        <v>14</v>
      </c>
      <c r="Q67" s="66" t="s">
        <v>15</v>
      </c>
      <c r="R67" s="66" t="s">
        <v>16</v>
      </c>
      <c r="S67" s="66" t="s">
        <v>17</v>
      </c>
      <c r="T67" s="66" t="s">
        <v>18</v>
      </c>
      <c r="U67" s="66" t="s">
        <v>19</v>
      </c>
      <c r="V67" s="66" t="s">
        <v>21</v>
      </c>
      <c r="W67" s="66" t="s">
        <v>22</v>
      </c>
      <c r="X67" s="66" t="s">
        <v>23</v>
      </c>
      <c r="Y67" s="66" t="s">
        <v>24</v>
      </c>
      <c r="Z67" s="66" t="s">
        <v>25</v>
      </c>
      <c r="AA67" s="66" t="s">
        <v>26</v>
      </c>
      <c r="AB67" s="66" t="s">
        <v>27</v>
      </c>
      <c r="AC67" s="67" t="s">
        <v>28</v>
      </c>
    </row>
    <row r="68" spans="3:29" ht="15" thickBot="1" x14ac:dyDescent="0.35">
      <c r="D68" s="78" t="s">
        <v>133</v>
      </c>
      <c r="E68" s="76">
        <f>CORREL($D$36:$D$64,E36:E64)</f>
        <v>0.42084869796735019</v>
      </c>
      <c r="F68" s="76">
        <f t="shared" ref="F68:AC68" si="29">CORREL($D$36:$D$64,F36:F64)</f>
        <v>9.4129643138134822E-2</v>
      </c>
      <c r="G68" s="76">
        <f t="shared" si="29"/>
        <v>-2.6181403414370117E-2</v>
      </c>
      <c r="H68" s="76">
        <f t="shared" si="29"/>
        <v>0.43988858168679823</v>
      </c>
      <c r="I68" s="76">
        <f t="shared" si="29"/>
        <v>-0.30480264016408198</v>
      </c>
      <c r="J68" s="76">
        <f t="shared" si="29"/>
        <v>6.8231665894286184E-2</v>
      </c>
      <c r="K68" s="76">
        <f t="shared" si="29"/>
        <v>0.41841114113863342</v>
      </c>
      <c r="L68" s="76">
        <f t="shared" si="29"/>
        <v>-4.3102733501282228E-2</v>
      </c>
      <c r="M68" s="76">
        <f t="shared" si="29"/>
        <v>7.4403667607002904E-3</v>
      </c>
      <c r="N68" s="76">
        <f t="shared" si="29"/>
        <v>0.48836705216738074</v>
      </c>
      <c r="O68" s="76">
        <f t="shared" si="29"/>
        <v>-0.45637092024701065</v>
      </c>
      <c r="P68" s="76">
        <f t="shared" si="29"/>
        <v>0.10031562546032081</v>
      </c>
      <c r="Q68" s="76">
        <f t="shared" si="29"/>
        <v>0.46213165505679493</v>
      </c>
      <c r="R68" s="76">
        <f t="shared" si="29"/>
        <v>-0.21388493189114882</v>
      </c>
      <c r="S68" s="76">
        <f t="shared" si="29"/>
        <v>8.2837114901537112E-2</v>
      </c>
      <c r="T68" s="76">
        <f t="shared" si="29"/>
        <v>0.11783339213223117</v>
      </c>
      <c r="U68" s="76">
        <f t="shared" si="29"/>
        <v>9.4914026860413975E-2</v>
      </c>
      <c r="V68" s="76">
        <f t="shared" si="29"/>
        <v>-4.4928748262395464E-3</v>
      </c>
      <c r="W68" s="76">
        <f t="shared" si="29"/>
        <v>0.12078417561808719</v>
      </c>
      <c r="X68" s="76">
        <f t="shared" si="29"/>
        <v>-0.26636572123911562</v>
      </c>
      <c r="Y68" s="76">
        <f t="shared" si="29"/>
        <v>-0.21781071780139971</v>
      </c>
      <c r="Z68" s="76">
        <f t="shared" si="29"/>
        <v>-0.36563135204996056</v>
      </c>
      <c r="AA68" s="76">
        <f t="shared" si="29"/>
        <v>7.9920523864593154E-2</v>
      </c>
      <c r="AB68" s="76">
        <f t="shared" si="29"/>
        <v>0.18359143725439592</v>
      </c>
      <c r="AC68" s="77">
        <f t="shared" si="29"/>
        <v>-0.11291862411799526</v>
      </c>
    </row>
    <row r="70" spans="3:29" ht="15" thickBot="1" x14ac:dyDescent="0.35"/>
    <row r="71" spans="3:29" ht="15" thickBot="1" x14ac:dyDescent="0.35">
      <c r="C71" s="65" t="s">
        <v>106</v>
      </c>
      <c r="D71" s="67" t="s">
        <v>134</v>
      </c>
    </row>
    <row r="72" spans="3:29" x14ac:dyDescent="0.3">
      <c r="C72" s="37" t="s">
        <v>3</v>
      </c>
      <c r="D72" s="68">
        <v>0.42084869796735019</v>
      </c>
    </row>
    <row r="73" spans="3:29" x14ac:dyDescent="0.3">
      <c r="C73" s="37" t="s">
        <v>4</v>
      </c>
      <c r="D73" s="68">
        <v>9.4129643138134822E-2</v>
      </c>
    </row>
    <row r="74" spans="3:29" x14ac:dyDescent="0.3">
      <c r="C74" s="37" t="s">
        <v>5</v>
      </c>
      <c r="D74" s="68">
        <v>-2.6181403414370117E-2</v>
      </c>
    </row>
    <row r="75" spans="3:29" x14ac:dyDescent="0.3">
      <c r="C75" s="37" t="s">
        <v>6</v>
      </c>
      <c r="D75" s="68">
        <v>0.43988858168679823</v>
      </c>
    </row>
    <row r="76" spans="3:29" x14ac:dyDescent="0.3">
      <c r="C76" s="37" t="s">
        <v>7</v>
      </c>
      <c r="D76" s="68">
        <v>-0.30480264016408198</v>
      </c>
    </row>
    <row r="77" spans="3:29" x14ac:dyDescent="0.3">
      <c r="C77" s="37" t="s">
        <v>8</v>
      </c>
      <c r="D77" s="68">
        <v>6.8231665894286184E-2</v>
      </c>
    </row>
    <row r="78" spans="3:29" x14ac:dyDescent="0.3">
      <c r="C78" s="37" t="s">
        <v>9</v>
      </c>
      <c r="D78" s="68">
        <v>0.41841114113863342</v>
      </c>
    </row>
    <row r="79" spans="3:29" x14ac:dyDescent="0.3">
      <c r="C79" s="37" t="s">
        <v>10</v>
      </c>
      <c r="D79" s="68">
        <v>-4.3102733501282228E-2</v>
      </c>
    </row>
    <row r="80" spans="3:29" x14ac:dyDescent="0.3">
      <c r="C80" s="37" t="s">
        <v>11</v>
      </c>
      <c r="D80" s="68">
        <v>7.4403667607002904E-3</v>
      </c>
    </row>
    <row r="81" spans="3:4" x14ac:dyDescent="0.3">
      <c r="C81" s="37" t="s">
        <v>12</v>
      </c>
      <c r="D81" s="68">
        <v>0.48836705216738074</v>
      </c>
    </row>
    <row r="82" spans="3:4" x14ac:dyDescent="0.3">
      <c r="C82" s="37" t="s">
        <v>13</v>
      </c>
      <c r="D82" s="68">
        <v>-0.45637092024701065</v>
      </c>
    </row>
    <row r="83" spans="3:4" x14ac:dyDescent="0.3">
      <c r="C83" s="37" t="s">
        <v>14</v>
      </c>
      <c r="D83" s="68">
        <v>0.10031562546032081</v>
      </c>
    </row>
    <row r="84" spans="3:4" x14ac:dyDescent="0.3">
      <c r="C84" s="37" t="s">
        <v>15</v>
      </c>
      <c r="D84" s="68">
        <v>0.46213165505679493</v>
      </c>
    </row>
    <row r="85" spans="3:4" x14ac:dyDescent="0.3">
      <c r="C85" s="37" t="s">
        <v>16</v>
      </c>
      <c r="D85" s="68">
        <v>-0.21388493189114882</v>
      </c>
    </row>
    <row r="86" spans="3:4" x14ac:dyDescent="0.3">
      <c r="C86" s="37" t="s">
        <v>17</v>
      </c>
      <c r="D86" s="68">
        <v>8.2837114901537112E-2</v>
      </c>
    </row>
    <row r="87" spans="3:4" x14ac:dyDescent="0.3">
      <c r="C87" s="37" t="s">
        <v>18</v>
      </c>
      <c r="D87" s="68">
        <v>0.11783339213223117</v>
      </c>
    </row>
    <row r="88" spans="3:4" x14ac:dyDescent="0.3">
      <c r="C88" s="37" t="s">
        <v>19</v>
      </c>
      <c r="D88" s="68">
        <v>9.4914026860413975E-2</v>
      </c>
    </row>
    <row r="89" spans="3:4" x14ac:dyDescent="0.3">
      <c r="C89" s="37" t="s">
        <v>21</v>
      </c>
      <c r="D89" s="68">
        <v>-4.4928748262395464E-3</v>
      </c>
    </row>
    <row r="90" spans="3:4" x14ac:dyDescent="0.3">
      <c r="C90" s="37" t="s">
        <v>22</v>
      </c>
      <c r="D90" s="68">
        <v>0.12078417561808719</v>
      </c>
    </row>
    <row r="91" spans="3:4" x14ac:dyDescent="0.3">
      <c r="C91" s="37" t="s">
        <v>23</v>
      </c>
      <c r="D91" s="68">
        <v>-0.26636572123911562</v>
      </c>
    </row>
    <row r="92" spans="3:4" x14ac:dyDescent="0.3">
      <c r="C92" s="37" t="s">
        <v>24</v>
      </c>
      <c r="D92" s="68">
        <v>-0.21781071780139971</v>
      </c>
    </row>
    <row r="93" spans="3:4" x14ac:dyDescent="0.3">
      <c r="C93" s="37" t="s">
        <v>25</v>
      </c>
      <c r="D93" s="68">
        <v>-0.36563135204996056</v>
      </c>
    </row>
    <row r="94" spans="3:4" x14ac:dyDescent="0.3">
      <c r="C94" s="37" t="s">
        <v>26</v>
      </c>
      <c r="D94" s="68">
        <v>7.9920523864593154E-2</v>
      </c>
    </row>
    <row r="95" spans="3:4" x14ac:dyDescent="0.3">
      <c r="C95" s="37" t="s">
        <v>27</v>
      </c>
      <c r="D95" s="68">
        <v>0.18359143725439592</v>
      </c>
    </row>
    <row r="96" spans="3:4" ht="15" thickBot="1" x14ac:dyDescent="0.35">
      <c r="C96" s="39" t="s">
        <v>28</v>
      </c>
      <c r="D96" s="62">
        <v>-0.11291862411799526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7495-1575-4AA1-9DA0-DD443269AEE8}">
  <dimension ref="A1:AD96"/>
  <sheetViews>
    <sheetView topLeftCell="A26" workbookViewId="0">
      <selection activeCell="M69" sqref="M69"/>
    </sheetView>
  </sheetViews>
  <sheetFormatPr defaultRowHeight="14.4" x14ac:dyDescent="0.3"/>
  <cols>
    <col min="1" max="1" width="6.21875" bestFit="1" customWidth="1"/>
    <col min="2" max="2" width="5" bestFit="1" customWidth="1"/>
    <col min="3" max="3" width="9.77734375" bestFit="1" customWidth="1"/>
    <col min="4" max="4" width="30.44140625" bestFit="1" customWidth="1"/>
    <col min="5" max="5" width="18.77734375" bestFit="1" customWidth="1"/>
    <col min="6" max="6" width="12.5546875" bestFit="1" customWidth="1"/>
    <col min="7" max="7" width="6" bestFit="1" customWidth="1"/>
    <col min="8" max="8" width="16.33203125" bestFit="1" customWidth="1"/>
    <col min="9" max="9" width="11.21875" bestFit="1" customWidth="1"/>
    <col min="10" max="10" width="6" bestFit="1" customWidth="1"/>
    <col min="11" max="11" width="10.21875" bestFit="1" customWidth="1"/>
    <col min="12" max="12" width="18" bestFit="1" customWidth="1"/>
    <col min="13" max="13" width="22.109375" bestFit="1" customWidth="1"/>
    <col min="14" max="14" width="6.21875" bestFit="1" customWidth="1"/>
    <col min="15" max="15" width="22" bestFit="1" customWidth="1"/>
    <col min="16" max="16" width="31.33203125" bestFit="1" customWidth="1"/>
    <col min="17" max="17" width="18.109375" bestFit="1" customWidth="1"/>
    <col min="18" max="18" width="25.6640625" bestFit="1" customWidth="1"/>
    <col min="19" max="19" width="8" bestFit="1" customWidth="1"/>
    <col min="20" max="20" width="8.88671875" bestFit="1" customWidth="1"/>
    <col min="21" max="21" width="20" bestFit="1" customWidth="1"/>
    <col min="22" max="22" width="7.77734375" bestFit="1" customWidth="1"/>
    <col min="23" max="23" width="12.21875" bestFit="1" customWidth="1"/>
    <col min="24" max="24" width="26.6640625" bestFit="1" customWidth="1"/>
    <col min="25" max="25" width="6.44140625" bestFit="1" customWidth="1"/>
    <col min="26" max="26" width="26.88671875" bestFit="1" customWidth="1"/>
    <col min="27" max="27" width="24.44140625" bestFit="1" customWidth="1"/>
    <col min="28" max="28" width="9.44140625" bestFit="1" customWidth="1"/>
    <col min="29" max="29" width="22.33203125" bestFit="1" customWidth="1"/>
    <col min="30" max="30" width="12.88671875" bestFit="1" customWidth="1"/>
  </cols>
  <sheetData>
    <row r="1" spans="1:30" x14ac:dyDescent="0.3">
      <c r="A1" t="s">
        <v>0</v>
      </c>
      <c r="B1" t="s">
        <v>103</v>
      </c>
      <c r="C1" t="s">
        <v>104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33</v>
      </c>
      <c r="B2">
        <v>2020</v>
      </c>
      <c r="C2" t="s">
        <v>46</v>
      </c>
      <c r="E2">
        <v>149</v>
      </c>
      <c r="F2">
        <v>195.7</v>
      </c>
      <c r="G2">
        <v>178.3</v>
      </c>
      <c r="H2">
        <v>154.19999999999999</v>
      </c>
      <c r="I2">
        <v>140.69999999999999</v>
      </c>
      <c r="J2">
        <v>149.69999999999999</v>
      </c>
      <c r="K2">
        <v>240.9</v>
      </c>
      <c r="L2">
        <v>161.5</v>
      </c>
      <c r="M2">
        <v>117.1</v>
      </c>
      <c r="N2">
        <v>161.9</v>
      </c>
      <c r="O2">
        <v>143.30000000000001</v>
      </c>
      <c r="P2">
        <v>166.1</v>
      </c>
      <c r="Q2">
        <v>167</v>
      </c>
      <c r="R2">
        <v>190.2</v>
      </c>
      <c r="S2">
        <v>151.9</v>
      </c>
      <c r="T2">
        <v>136.69999999999999</v>
      </c>
      <c r="U2">
        <v>149.6</v>
      </c>
      <c r="V2">
        <v>158.4</v>
      </c>
      <c r="W2">
        <v>137.9</v>
      </c>
      <c r="X2">
        <v>145.5</v>
      </c>
      <c r="Y2">
        <v>152.9</v>
      </c>
      <c r="Z2">
        <v>135.5</v>
      </c>
      <c r="AA2">
        <v>144.30000000000001</v>
      </c>
      <c r="AB2">
        <v>156.9</v>
      </c>
      <c r="AC2">
        <v>157.9</v>
      </c>
      <c r="AD2">
        <v>146.9</v>
      </c>
    </row>
    <row r="3" spans="1:30" x14ac:dyDescent="0.3">
      <c r="A3" t="s">
        <v>33</v>
      </c>
      <c r="B3">
        <v>2021</v>
      </c>
      <c r="C3" t="s">
        <v>31</v>
      </c>
      <c r="E3">
        <v>148</v>
      </c>
      <c r="F3">
        <v>194.8</v>
      </c>
      <c r="G3">
        <v>178.4</v>
      </c>
      <c r="H3">
        <v>154.4</v>
      </c>
      <c r="I3">
        <v>144.1</v>
      </c>
      <c r="J3">
        <v>152.6</v>
      </c>
      <c r="K3">
        <v>206.8</v>
      </c>
      <c r="L3">
        <v>162.1</v>
      </c>
      <c r="M3">
        <v>116.3</v>
      </c>
      <c r="N3">
        <v>163</v>
      </c>
      <c r="O3">
        <v>145.9</v>
      </c>
      <c r="P3">
        <v>167.2</v>
      </c>
      <c r="Q3">
        <v>163.4</v>
      </c>
      <c r="R3">
        <v>191.8</v>
      </c>
      <c r="S3">
        <v>152.5</v>
      </c>
      <c r="T3">
        <v>137.30000000000001</v>
      </c>
      <c r="U3">
        <v>150.19999999999999</v>
      </c>
      <c r="V3">
        <v>157.69999999999999</v>
      </c>
      <c r="W3">
        <v>142.9</v>
      </c>
      <c r="X3">
        <v>145.69999999999999</v>
      </c>
      <c r="Y3">
        <v>154.1</v>
      </c>
      <c r="Z3">
        <v>136.9</v>
      </c>
      <c r="AA3">
        <v>145.4</v>
      </c>
      <c r="AB3">
        <v>156.1</v>
      </c>
      <c r="AC3">
        <v>157.69999999999999</v>
      </c>
      <c r="AD3">
        <v>147.6</v>
      </c>
    </row>
    <row r="4" spans="1:30" x14ac:dyDescent="0.3">
      <c r="A4" t="s">
        <v>33</v>
      </c>
      <c r="B4">
        <v>2021</v>
      </c>
      <c r="C4" t="s">
        <v>35</v>
      </c>
      <c r="E4">
        <v>147.6</v>
      </c>
      <c r="F4">
        <v>191.2</v>
      </c>
      <c r="G4">
        <v>169.9</v>
      </c>
      <c r="H4">
        <v>155.1</v>
      </c>
      <c r="I4">
        <v>151.4</v>
      </c>
      <c r="J4">
        <v>154</v>
      </c>
      <c r="K4">
        <v>180.2</v>
      </c>
      <c r="L4">
        <v>159.80000000000001</v>
      </c>
      <c r="M4">
        <v>114.9</v>
      </c>
      <c r="N4">
        <v>162.5</v>
      </c>
      <c r="O4">
        <v>149.19999999999999</v>
      </c>
      <c r="P4">
        <v>169.4</v>
      </c>
      <c r="Q4">
        <v>160.80000000000001</v>
      </c>
      <c r="R4">
        <v>193.3</v>
      </c>
      <c r="S4">
        <v>154.19999999999999</v>
      </c>
      <c r="T4">
        <v>138.19999999999999</v>
      </c>
      <c r="U4">
        <v>151.80000000000001</v>
      </c>
      <c r="V4">
        <v>159.80000000000001</v>
      </c>
      <c r="W4">
        <v>149.1</v>
      </c>
      <c r="X4">
        <v>146.5</v>
      </c>
      <c r="Y4">
        <v>156.30000000000001</v>
      </c>
      <c r="Z4">
        <v>140.5</v>
      </c>
      <c r="AA4">
        <v>147.30000000000001</v>
      </c>
      <c r="AB4">
        <v>156.6</v>
      </c>
      <c r="AC4">
        <v>156.69999999999999</v>
      </c>
      <c r="AD4">
        <v>149.30000000000001</v>
      </c>
    </row>
    <row r="5" spans="1:30" x14ac:dyDescent="0.3">
      <c r="A5" t="s">
        <v>33</v>
      </c>
      <c r="B5">
        <v>2021</v>
      </c>
      <c r="C5" t="s">
        <v>36</v>
      </c>
      <c r="E5">
        <v>147.5</v>
      </c>
      <c r="F5">
        <v>197.5</v>
      </c>
      <c r="G5">
        <v>164.7</v>
      </c>
      <c r="H5">
        <v>155.6</v>
      </c>
      <c r="I5">
        <v>156.4</v>
      </c>
      <c r="J5">
        <v>157.30000000000001</v>
      </c>
      <c r="K5">
        <v>166.1</v>
      </c>
      <c r="L5">
        <v>161.1</v>
      </c>
      <c r="M5">
        <v>114.3</v>
      </c>
      <c r="N5">
        <v>162.6</v>
      </c>
      <c r="O5">
        <v>150.69999999999999</v>
      </c>
      <c r="P5">
        <v>170.3</v>
      </c>
      <c r="Q5">
        <v>160.4</v>
      </c>
      <c r="R5">
        <v>193.5</v>
      </c>
      <c r="S5">
        <v>155.1</v>
      </c>
      <c r="T5">
        <v>138.69999999999999</v>
      </c>
      <c r="U5">
        <v>152.6</v>
      </c>
      <c r="V5">
        <v>159.9</v>
      </c>
      <c r="W5">
        <v>154.80000000000001</v>
      </c>
      <c r="X5">
        <v>147.19999999999999</v>
      </c>
      <c r="Y5">
        <v>156.9</v>
      </c>
      <c r="Z5">
        <v>141.69999999999999</v>
      </c>
      <c r="AA5">
        <v>148.6</v>
      </c>
      <c r="AB5">
        <v>157.6</v>
      </c>
      <c r="AC5">
        <v>154.9</v>
      </c>
      <c r="AD5">
        <v>150</v>
      </c>
    </row>
    <row r="6" spans="1:30" x14ac:dyDescent="0.3">
      <c r="A6" t="s">
        <v>33</v>
      </c>
      <c r="B6">
        <v>2021</v>
      </c>
      <c r="C6" t="s">
        <v>37</v>
      </c>
      <c r="E6">
        <v>147.6</v>
      </c>
      <c r="F6">
        <v>202.5</v>
      </c>
      <c r="G6">
        <v>166.4</v>
      </c>
      <c r="H6">
        <v>156</v>
      </c>
      <c r="I6">
        <v>161.4</v>
      </c>
      <c r="J6">
        <v>168.8</v>
      </c>
      <c r="K6">
        <v>161.6</v>
      </c>
      <c r="L6">
        <v>162.80000000000001</v>
      </c>
      <c r="M6">
        <v>114.8</v>
      </c>
      <c r="N6">
        <v>162.80000000000001</v>
      </c>
      <c r="O6">
        <v>151.5</v>
      </c>
      <c r="P6">
        <v>171.4</v>
      </c>
      <c r="Q6">
        <v>162</v>
      </c>
      <c r="R6">
        <v>194.4</v>
      </c>
      <c r="S6">
        <v>155.9</v>
      </c>
      <c r="T6">
        <v>139.30000000000001</v>
      </c>
      <c r="U6">
        <v>153.4</v>
      </c>
      <c r="V6">
        <v>161.4</v>
      </c>
      <c r="W6">
        <v>154.9</v>
      </c>
      <c r="X6">
        <v>147.6</v>
      </c>
      <c r="Y6">
        <v>157.5</v>
      </c>
      <c r="Z6">
        <v>142.1</v>
      </c>
      <c r="AA6">
        <v>149.1</v>
      </c>
      <c r="AB6">
        <v>157.6</v>
      </c>
      <c r="AC6">
        <v>156.6</v>
      </c>
      <c r="AD6">
        <v>150.5</v>
      </c>
    </row>
    <row r="7" spans="1:30" x14ac:dyDescent="0.3">
      <c r="A7" t="s">
        <v>33</v>
      </c>
      <c r="B7">
        <v>2021</v>
      </c>
      <c r="C7" t="s">
        <v>38</v>
      </c>
      <c r="E7">
        <v>148.80000000000001</v>
      </c>
      <c r="F7">
        <v>204.3</v>
      </c>
      <c r="G7">
        <v>173</v>
      </c>
      <c r="H7">
        <v>156.5</v>
      </c>
      <c r="I7">
        <v>168.8</v>
      </c>
      <c r="J7">
        <v>172.5</v>
      </c>
      <c r="K7">
        <v>166.5</v>
      </c>
      <c r="L7">
        <v>165.9</v>
      </c>
      <c r="M7">
        <v>115.9</v>
      </c>
      <c r="N7">
        <v>165.2</v>
      </c>
      <c r="O7">
        <v>152</v>
      </c>
      <c r="P7">
        <v>171.1</v>
      </c>
      <c r="Q7">
        <v>164.2</v>
      </c>
      <c r="R7">
        <v>198.2</v>
      </c>
      <c r="S7">
        <v>156.5</v>
      </c>
      <c r="T7">
        <v>140.19999999999999</v>
      </c>
      <c r="U7">
        <v>154.1</v>
      </c>
      <c r="V7">
        <v>161.6</v>
      </c>
      <c r="W7">
        <v>155.5</v>
      </c>
      <c r="X7">
        <v>150.1</v>
      </c>
      <c r="Y7">
        <v>160.4</v>
      </c>
      <c r="Z7">
        <v>145</v>
      </c>
      <c r="AA7">
        <v>152.6</v>
      </c>
      <c r="AB7">
        <v>156.6</v>
      </c>
      <c r="AC7">
        <v>157.5</v>
      </c>
      <c r="AD7">
        <v>152.30000000000001</v>
      </c>
    </row>
    <row r="8" spans="1:30" x14ac:dyDescent="0.3">
      <c r="A8" t="s">
        <v>33</v>
      </c>
      <c r="B8">
        <v>2021</v>
      </c>
      <c r="C8" t="s">
        <v>39</v>
      </c>
      <c r="E8">
        <v>149.19999999999999</v>
      </c>
      <c r="F8">
        <v>205.5</v>
      </c>
      <c r="G8">
        <v>182.8</v>
      </c>
      <c r="H8">
        <v>156.5</v>
      </c>
      <c r="I8">
        <v>172.2</v>
      </c>
      <c r="J8">
        <v>171.5</v>
      </c>
      <c r="K8">
        <v>176.2</v>
      </c>
      <c r="L8">
        <v>166.9</v>
      </c>
      <c r="M8">
        <v>116.1</v>
      </c>
      <c r="N8">
        <v>165.5</v>
      </c>
      <c r="O8">
        <v>152.30000000000001</v>
      </c>
      <c r="P8">
        <v>173.3</v>
      </c>
      <c r="Q8">
        <v>166.2</v>
      </c>
      <c r="R8">
        <v>195.6</v>
      </c>
      <c r="S8">
        <v>157.30000000000001</v>
      </c>
      <c r="T8">
        <v>140.5</v>
      </c>
      <c r="U8">
        <v>154.80000000000001</v>
      </c>
      <c r="V8">
        <v>160.5</v>
      </c>
      <c r="W8">
        <v>156.1</v>
      </c>
      <c r="X8">
        <v>149.80000000000001</v>
      </c>
      <c r="Y8">
        <v>160.80000000000001</v>
      </c>
      <c r="Z8">
        <v>147.5</v>
      </c>
      <c r="AA8">
        <v>150.69999999999999</v>
      </c>
      <c r="AB8">
        <v>158.1</v>
      </c>
      <c r="AC8">
        <v>158</v>
      </c>
      <c r="AD8">
        <v>153.4</v>
      </c>
    </row>
    <row r="9" spans="1:30" x14ac:dyDescent="0.3">
      <c r="A9" t="s">
        <v>33</v>
      </c>
      <c r="B9">
        <v>2021</v>
      </c>
      <c r="C9" t="s">
        <v>40</v>
      </c>
      <c r="E9">
        <v>149.1</v>
      </c>
      <c r="F9">
        <v>210.9</v>
      </c>
      <c r="G9">
        <v>185</v>
      </c>
      <c r="H9">
        <v>158.19999999999999</v>
      </c>
      <c r="I9">
        <v>170.6</v>
      </c>
      <c r="J9">
        <v>170.9</v>
      </c>
      <c r="K9">
        <v>186.4</v>
      </c>
      <c r="L9">
        <v>164.7</v>
      </c>
      <c r="M9">
        <v>115.7</v>
      </c>
      <c r="N9">
        <v>165.5</v>
      </c>
      <c r="O9">
        <v>153.4</v>
      </c>
      <c r="P9">
        <v>173.5</v>
      </c>
      <c r="Q9">
        <v>167.9</v>
      </c>
      <c r="R9">
        <v>195.5</v>
      </c>
      <c r="S9">
        <v>157.9</v>
      </c>
      <c r="T9">
        <v>141.9</v>
      </c>
      <c r="U9">
        <v>155.5</v>
      </c>
      <c r="V9">
        <v>161.5</v>
      </c>
      <c r="W9">
        <v>157.69999999999999</v>
      </c>
      <c r="X9">
        <v>150.69999999999999</v>
      </c>
      <c r="Y9">
        <v>161.5</v>
      </c>
      <c r="Z9">
        <v>149.5</v>
      </c>
      <c r="AA9">
        <v>151.19999999999999</v>
      </c>
      <c r="AB9">
        <v>160.30000000000001</v>
      </c>
      <c r="AC9">
        <v>159.6</v>
      </c>
      <c r="AD9">
        <v>155</v>
      </c>
    </row>
    <row r="10" spans="1:30" x14ac:dyDescent="0.3">
      <c r="A10" t="s">
        <v>33</v>
      </c>
      <c r="B10">
        <v>2021</v>
      </c>
      <c r="C10" t="s">
        <v>41</v>
      </c>
      <c r="E10">
        <v>149.30000000000001</v>
      </c>
      <c r="F10">
        <v>207.4</v>
      </c>
      <c r="G10">
        <v>174.1</v>
      </c>
      <c r="H10">
        <v>159.19999999999999</v>
      </c>
      <c r="I10">
        <v>175</v>
      </c>
      <c r="J10">
        <v>161.30000000000001</v>
      </c>
      <c r="K10">
        <v>183.3</v>
      </c>
      <c r="L10">
        <v>164.5</v>
      </c>
      <c r="M10">
        <v>120.4</v>
      </c>
      <c r="N10">
        <v>166.2</v>
      </c>
      <c r="O10">
        <v>154.80000000000001</v>
      </c>
      <c r="P10">
        <v>175.1</v>
      </c>
      <c r="Q10">
        <v>167.3</v>
      </c>
      <c r="R10">
        <v>196.5</v>
      </c>
      <c r="S10">
        <v>159.80000000000001</v>
      </c>
      <c r="T10">
        <v>143.6</v>
      </c>
      <c r="U10">
        <v>157.30000000000001</v>
      </c>
      <c r="V10">
        <v>162.1</v>
      </c>
      <c r="W10">
        <v>160.69999999999999</v>
      </c>
      <c r="X10">
        <v>153.19999999999999</v>
      </c>
      <c r="Y10">
        <v>162.80000000000001</v>
      </c>
      <c r="Z10">
        <v>150.4</v>
      </c>
      <c r="AA10">
        <v>153.69999999999999</v>
      </c>
      <c r="AB10">
        <v>160.4</v>
      </c>
      <c r="AC10">
        <v>159.6</v>
      </c>
      <c r="AD10">
        <v>156</v>
      </c>
    </row>
    <row r="11" spans="1:30" x14ac:dyDescent="0.3">
      <c r="A11" t="s">
        <v>33</v>
      </c>
      <c r="B11">
        <v>2021</v>
      </c>
      <c r="C11" t="s">
        <v>42</v>
      </c>
      <c r="E11">
        <v>149.30000000000001</v>
      </c>
      <c r="F11">
        <v>207.4</v>
      </c>
      <c r="G11">
        <v>174.1</v>
      </c>
      <c r="H11">
        <v>159.1</v>
      </c>
      <c r="I11">
        <v>175</v>
      </c>
      <c r="J11">
        <v>161.19999999999999</v>
      </c>
      <c r="K11">
        <v>183.5</v>
      </c>
      <c r="L11">
        <v>164.5</v>
      </c>
      <c r="M11">
        <v>120.4</v>
      </c>
      <c r="N11">
        <v>166.2</v>
      </c>
      <c r="O11">
        <v>154.80000000000001</v>
      </c>
      <c r="P11">
        <v>175.1</v>
      </c>
      <c r="Q11">
        <v>167.3</v>
      </c>
      <c r="R11">
        <v>196.5</v>
      </c>
      <c r="S11">
        <v>159.80000000000001</v>
      </c>
      <c r="T11">
        <v>143.6</v>
      </c>
      <c r="U11">
        <v>157.4</v>
      </c>
      <c r="V11">
        <v>162.1</v>
      </c>
      <c r="W11">
        <v>160.80000000000001</v>
      </c>
      <c r="X11">
        <v>153.30000000000001</v>
      </c>
      <c r="Y11">
        <v>162.80000000000001</v>
      </c>
      <c r="Z11">
        <v>150.5</v>
      </c>
      <c r="AA11">
        <v>153.9</v>
      </c>
      <c r="AB11">
        <v>160.30000000000001</v>
      </c>
      <c r="AC11">
        <v>159.6</v>
      </c>
      <c r="AD11">
        <v>156</v>
      </c>
    </row>
    <row r="12" spans="1:30" x14ac:dyDescent="0.3">
      <c r="A12" t="s">
        <v>33</v>
      </c>
      <c r="B12">
        <v>2021</v>
      </c>
      <c r="C12" t="s">
        <v>43</v>
      </c>
      <c r="E12">
        <v>150.1</v>
      </c>
      <c r="F12">
        <v>208.4</v>
      </c>
      <c r="G12">
        <v>173</v>
      </c>
      <c r="H12">
        <v>159.19999999999999</v>
      </c>
      <c r="I12">
        <v>176.6</v>
      </c>
      <c r="J12">
        <v>159.30000000000001</v>
      </c>
      <c r="K12">
        <v>214.4</v>
      </c>
      <c r="L12">
        <v>165.3</v>
      </c>
      <c r="M12">
        <v>122.5</v>
      </c>
      <c r="N12">
        <v>166.8</v>
      </c>
      <c r="O12">
        <v>155.4</v>
      </c>
      <c r="P12">
        <v>175.9</v>
      </c>
      <c r="Q12">
        <v>171.5</v>
      </c>
      <c r="R12">
        <v>197</v>
      </c>
      <c r="S12">
        <v>160.80000000000001</v>
      </c>
      <c r="T12">
        <v>144.4</v>
      </c>
      <c r="U12">
        <v>158.30000000000001</v>
      </c>
      <c r="V12">
        <v>163.6</v>
      </c>
      <c r="W12">
        <v>162.19999999999999</v>
      </c>
      <c r="X12">
        <v>154.30000000000001</v>
      </c>
      <c r="Y12">
        <v>163.5</v>
      </c>
      <c r="Z12">
        <v>152.19999999999999</v>
      </c>
      <c r="AA12">
        <v>155.1</v>
      </c>
      <c r="AB12">
        <v>160.30000000000001</v>
      </c>
      <c r="AC12">
        <v>160.30000000000001</v>
      </c>
      <c r="AD12">
        <v>157</v>
      </c>
    </row>
    <row r="13" spans="1:30" x14ac:dyDescent="0.3">
      <c r="A13" t="s">
        <v>33</v>
      </c>
      <c r="B13">
        <v>2021</v>
      </c>
      <c r="C13" t="s">
        <v>45</v>
      </c>
      <c r="E13">
        <v>151</v>
      </c>
      <c r="F13">
        <v>204.9</v>
      </c>
      <c r="G13">
        <v>175.4</v>
      </c>
      <c r="H13">
        <v>159.6</v>
      </c>
      <c r="I13">
        <v>175.8</v>
      </c>
      <c r="J13">
        <v>160.30000000000001</v>
      </c>
      <c r="K13">
        <v>229.1</v>
      </c>
      <c r="L13">
        <v>165.1</v>
      </c>
      <c r="M13">
        <v>123.1</v>
      </c>
      <c r="N13">
        <v>167.2</v>
      </c>
      <c r="O13">
        <v>156.1</v>
      </c>
      <c r="P13">
        <v>176.8</v>
      </c>
      <c r="Q13">
        <v>173.5</v>
      </c>
      <c r="R13">
        <v>197</v>
      </c>
      <c r="S13">
        <v>162.30000000000001</v>
      </c>
      <c r="T13">
        <v>145.30000000000001</v>
      </c>
      <c r="U13">
        <v>159.69999999999999</v>
      </c>
      <c r="V13">
        <v>164.2</v>
      </c>
      <c r="W13">
        <v>161.6</v>
      </c>
      <c r="X13">
        <v>155.19999999999999</v>
      </c>
      <c r="Y13">
        <v>164.2</v>
      </c>
      <c r="Z13">
        <v>151.19999999999999</v>
      </c>
      <c r="AA13">
        <v>156.69999999999999</v>
      </c>
      <c r="AB13">
        <v>160.80000000000001</v>
      </c>
      <c r="AC13">
        <v>161.80000000000001</v>
      </c>
      <c r="AD13">
        <v>157.30000000000001</v>
      </c>
    </row>
    <row r="14" spans="1:30" x14ac:dyDescent="0.3">
      <c r="A14" t="s">
        <v>33</v>
      </c>
      <c r="B14">
        <v>2021</v>
      </c>
      <c r="C14" t="s">
        <v>46</v>
      </c>
      <c r="E14">
        <v>151.6</v>
      </c>
      <c r="F14">
        <v>202.2</v>
      </c>
      <c r="G14">
        <v>180</v>
      </c>
      <c r="H14">
        <v>160</v>
      </c>
      <c r="I14">
        <v>173.5</v>
      </c>
      <c r="J14">
        <v>158.30000000000001</v>
      </c>
      <c r="K14">
        <v>219.5</v>
      </c>
      <c r="L14">
        <v>164.2</v>
      </c>
      <c r="M14">
        <v>121.9</v>
      </c>
      <c r="N14">
        <v>168.2</v>
      </c>
      <c r="O14">
        <v>156.5</v>
      </c>
      <c r="P14">
        <v>178.2</v>
      </c>
      <c r="Q14">
        <v>172.2</v>
      </c>
      <c r="R14">
        <v>196.8</v>
      </c>
      <c r="S14">
        <v>163.30000000000001</v>
      </c>
      <c r="T14">
        <v>146.69999999999999</v>
      </c>
      <c r="U14">
        <v>160.69999999999999</v>
      </c>
      <c r="V14">
        <v>163.4</v>
      </c>
      <c r="W14">
        <v>161.69999999999999</v>
      </c>
      <c r="X14">
        <v>156</v>
      </c>
      <c r="Y14">
        <v>165.1</v>
      </c>
      <c r="Z14">
        <v>151.80000000000001</v>
      </c>
      <c r="AA14">
        <v>157.6</v>
      </c>
      <c r="AB14">
        <v>160.6</v>
      </c>
      <c r="AC14">
        <v>162.4</v>
      </c>
      <c r="AD14">
        <v>157.80000000000001</v>
      </c>
    </row>
    <row r="15" spans="1:30" x14ac:dyDescent="0.3">
      <c r="A15" t="s">
        <v>33</v>
      </c>
      <c r="B15">
        <v>2022</v>
      </c>
      <c r="C15" t="s">
        <v>31</v>
      </c>
      <c r="E15">
        <v>152.19999999999999</v>
      </c>
      <c r="F15">
        <v>202.1</v>
      </c>
      <c r="G15">
        <v>180.1</v>
      </c>
      <c r="H15">
        <v>160.4</v>
      </c>
      <c r="I15">
        <v>171</v>
      </c>
      <c r="J15">
        <v>156.5</v>
      </c>
      <c r="K15">
        <v>203.6</v>
      </c>
      <c r="L15">
        <v>163.80000000000001</v>
      </c>
      <c r="M15">
        <v>121.3</v>
      </c>
      <c r="N15">
        <v>169.8</v>
      </c>
      <c r="O15">
        <v>156.6</v>
      </c>
      <c r="P15">
        <v>179</v>
      </c>
      <c r="Q15">
        <v>170.3</v>
      </c>
      <c r="R15">
        <v>196.4</v>
      </c>
      <c r="S15">
        <v>164.7</v>
      </c>
      <c r="T15">
        <v>148.5</v>
      </c>
      <c r="U15">
        <v>162.19999999999999</v>
      </c>
      <c r="V15">
        <v>164.5</v>
      </c>
      <c r="W15">
        <v>161.6</v>
      </c>
      <c r="X15">
        <v>156.80000000000001</v>
      </c>
      <c r="Y15">
        <v>166.1</v>
      </c>
      <c r="Z15">
        <v>152.69999999999999</v>
      </c>
      <c r="AA15">
        <v>158.4</v>
      </c>
      <c r="AB15">
        <v>161</v>
      </c>
      <c r="AC15">
        <v>162.80000000000001</v>
      </c>
      <c r="AD15">
        <v>158.6</v>
      </c>
    </row>
    <row r="16" spans="1:30" x14ac:dyDescent="0.3">
      <c r="A16" t="s">
        <v>33</v>
      </c>
      <c r="B16">
        <v>2022</v>
      </c>
      <c r="C16" t="s">
        <v>35</v>
      </c>
      <c r="E16">
        <v>152.5</v>
      </c>
      <c r="F16">
        <v>205.2</v>
      </c>
      <c r="G16">
        <v>176.4</v>
      </c>
      <c r="H16">
        <v>160.6</v>
      </c>
      <c r="I16">
        <v>171.5</v>
      </c>
      <c r="J16">
        <v>156.4</v>
      </c>
      <c r="K16">
        <v>198</v>
      </c>
      <c r="L16">
        <v>163.19999999999999</v>
      </c>
      <c r="M16">
        <v>120.6</v>
      </c>
      <c r="N16">
        <v>172.2</v>
      </c>
      <c r="O16">
        <v>156.69999999999999</v>
      </c>
      <c r="P16">
        <v>180</v>
      </c>
      <c r="Q16">
        <v>170.2</v>
      </c>
      <c r="R16">
        <v>196.5</v>
      </c>
      <c r="S16">
        <v>165.7</v>
      </c>
      <c r="T16">
        <v>150.4</v>
      </c>
      <c r="U16">
        <v>163.4</v>
      </c>
      <c r="V16">
        <v>165.5</v>
      </c>
      <c r="W16">
        <v>163</v>
      </c>
      <c r="X16">
        <v>157.4</v>
      </c>
      <c r="Y16">
        <v>167.2</v>
      </c>
      <c r="Z16">
        <v>153.1</v>
      </c>
      <c r="AA16">
        <v>159.5</v>
      </c>
      <c r="AB16">
        <v>162</v>
      </c>
      <c r="AC16">
        <v>164.2</v>
      </c>
      <c r="AD16">
        <v>159.4</v>
      </c>
    </row>
    <row r="17" spans="1:30" x14ac:dyDescent="0.3">
      <c r="A17" t="s">
        <v>33</v>
      </c>
      <c r="B17">
        <v>2022</v>
      </c>
      <c r="C17" t="s">
        <v>36</v>
      </c>
      <c r="E17">
        <v>153.69999999999999</v>
      </c>
      <c r="F17">
        <v>215.8</v>
      </c>
      <c r="G17">
        <v>167.7</v>
      </c>
      <c r="H17">
        <v>162.6</v>
      </c>
      <c r="I17">
        <v>180</v>
      </c>
      <c r="J17">
        <v>159.6</v>
      </c>
      <c r="K17">
        <v>188.4</v>
      </c>
      <c r="L17">
        <v>163.4</v>
      </c>
      <c r="M17">
        <v>120.3</v>
      </c>
      <c r="N17">
        <v>174.7</v>
      </c>
      <c r="O17">
        <v>157.1</v>
      </c>
      <c r="P17">
        <v>181.5</v>
      </c>
      <c r="Q17">
        <v>171.5</v>
      </c>
      <c r="R17">
        <v>197.5</v>
      </c>
      <c r="S17">
        <v>167.1</v>
      </c>
      <c r="T17">
        <v>152.6</v>
      </c>
      <c r="U17">
        <v>164.9</v>
      </c>
      <c r="V17">
        <v>165.3</v>
      </c>
      <c r="W17">
        <v>164.5</v>
      </c>
      <c r="X17">
        <v>158.6</v>
      </c>
      <c r="Y17">
        <v>168.2</v>
      </c>
      <c r="Z17">
        <v>154.19999999999999</v>
      </c>
      <c r="AA17">
        <v>160.80000000000001</v>
      </c>
      <c r="AB17">
        <v>162.69999999999999</v>
      </c>
      <c r="AC17">
        <v>166.8</v>
      </c>
      <c r="AD17">
        <v>160.6</v>
      </c>
    </row>
    <row r="18" spans="1:30" x14ac:dyDescent="0.3">
      <c r="A18" t="s">
        <v>33</v>
      </c>
      <c r="B18">
        <v>2022</v>
      </c>
      <c r="C18" t="s">
        <v>37</v>
      </c>
      <c r="E18">
        <v>155.4</v>
      </c>
      <c r="F18">
        <v>215.8</v>
      </c>
      <c r="G18">
        <v>164.6</v>
      </c>
      <c r="H18">
        <v>164.2</v>
      </c>
      <c r="I18">
        <v>186</v>
      </c>
      <c r="J18">
        <v>175.9</v>
      </c>
      <c r="K18">
        <v>190.7</v>
      </c>
      <c r="L18">
        <v>164</v>
      </c>
      <c r="M18">
        <v>120.5</v>
      </c>
      <c r="N18">
        <v>178</v>
      </c>
      <c r="O18">
        <v>157.5</v>
      </c>
      <c r="P18">
        <v>183.3</v>
      </c>
      <c r="Q18">
        <v>174.5</v>
      </c>
      <c r="R18">
        <v>197.1</v>
      </c>
      <c r="S18">
        <v>168.4</v>
      </c>
      <c r="T18">
        <v>154.5</v>
      </c>
      <c r="U18">
        <v>166.3</v>
      </c>
      <c r="V18">
        <v>167</v>
      </c>
      <c r="W18">
        <v>170.5</v>
      </c>
      <c r="X18">
        <v>159.80000000000001</v>
      </c>
      <c r="Y18">
        <v>169</v>
      </c>
      <c r="Z18">
        <v>159.30000000000001</v>
      </c>
      <c r="AA18">
        <v>162.19999999999999</v>
      </c>
      <c r="AB18">
        <v>164</v>
      </c>
      <c r="AC18">
        <v>168.4</v>
      </c>
      <c r="AD18">
        <v>163.1</v>
      </c>
    </row>
    <row r="19" spans="1:30" x14ac:dyDescent="0.3">
      <c r="A19" t="s">
        <v>33</v>
      </c>
      <c r="B19">
        <v>2022</v>
      </c>
      <c r="C19" t="s">
        <v>38</v>
      </c>
      <c r="E19">
        <v>156.69999999999999</v>
      </c>
      <c r="F19">
        <v>221.2</v>
      </c>
      <c r="G19">
        <v>164.1</v>
      </c>
      <c r="H19">
        <v>165.4</v>
      </c>
      <c r="I19">
        <v>189.5</v>
      </c>
      <c r="J19">
        <v>174.5</v>
      </c>
      <c r="K19">
        <v>203.2</v>
      </c>
      <c r="L19">
        <v>164.1</v>
      </c>
      <c r="M19">
        <v>121.2</v>
      </c>
      <c r="N19">
        <v>181.4</v>
      </c>
      <c r="O19">
        <v>158.5</v>
      </c>
      <c r="P19">
        <v>184.9</v>
      </c>
      <c r="Q19">
        <v>177.5</v>
      </c>
      <c r="R19">
        <v>197.5</v>
      </c>
      <c r="S19">
        <v>170</v>
      </c>
      <c r="T19">
        <v>155.9</v>
      </c>
      <c r="U19">
        <v>167.8</v>
      </c>
      <c r="V19">
        <v>167.5</v>
      </c>
      <c r="W19">
        <v>173.5</v>
      </c>
      <c r="X19">
        <v>161.1</v>
      </c>
      <c r="Y19">
        <v>170.1</v>
      </c>
      <c r="Z19">
        <v>159.4</v>
      </c>
      <c r="AA19">
        <v>163.19999999999999</v>
      </c>
      <c r="AB19">
        <v>165.2</v>
      </c>
      <c r="AC19">
        <v>168.2</v>
      </c>
      <c r="AD19">
        <v>163.80000000000001</v>
      </c>
    </row>
    <row r="20" spans="1:30" x14ac:dyDescent="0.3">
      <c r="A20" t="s">
        <v>33</v>
      </c>
      <c r="B20">
        <v>2022</v>
      </c>
      <c r="C20" t="s">
        <v>39</v>
      </c>
      <c r="E20">
        <v>157.5</v>
      </c>
      <c r="F20">
        <v>223.4</v>
      </c>
      <c r="G20">
        <v>172.8</v>
      </c>
      <c r="H20">
        <v>166.4</v>
      </c>
      <c r="I20">
        <v>188.6</v>
      </c>
      <c r="J20">
        <v>174.1</v>
      </c>
      <c r="K20">
        <v>211.5</v>
      </c>
      <c r="L20">
        <v>163.6</v>
      </c>
      <c r="M20">
        <v>121.4</v>
      </c>
      <c r="N20">
        <v>183.5</v>
      </c>
      <c r="O20">
        <v>159.1</v>
      </c>
      <c r="P20">
        <v>186.3</v>
      </c>
      <c r="Q20">
        <v>179.3</v>
      </c>
      <c r="R20">
        <v>198.3</v>
      </c>
      <c r="S20">
        <v>171.6</v>
      </c>
      <c r="T20">
        <v>157.4</v>
      </c>
      <c r="U20">
        <v>169.4</v>
      </c>
      <c r="V20">
        <v>166.8</v>
      </c>
      <c r="W20">
        <v>174.9</v>
      </c>
      <c r="X20">
        <v>162.1</v>
      </c>
      <c r="Y20">
        <v>170.9</v>
      </c>
      <c r="Z20">
        <v>157.19999999999999</v>
      </c>
      <c r="AA20">
        <v>164.1</v>
      </c>
      <c r="AB20">
        <v>166.5</v>
      </c>
      <c r="AC20">
        <v>169.2</v>
      </c>
      <c r="AD20">
        <v>163.80000000000001</v>
      </c>
    </row>
    <row r="21" spans="1:30" x14ac:dyDescent="0.3">
      <c r="A21" t="s">
        <v>33</v>
      </c>
      <c r="B21">
        <v>2022</v>
      </c>
      <c r="C21" t="s">
        <v>40</v>
      </c>
      <c r="E21">
        <v>159.30000000000001</v>
      </c>
      <c r="F21">
        <v>217.1</v>
      </c>
      <c r="G21">
        <v>176.6</v>
      </c>
      <c r="H21">
        <v>167.1</v>
      </c>
      <c r="I21">
        <v>184.8</v>
      </c>
      <c r="J21">
        <v>179.5</v>
      </c>
      <c r="K21">
        <v>208.5</v>
      </c>
      <c r="L21">
        <v>164</v>
      </c>
      <c r="M21">
        <v>121.5</v>
      </c>
      <c r="N21">
        <v>186.3</v>
      </c>
      <c r="O21">
        <v>159.80000000000001</v>
      </c>
      <c r="P21">
        <v>187.7</v>
      </c>
      <c r="Q21">
        <v>179.4</v>
      </c>
      <c r="R21">
        <v>198.6</v>
      </c>
      <c r="S21">
        <v>172.7</v>
      </c>
      <c r="T21">
        <v>158.69999999999999</v>
      </c>
      <c r="U21">
        <v>170.6</v>
      </c>
      <c r="V21">
        <v>167.8</v>
      </c>
      <c r="W21">
        <v>179.5</v>
      </c>
      <c r="X21">
        <v>163.1</v>
      </c>
      <c r="Y21">
        <v>171.7</v>
      </c>
      <c r="Z21">
        <v>157.4</v>
      </c>
      <c r="AA21">
        <v>164.6</v>
      </c>
      <c r="AB21">
        <v>169.1</v>
      </c>
      <c r="AC21">
        <v>169.8</v>
      </c>
      <c r="AD21">
        <v>164.7</v>
      </c>
    </row>
    <row r="22" spans="1:30" x14ac:dyDescent="0.3">
      <c r="A22" t="s">
        <v>33</v>
      </c>
      <c r="B22">
        <v>2022</v>
      </c>
      <c r="C22" t="s">
        <v>41</v>
      </c>
      <c r="E22">
        <v>162.1</v>
      </c>
      <c r="F22">
        <v>210.9</v>
      </c>
      <c r="G22">
        <v>170.6</v>
      </c>
      <c r="H22">
        <v>168.4</v>
      </c>
      <c r="I22">
        <v>182.5</v>
      </c>
      <c r="J22">
        <v>177.1</v>
      </c>
      <c r="K22">
        <v>213.1</v>
      </c>
      <c r="L22">
        <v>167.3</v>
      </c>
      <c r="M22">
        <v>122.2</v>
      </c>
      <c r="N22">
        <v>189.7</v>
      </c>
      <c r="O22">
        <v>160.5</v>
      </c>
      <c r="P22">
        <v>188.9</v>
      </c>
      <c r="Q22">
        <v>180.4</v>
      </c>
      <c r="R22">
        <v>198.7</v>
      </c>
      <c r="S22">
        <v>173.7</v>
      </c>
      <c r="T22">
        <v>160</v>
      </c>
      <c r="U22">
        <v>171.6</v>
      </c>
      <c r="V22">
        <v>169</v>
      </c>
      <c r="W22">
        <v>178.4</v>
      </c>
      <c r="X22">
        <v>164.2</v>
      </c>
      <c r="Y22">
        <v>172.6</v>
      </c>
      <c r="Z22">
        <v>157.69999999999999</v>
      </c>
      <c r="AA22">
        <v>165.1</v>
      </c>
      <c r="AB22">
        <v>169.9</v>
      </c>
      <c r="AC22">
        <v>171.4</v>
      </c>
      <c r="AD22">
        <v>165.4</v>
      </c>
    </row>
    <row r="23" spans="1:30" x14ac:dyDescent="0.3">
      <c r="A23" t="s">
        <v>33</v>
      </c>
      <c r="B23">
        <v>2022</v>
      </c>
      <c r="C23" t="s">
        <v>42</v>
      </c>
      <c r="E23">
        <v>164.9</v>
      </c>
      <c r="F23">
        <v>213.7</v>
      </c>
      <c r="G23">
        <v>170.9</v>
      </c>
      <c r="H23">
        <v>170.1</v>
      </c>
      <c r="I23">
        <v>179.3</v>
      </c>
      <c r="J23">
        <v>167.5</v>
      </c>
      <c r="K23">
        <v>220.8</v>
      </c>
      <c r="L23">
        <v>169.2</v>
      </c>
      <c r="M23">
        <v>123.1</v>
      </c>
      <c r="N23">
        <v>193.6</v>
      </c>
      <c r="O23">
        <v>161.1</v>
      </c>
      <c r="P23">
        <v>190.4</v>
      </c>
      <c r="Q23">
        <v>181.8</v>
      </c>
      <c r="R23">
        <v>199.7</v>
      </c>
      <c r="S23">
        <v>175</v>
      </c>
      <c r="T23">
        <v>161.69999999999999</v>
      </c>
      <c r="U23">
        <v>173</v>
      </c>
      <c r="V23">
        <v>169.5</v>
      </c>
      <c r="W23">
        <v>179.2</v>
      </c>
      <c r="X23">
        <v>165</v>
      </c>
      <c r="Y23">
        <v>173.8</v>
      </c>
      <c r="Z23">
        <v>158.19999999999999</v>
      </c>
      <c r="AA23">
        <v>165.8</v>
      </c>
      <c r="AB23">
        <v>170.9</v>
      </c>
      <c r="AC23">
        <v>171.1</v>
      </c>
      <c r="AD23">
        <v>166.1</v>
      </c>
    </row>
    <row r="24" spans="1:30" x14ac:dyDescent="0.3">
      <c r="A24" t="s">
        <v>33</v>
      </c>
      <c r="B24">
        <v>2022</v>
      </c>
      <c r="C24" t="s">
        <v>43</v>
      </c>
      <c r="E24">
        <v>166.4</v>
      </c>
      <c r="F24">
        <v>214.9</v>
      </c>
      <c r="G24">
        <v>171.9</v>
      </c>
      <c r="H24">
        <v>171</v>
      </c>
      <c r="I24">
        <v>177.7</v>
      </c>
      <c r="J24">
        <v>165.7</v>
      </c>
      <c r="K24">
        <v>228.6</v>
      </c>
      <c r="L24">
        <v>169.9</v>
      </c>
      <c r="M24">
        <v>123.4</v>
      </c>
      <c r="N24">
        <v>196.4</v>
      </c>
      <c r="O24">
        <v>161.6</v>
      </c>
      <c r="P24">
        <v>191.5</v>
      </c>
      <c r="Q24">
        <v>183.3</v>
      </c>
      <c r="R24">
        <v>200.1</v>
      </c>
      <c r="S24">
        <v>175.5</v>
      </c>
      <c r="T24">
        <v>162.6</v>
      </c>
      <c r="U24">
        <v>173.6</v>
      </c>
      <c r="V24">
        <v>171.2</v>
      </c>
      <c r="W24">
        <v>180</v>
      </c>
      <c r="X24">
        <v>166</v>
      </c>
      <c r="Y24">
        <v>174.7</v>
      </c>
      <c r="Z24">
        <v>158.80000000000001</v>
      </c>
      <c r="AA24">
        <v>166.3</v>
      </c>
      <c r="AB24">
        <v>171.2</v>
      </c>
      <c r="AC24">
        <v>172.3</v>
      </c>
      <c r="AD24">
        <v>166.8</v>
      </c>
    </row>
    <row r="25" spans="1:30" x14ac:dyDescent="0.3">
      <c r="A25" t="s">
        <v>33</v>
      </c>
      <c r="B25">
        <v>2022</v>
      </c>
      <c r="C25" t="s">
        <v>45</v>
      </c>
      <c r="E25">
        <v>168.4</v>
      </c>
      <c r="F25">
        <v>213.4</v>
      </c>
      <c r="G25">
        <v>183.2</v>
      </c>
      <c r="H25">
        <v>172.3</v>
      </c>
      <c r="I25">
        <v>180</v>
      </c>
      <c r="J25">
        <v>162.6</v>
      </c>
      <c r="K25">
        <v>205.5</v>
      </c>
      <c r="L25">
        <v>171</v>
      </c>
      <c r="M25">
        <v>123.4</v>
      </c>
      <c r="N25">
        <v>198.8</v>
      </c>
      <c r="O25">
        <v>162.1</v>
      </c>
      <c r="P25">
        <v>192.4</v>
      </c>
      <c r="Q25">
        <v>181.3</v>
      </c>
      <c r="R25">
        <v>200.6</v>
      </c>
      <c r="S25">
        <v>176.7</v>
      </c>
      <c r="T25">
        <v>163.5</v>
      </c>
      <c r="U25">
        <v>174.7</v>
      </c>
      <c r="V25">
        <v>171.8</v>
      </c>
      <c r="W25">
        <v>180.3</v>
      </c>
      <c r="X25">
        <v>166.9</v>
      </c>
      <c r="Y25">
        <v>175.8</v>
      </c>
      <c r="Z25">
        <v>158.9</v>
      </c>
      <c r="AA25">
        <v>166.7</v>
      </c>
      <c r="AB25">
        <v>171.5</v>
      </c>
      <c r="AC25">
        <v>173.8</v>
      </c>
      <c r="AD25">
        <v>167.4</v>
      </c>
    </row>
    <row r="26" spans="1:30" x14ac:dyDescent="0.3">
      <c r="A26" t="s">
        <v>33</v>
      </c>
      <c r="B26">
        <v>2022</v>
      </c>
      <c r="C26" t="s">
        <v>46</v>
      </c>
      <c r="E26">
        <v>170.2</v>
      </c>
      <c r="F26">
        <v>212.9</v>
      </c>
      <c r="G26">
        <v>191.9</v>
      </c>
      <c r="H26">
        <v>173.9</v>
      </c>
      <c r="I26">
        <v>179.1</v>
      </c>
      <c r="J26">
        <v>159.5</v>
      </c>
      <c r="K26">
        <v>178.7</v>
      </c>
      <c r="L26">
        <v>171.3</v>
      </c>
      <c r="M26">
        <v>123.1</v>
      </c>
      <c r="N26">
        <v>200.5</v>
      </c>
      <c r="O26">
        <v>162.80000000000001</v>
      </c>
      <c r="P26">
        <v>193.3</v>
      </c>
      <c r="Q26">
        <v>178.6</v>
      </c>
      <c r="R26">
        <v>201.1</v>
      </c>
      <c r="S26">
        <v>177.7</v>
      </c>
      <c r="T26">
        <v>164.5</v>
      </c>
      <c r="U26">
        <v>175.7</v>
      </c>
      <c r="V26">
        <v>170.7</v>
      </c>
      <c r="W26">
        <v>180.6</v>
      </c>
      <c r="X26">
        <v>167.3</v>
      </c>
      <c r="Y26">
        <v>177.2</v>
      </c>
      <c r="Z26">
        <v>159.4</v>
      </c>
      <c r="AA26">
        <v>167.1</v>
      </c>
      <c r="AB26">
        <v>171.8</v>
      </c>
      <c r="AC26">
        <v>176</v>
      </c>
      <c r="AD26">
        <v>168.2</v>
      </c>
    </row>
    <row r="27" spans="1:30" x14ac:dyDescent="0.3">
      <c r="A27" t="s">
        <v>33</v>
      </c>
      <c r="B27">
        <v>2023</v>
      </c>
      <c r="C27" t="s">
        <v>31</v>
      </c>
      <c r="E27">
        <v>173.3</v>
      </c>
      <c r="F27">
        <v>215.2</v>
      </c>
      <c r="G27">
        <v>197</v>
      </c>
      <c r="H27">
        <v>175.2</v>
      </c>
      <c r="I27">
        <v>178</v>
      </c>
      <c r="J27">
        <v>160.5</v>
      </c>
      <c r="K27">
        <v>175.3</v>
      </c>
      <c r="L27">
        <v>171.2</v>
      </c>
      <c r="M27">
        <v>122.7</v>
      </c>
      <c r="N27">
        <v>204.3</v>
      </c>
      <c r="O27">
        <v>163.69999999999999</v>
      </c>
      <c r="P27">
        <v>194.3</v>
      </c>
      <c r="Q27">
        <v>179.5</v>
      </c>
      <c r="R27">
        <v>201.6</v>
      </c>
      <c r="S27">
        <v>178.7</v>
      </c>
      <c r="T27">
        <v>165.3</v>
      </c>
      <c r="U27">
        <v>176.6</v>
      </c>
      <c r="V27">
        <v>172.1</v>
      </c>
      <c r="W27">
        <v>180.1</v>
      </c>
      <c r="X27">
        <v>168</v>
      </c>
      <c r="Y27">
        <v>178.5</v>
      </c>
      <c r="Z27">
        <v>159.5</v>
      </c>
      <c r="AA27">
        <v>167.8</v>
      </c>
      <c r="AB27">
        <v>171.8</v>
      </c>
      <c r="AC27">
        <v>178.8</v>
      </c>
      <c r="AD27">
        <v>168.9</v>
      </c>
    </row>
    <row r="28" spans="1:30" x14ac:dyDescent="0.3">
      <c r="A28" t="s">
        <v>33</v>
      </c>
      <c r="B28">
        <v>2023</v>
      </c>
      <c r="C28" t="s">
        <v>35</v>
      </c>
      <c r="E28">
        <v>174.7</v>
      </c>
      <c r="F28">
        <v>212.2</v>
      </c>
      <c r="G28">
        <v>177.2</v>
      </c>
      <c r="H28">
        <v>177.9</v>
      </c>
      <c r="I28">
        <v>172.2</v>
      </c>
      <c r="J28">
        <v>172.1</v>
      </c>
      <c r="K28">
        <v>175.8</v>
      </c>
      <c r="L28">
        <v>172.2</v>
      </c>
      <c r="M28">
        <v>121.9</v>
      </c>
      <c r="N28">
        <v>204.8</v>
      </c>
      <c r="O28">
        <v>164.9</v>
      </c>
      <c r="P28">
        <v>196.6</v>
      </c>
      <c r="Q28">
        <v>180.7</v>
      </c>
      <c r="R28">
        <v>202.7</v>
      </c>
      <c r="S28">
        <v>180.3</v>
      </c>
      <c r="T28">
        <v>167</v>
      </c>
      <c r="U28">
        <v>178.2</v>
      </c>
      <c r="V28">
        <v>173.5</v>
      </c>
      <c r="W28">
        <v>182.8</v>
      </c>
      <c r="X28">
        <v>169.2</v>
      </c>
      <c r="Y28">
        <v>180.8</v>
      </c>
      <c r="Z28">
        <v>159.80000000000001</v>
      </c>
      <c r="AA28">
        <v>168.4</v>
      </c>
      <c r="AB28">
        <v>172.5</v>
      </c>
      <c r="AC28">
        <v>181.4</v>
      </c>
      <c r="AD28">
        <v>170</v>
      </c>
    </row>
    <row r="29" spans="1:30" x14ac:dyDescent="0.3">
      <c r="A29" t="s">
        <v>33</v>
      </c>
      <c r="B29">
        <v>2023</v>
      </c>
      <c r="C29" t="s">
        <v>36</v>
      </c>
      <c r="E29">
        <v>174.7</v>
      </c>
      <c r="F29">
        <v>212.2</v>
      </c>
      <c r="G29">
        <v>177.2</v>
      </c>
      <c r="H29">
        <v>177.9</v>
      </c>
      <c r="I29">
        <v>172.2</v>
      </c>
      <c r="J29">
        <v>172.1</v>
      </c>
      <c r="K29">
        <v>175.9</v>
      </c>
      <c r="L29">
        <v>172.2</v>
      </c>
      <c r="M29">
        <v>121.9</v>
      </c>
      <c r="N29">
        <v>204.8</v>
      </c>
      <c r="O29">
        <v>164.9</v>
      </c>
      <c r="P29">
        <v>196.6</v>
      </c>
      <c r="Q29">
        <v>180.8</v>
      </c>
      <c r="R29">
        <v>202.7</v>
      </c>
      <c r="S29">
        <v>180.2</v>
      </c>
      <c r="T29">
        <v>167</v>
      </c>
      <c r="U29">
        <v>178.2</v>
      </c>
      <c r="V29">
        <v>173.5</v>
      </c>
      <c r="W29">
        <v>182.6</v>
      </c>
      <c r="X29">
        <v>169.2</v>
      </c>
      <c r="Y29">
        <v>180.8</v>
      </c>
      <c r="Z29">
        <v>159.80000000000001</v>
      </c>
      <c r="AA29">
        <v>168.4</v>
      </c>
      <c r="AB29">
        <v>172.5</v>
      </c>
      <c r="AC29">
        <v>181.5</v>
      </c>
      <c r="AD29">
        <v>170</v>
      </c>
    </row>
    <row r="30" spans="1:30" x14ac:dyDescent="0.3">
      <c r="A30" t="s">
        <v>33</v>
      </c>
      <c r="B30">
        <v>2023</v>
      </c>
      <c r="C30" t="s">
        <v>37</v>
      </c>
      <c r="E30">
        <v>174.8</v>
      </c>
      <c r="F30">
        <v>213.7</v>
      </c>
      <c r="G30">
        <v>172.4</v>
      </c>
      <c r="H30">
        <v>178.8</v>
      </c>
      <c r="I30">
        <v>168.7</v>
      </c>
      <c r="J30">
        <v>179.2</v>
      </c>
      <c r="K30">
        <v>179.9</v>
      </c>
      <c r="L30">
        <v>174.7</v>
      </c>
      <c r="M30">
        <v>123.1</v>
      </c>
      <c r="N30">
        <v>207.8</v>
      </c>
      <c r="O30">
        <v>165.5</v>
      </c>
      <c r="P30">
        <v>197</v>
      </c>
      <c r="Q30">
        <v>182.1</v>
      </c>
      <c r="R30">
        <v>203.5</v>
      </c>
      <c r="S30">
        <v>181</v>
      </c>
      <c r="T30">
        <v>167.7</v>
      </c>
      <c r="U30">
        <v>178.9</v>
      </c>
      <c r="V30">
        <v>175.2</v>
      </c>
      <c r="W30">
        <v>182.1</v>
      </c>
      <c r="X30">
        <v>169.6</v>
      </c>
      <c r="Y30">
        <v>181.5</v>
      </c>
      <c r="Z30">
        <v>160.1</v>
      </c>
      <c r="AA30">
        <v>168.8</v>
      </c>
      <c r="AB30">
        <v>174.2</v>
      </c>
      <c r="AC30">
        <v>184.4</v>
      </c>
      <c r="AD30">
        <v>170.9</v>
      </c>
    </row>
    <row r="31" spans="1:30" x14ac:dyDescent="0.3">
      <c r="A31" t="s">
        <v>33</v>
      </c>
      <c r="B31">
        <v>2023</v>
      </c>
      <c r="C31" t="s">
        <v>38</v>
      </c>
      <c r="E31">
        <v>174.7</v>
      </c>
      <c r="F31">
        <v>219.4</v>
      </c>
      <c r="G31">
        <v>176.7</v>
      </c>
      <c r="H31">
        <v>179.4</v>
      </c>
      <c r="I31">
        <v>164.4</v>
      </c>
      <c r="J31">
        <v>175.8</v>
      </c>
      <c r="K31">
        <v>185</v>
      </c>
      <c r="L31">
        <v>176.9</v>
      </c>
      <c r="M31">
        <v>124.2</v>
      </c>
      <c r="N31">
        <v>211.9</v>
      </c>
      <c r="O31">
        <v>165.9</v>
      </c>
      <c r="P31">
        <v>197.7</v>
      </c>
      <c r="Q31">
        <v>183.1</v>
      </c>
      <c r="R31">
        <v>204.2</v>
      </c>
      <c r="S31">
        <v>181.3</v>
      </c>
      <c r="T31">
        <v>168.1</v>
      </c>
      <c r="U31">
        <v>179.3</v>
      </c>
      <c r="V31">
        <v>175.6</v>
      </c>
      <c r="W31">
        <v>183.4</v>
      </c>
      <c r="X31">
        <v>170.1</v>
      </c>
      <c r="Y31">
        <v>182.2</v>
      </c>
      <c r="Z31">
        <v>160.4</v>
      </c>
      <c r="AA31">
        <v>169.2</v>
      </c>
      <c r="AB31">
        <v>174.8</v>
      </c>
      <c r="AC31">
        <v>185.6</v>
      </c>
      <c r="AD31">
        <v>171.6</v>
      </c>
    </row>
    <row r="34" spans="1:30" x14ac:dyDescent="0.3">
      <c r="D34" t="s">
        <v>131</v>
      </c>
    </row>
    <row r="35" spans="1:30" x14ac:dyDescent="0.3">
      <c r="A35" t="s">
        <v>33</v>
      </c>
      <c r="B35">
        <v>2021</v>
      </c>
      <c r="C35" t="s">
        <v>31</v>
      </c>
      <c r="D35">
        <v>100</v>
      </c>
      <c r="E35" s="21">
        <f>(E3-E2)/E2</f>
        <v>-6.7114093959731542E-3</v>
      </c>
      <c r="F35" s="21">
        <f t="shared" ref="F35:AD35" si="0">(F3-F2)/F2</f>
        <v>-4.5988758303524644E-3</v>
      </c>
      <c r="G35" s="21">
        <f t="shared" si="0"/>
        <v>5.6085249579357441E-4</v>
      </c>
      <c r="H35" s="21">
        <f t="shared" si="0"/>
        <v>1.2970168612193066E-3</v>
      </c>
      <c r="I35" s="21">
        <f t="shared" si="0"/>
        <v>2.4164889836531669E-2</v>
      </c>
      <c r="J35" s="21">
        <f t="shared" si="0"/>
        <v>1.9372077488309991E-2</v>
      </c>
      <c r="K35" s="21">
        <f t="shared" si="0"/>
        <v>-0.14155251141552508</v>
      </c>
      <c r="L35" s="21">
        <f t="shared" si="0"/>
        <v>3.7151702786377356E-3</v>
      </c>
      <c r="M35" s="21">
        <f t="shared" si="0"/>
        <v>-6.8317677198974991E-3</v>
      </c>
      <c r="N35" s="21">
        <f t="shared" si="0"/>
        <v>6.794317479925845E-3</v>
      </c>
      <c r="O35" s="21">
        <f t="shared" si="0"/>
        <v>1.8143754361479372E-2</v>
      </c>
      <c r="P35" s="21">
        <f t="shared" si="0"/>
        <v>6.6225165562913569E-3</v>
      </c>
      <c r="Q35" s="21">
        <f t="shared" si="0"/>
        <v>-2.1556886227544876E-2</v>
      </c>
      <c r="R35" s="21">
        <f t="shared" si="0"/>
        <v>8.4121976866457556E-3</v>
      </c>
      <c r="S35" s="21">
        <f t="shared" si="0"/>
        <v>3.9499670836075987E-3</v>
      </c>
      <c r="T35" s="21">
        <f t="shared" si="0"/>
        <v>4.389173372348374E-3</v>
      </c>
      <c r="U35" s="21">
        <f t="shared" si="0"/>
        <v>4.0106951871657377E-3</v>
      </c>
      <c r="V35" s="21">
        <f t="shared" si="0"/>
        <v>-4.4191919191920266E-3</v>
      </c>
      <c r="W35" s="21">
        <f t="shared" si="0"/>
        <v>3.6258158085569252E-2</v>
      </c>
      <c r="X35" s="21">
        <f t="shared" si="0"/>
        <v>1.374570446735317E-3</v>
      </c>
      <c r="Y35" s="21">
        <f t="shared" si="0"/>
        <v>7.848266841072522E-3</v>
      </c>
      <c r="Z35" s="21">
        <f t="shared" si="0"/>
        <v>1.0332103321033253E-2</v>
      </c>
      <c r="AA35" s="21">
        <f t="shared" si="0"/>
        <v>7.6230076230075832E-3</v>
      </c>
      <c r="AB35" s="21">
        <f t="shared" si="0"/>
        <v>-5.0987890376036418E-3</v>
      </c>
      <c r="AC35" s="21">
        <f t="shared" si="0"/>
        <v>-1.2666244458519129E-3</v>
      </c>
      <c r="AD35" s="21">
        <f t="shared" si="0"/>
        <v>4.7651463580666341E-3</v>
      </c>
    </row>
    <row r="36" spans="1:30" x14ac:dyDescent="0.3">
      <c r="A36" t="s">
        <v>33</v>
      </c>
      <c r="B36">
        <v>2021</v>
      </c>
      <c r="C36" t="s">
        <v>35</v>
      </c>
      <c r="D36">
        <v>111.71931399118765</v>
      </c>
      <c r="E36" s="21">
        <f t="shared" ref="E36:AD36" si="1">(E4-E3)/E3</f>
        <v>-2.702702702702741E-3</v>
      </c>
      <c r="F36" s="21">
        <f t="shared" si="1"/>
        <v>-1.8480492813141798E-2</v>
      </c>
      <c r="G36" s="21">
        <f t="shared" si="1"/>
        <v>-4.76457399103139E-2</v>
      </c>
      <c r="H36" s="21">
        <f t="shared" si="1"/>
        <v>4.5336787564766098E-3</v>
      </c>
      <c r="I36" s="21">
        <f t="shared" si="1"/>
        <v>5.0659264399722494E-2</v>
      </c>
      <c r="J36" s="21">
        <f t="shared" si="1"/>
        <v>9.1743119266055415E-3</v>
      </c>
      <c r="K36" s="21">
        <f t="shared" si="1"/>
        <v>-0.12862669245647979</v>
      </c>
      <c r="L36" s="21">
        <f t="shared" si="1"/>
        <v>-1.4188772362738945E-2</v>
      </c>
      <c r="M36" s="21">
        <f t="shared" si="1"/>
        <v>-1.2037833190025722E-2</v>
      </c>
      <c r="N36" s="21">
        <f t="shared" si="1"/>
        <v>-3.0674846625766872E-3</v>
      </c>
      <c r="O36" s="21">
        <f t="shared" si="1"/>
        <v>2.2618231665524215E-2</v>
      </c>
      <c r="P36" s="21">
        <f t="shared" si="1"/>
        <v>1.3157894736842209E-2</v>
      </c>
      <c r="Q36" s="21">
        <f t="shared" si="1"/>
        <v>-1.5911872705018325E-2</v>
      </c>
      <c r="R36" s="21">
        <f t="shared" si="1"/>
        <v>7.8206465067778928E-3</v>
      </c>
      <c r="S36" s="21">
        <f t="shared" si="1"/>
        <v>1.1147540983606484E-2</v>
      </c>
      <c r="T36" s="21">
        <f t="shared" si="1"/>
        <v>6.5549890750180419E-3</v>
      </c>
      <c r="U36" s="21">
        <f t="shared" si="1"/>
        <v>1.0652463382157275E-2</v>
      </c>
      <c r="V36" s="21">
        <f t="shared" si="1"/>
        <v>1.331642358909336E-2</v>
      </c>
      <c r="W36" s="21">
        <f t="shared" si="1"/>
        <v>4.3386983904828473E-2</v>
      </c>
      <c r="X36" s="21">
        <f t="shared" si="1"/>
        <v>5.4907343857241693E-3</v>
      </c>
      <c r="Y36" s="21">
        <f t="shared" si="1"/>
        <v>1.4276443867618541E-2</v>
      </c>
      <c r="Z36" s="21">
        <f t="shared" si="1"/>
        <v>2.6296566837107335E-2</v>
      </c>
      <c r="AA36" s="21">
        <f t="shared" si="1"/>
        <v>1.3067400275103202E-2</v>
      </c>
      <c r="AB36" s="21">
        <f t="shared" si="1"/>
        <v>3.2030749519538757E-3</v>
      </c>
      <c r="AC36" s="21">
        <f t="shared" si="1"/>
        <v>-6.3411540900443885E-3</v>
      </c>
      <c r="AD36" s="21">
        <f t="shared" si="1"/>
        <v>1.1517615176151878E-2</v>
      </c>
    </row>
    <row r="37" spans="1:30" x14ac:dyDescent="0.3">
      <c r="A37" t="s">
        <v>33</v>
      </c>
      <c r="B37">
        <v>2021</v>
      </c>
      <c r="C37" t="s">
        <v>36</v>
      </c>
      <c r="D37">
        <v>118.13122582329009</v>
      </c>
      <c r="E37" s="21">
        <f t="shared" ref="E37:AD37" si="2">(E5-E4)/E4</f>
        <v>-6.7750677506771219E-4</v>
      </c>
      <c r="F37" s="21">
        <f t="shared" si="2"/>
        <v>3.2949790794979138E-2</v>
      </c>
      <c r="G37" s="21">
        <f t="shared" si="2"/>
        <v>-3.0606238964096626E-2</v>
      </c>
      <c r="H37" s="21">
        <f t="shared" si="2"/>
        <v>3.2237266279819474E-3</v>
      </c>
      <c r="I37" s="21">
        <f t="shared" si="2"/>
        <v>3.3025099075297222E-2</v>
      </c>
      <c r="J37" s="21">
        <f t="shared" si="2"/>
        <v>2.1428571428571502E-2</v>
      </c>
      <c r="K37" s="21">
        <f t="shared" si="2"/>
        <v>-7.8246392896781328E-2</v>
      </c>
      <c r="L37" s="21">
        <f t="shared" si="2"/>
        <v>8.1351689612013944E-3</v>
      </c>
      <c r="M37" s="21">
        <f t="shared" si="2"/>
        <v>-5.2219321148825803E-3</v>
      </c>
      <c r="N37" s="21">
        <f t="shared" si="2"/>
        <v>6.1538461538458039E-4</v>
      </c>
      <c r="O37" s="21">
        <f t="shared" si="2"/>
        <v>1.0053619302949063E-2</v>
      </c>
      <c r="P37" s="21">
        <f t="shared" si="2"/>
        <v>5.3128689492326188E-3</v>
      </c>
      <c r="Q37" s="21">
        <f t="shared" si="2"/>
        <v>-2.4875621890547614E-3</v>
      </c>
      <c r="R37" s="21">
        <f t="shared" si="2"/>
        <v>1.034661148473816E-3</v>
      </c>
      <c r="S37" s="21">
        <f t="shared" si="2"/>
        <v>5.8365758754864187E-3</v>
      </c>
      <c r="T37" s="21">
        <f t="shared" si="2"/>
        <v>3.6179450072358903E-3</v>
      </c>
      <c r="U37" s="21">
        <f t="shared" si="2"/>
        <v>5.2700922266138532E-3</v>
      </c>
      <c r="V37" s="21">
        <f t="shared" si="2"/>
        <v>6.2578222778469526E-4</v>
      </c>
      <c r="W37" s="21">
        <f t="shared" si="2"/>
        <v>3.822937625754539E-2</v>
      </c>
      <c r="X37" s="21">
        <f t="shared" si="2"/>
        <v>4.7781569965869531E-3</v>
      </c>
      <c r="Y37" s="21">
        <f t="shared" si="2"/>
        <v>3.8387715930901746E-3</v>
      </c>
      <c r="Z37" s="21">
        <f t="shared" si="2"/>
        <v>8.5409252669038337E-3</v>
      </c>
      <c r="AA37" s="21">
        <f t="shared" si="2"/>
        <v>8.8255261371349824E-3</v>
      </c>
      <c r="AB37" s="21">
        <f t="shared" si="2"/>
        <v>6.3856960408684551E-3</v>
      </c>
      <c r="AC37" s="21">
        <f t="shared" si="2"/>
        <v>-1.1486917677089873E-2</v>
      </c>
      <c r="AD37" s="21">
        <f t="shared" si="2"/>
        <v>4.6885465505692473E-3</v>
      </c>
    </row>
    <row r="38" spans="1:30" x14ac:dyDescent="0.3">
      <c r="A38" t="s">
        <v>33</v>
      </c>
      <c r="B38">
        <v>2021</v>
      </c>
      <c r="C38" t="s">
        <v>37</v>
      </c>
      <c r="D38">
        <v>115.69937848562857</v>
      </c>
      <c r="E38" s="21">
        <f t="shared" ref="E38:AD38" si="3">(E6-E5)/E5</f>
        <v>6.779661016948767E-4</v>
      </c>
      <c r="F38" s="21">
        <f t="shared" si="3"/>
        <v>2.5316455696202531E-2</v>
      </c>
      <c r="G38" s="21">
        <f t="shared" si="3"/>
        <v>1.0321797207043213E-2</v>
      </c>
      <c r="H38" s="21">
        <f t="shared" si="3"/>
        <v>2.5706940874036356E-3</v>
      </c>
      <c r="I38" s="21">
        <f t="shared" si="3"/>
        <v>3.1969309462915603E-2</v>
      </c>
      <c r="J38" s="21">
        <f t="shared" si="3"/>
        <v>7.3108709472345837E-2</v>
      </c>
      <c r="K38" s="21">
        <f t="shared" si="3"/>
        <v>-2.7092113184828417E-2</v>
      </c>
      <c r="L38" s="21">
        <f t="shared" si="3"/>
        <v>1.0552451893234123E-2</v>
      </c>
      <c r="M38" s="21">
        <f t="shared" si="3"/>
        <v>4.3744531933508314E-3</v>
      </c>
      <c r="N38" s="21">
        <f t="shared" si="3"/>
        <v>1.2300123001231062E-3</v>
      </c>
      <c r="O38" s="21">
        <f t="shared" si="3"/>
        <v>5.308560053085676E-3</v>
      </c>
      <c r="P38" s="21">
        <f t="shared" si="3"/>
        <v>6.4591896652965016E-3</v>
      </c>
      <c r="Q38" s="21">
        <f t="shared" si="3"/>
        <v>9.9750623441396159E-3</v>
      </c>
      <c r="R38" s="21">
        <f t="shared" si="3"/>
        <v>4.6511627906977038E-3</v>
      </c>
      <c r="S38" s="21">
        <f t="shared" si="3"/>
        <v>5.1579626047711892E-3</v>
      </c>
      <c r="T38" s="21">
        <f t="shared" si="3"/>
        <v>4.3258832011537334E-3</v>
      </c>
      <c r="U38" s="21">
        <f t="shared" si="3"/>
        <v>5.242463958060363E-3</v>
      </c>
      <c r="V38" s="21">
        <f t="shared" si="3"/>
        <v>9.3808630393996239E-3</v>
      </c>
      <c r="W38" s="21">
        <f t="shared" si="3"/>
        <v>6.4599483204130694E-4</v>
      </c>
      <c r="X38" s="21">
        <f t="shared" si="3"/>
        <v>2.717391304347865E-3</v>
      </c>
      <c r="Y38" s="21">
        <f t="shared" si="3"/>
        <v>3.8240917782026403E-3</v>
      </c>
      <c r="Z38" s="21">
        <f t="shared" si="3"/>
        <v>2.8228652081863496E-3</v>
      </c>
      <c r="AA38" s="21">
        <f t="shared" si="3"/>
        <v>3.3647375504710633E-3</v>
      </c>
      <c r="AB38" s="21">
        <f t="shared" si="3"/>
        <v>0</v>
      </c>
      <c r="AC38" s="21">
        <f t="shared" si="3"/>
        <v>1.0974822466107093E-2</v>
      </c>
      <c r="AD38" s="21">
        <f t="shared" si="3"/>
        <v>3.3333333333333335E-3</v>
      </c>
    </row>
    <row r="39" spans="1:30" x14ac:dyDescent="0.3">
      <c r="A39" t="s">
        <v>33</v>
      </c>
      <c r="B39">
        <v>2021</v>
      </c>
      <c r="C39" t="s">
        <v>38</v>
      </c>
      <c r="D39">
        <v>122.18927041703394</v>
      </c>
      <c r="E39" s="21">
        <f t="shared" ref="E39:AD39" si="4">(E7-E6)/E6</f>
        <v>8.1300813008131235E-3</v>
      </c>
      <c r="F39" s="21">
        <f t="shared" si="4"/>
        <v>8.8888888888889444E-3</v>
      </c>
      <c r="G39" s="21">
        <f t="shared" si="4"/>
        <v>3.9663461538461502E-2</v>
      </c>
      <c r="H39" s="21">
        <f t="shared" si="4"/>
        <v>3.205128205128205E-3</v>
      </c>
      <c r="I39" s="21">
        <f t="shared" si="4"/>
        <v>4.5848822800495695E-2</v>
      </c>
      <c r="J39" s="21">
        <f t="shared" si="4"/>
        <v>2.1919431279620784E-2</v>
      </c>
      <c r="K39" s="21">
        <f t="shared" si="4"/>
        <v>3.0321782178217859E-2</v>
      </c>
      <c r="L39" s="21">
        <f t="shared" si="4"/>
        <v>1.9041769041769005E-2</v>
      </c>
      <c r="M39" s="21">
        <f t="shared" si="4"/>
        <v>9.5818815331011192E-3</v>
      </c>
      <c r="N39" s="21">
        <f t="shared" si="4"/>
        <v>1.4742014742014602E-2</v>
      </c>
      <c r="O39" s="21">
        <f t="shared" si="4"/>
        <v>3.3003300330033004E-3</v>
      </c>
      <c r="P39" s="21">
        <f t="shared" si="4"/>
        <v>-1.7502917152859472E-3</v>
      </c>
      <c r="Q39" s="21">
        <f t="shared" si="4"/>
        <v>1.3580246913580177E-2</v>
      </c>
      <c r="R39" s="21">
        <f t="shared" si="4"/>
        <v>1.9547325102880569E-2</v>
      </c>
      <c r="S39" s="21">
        <f t="shared" si="4"/>
        <v>3.8486209108402458E-3</v>
      </c>
      <c r="T39" s="21">
        <f t="shared" si="4"/>
        <v>6.4608758076093124E-3</v>
      </c>
      <c r="U39" s="21">
        <f t="shared" si="4"/>
        <v>4.5632333767926248E-3</v>
      </c>
      <c r="V39" s="21">
        <f t="shared" si="4"/>
        <v>1.2391573729862988E-3</v>
      </c>
      <c r="W39" s="21">
        <f t="shared" si="4"/>
        <v>3.8734667527436689E-3</v>
      </c>
      <c r="X39" s="21">
        <f t="shared" si="4"/>
        <v>1.6937669376693769E-2</v>
      </c>
      <c r="Y39" s="21">
        <f t="shared" si="4"/>
        <v>1.841269841269845E-2</v>
      </c>
      <c r="Z39" s="21">
        <f t="shared" si="4"/>
        <v>2.0408163265306162E-2</v>
      </c>
      <c r="AA39" s="21">
        <f t="shared" si="4"/>
        <v>2.3474178403755871E-2</v>
      </c>
      <c r="AB39" s="21">
        <f t="shared" si="4"/>
        <v>-6.3451776649746192E-3</v>
      </c>
      <c r="AC39" s="21">
        <f t="shared" si="4"/>
        <v>5.7471264367816455E-3</v>
      </c>
      <c r="AD39" s="21">
        <f t="shared" si="4"/>
        <v>1.1960132890365524E-2</v>
      </c>
    </row>
    <row r="40" spans="1:30" x14ac:dyDescent="0.3">
      <c r="A40" t="s">
        <v>33</v>
      </c>
      <c r="B40">
        <v>2021</v>
      </c>
      <c r="C40" t="s">
        <v>39</v>
      </c>
      <c r="D40">
        <v>131.36821398526081</v>
      </c>
      <c r="E40" s="21">
        <f t="shared" ref="E40:AD40" si="5">(E8-E7)/E7</f>
        <v>2.6881720430105998E-3</v>
      </c>
      <c r="F40" s="21">
        <f t="shared" si="5"/>
        <v>5.8737151248163906E-3</v>
      </c>
      <c r="G40" s="21">
        <f t="shared" si="5"/>
        <v>5.6647398843930705E-2</v>
      </c>
      <c r="H40" s="21">
        <f t="shared" si="5"/>
        <v>0</v>
      </c>
      <c r="I40" s="21">
        <f t="shared" si="5"/>
        <v>2.0142180094786594E-2</v>
      </c>
      <c r="J40" s="21">
        <f t="shared" si="5"/>
        <v>-5.7971014492753624E-3</v>
      </c>
      <c r="K40" s="21">
        <f t="shared" si="5"/>
        <v>5.8258258258258193E-2</v>
      </c>
      <c r="L40" s="21">
        <f t="shared" si="5"/>
        <v>6.0277275467148879E-3</v>
      </c>
      <c r="M40" s="21">
        <f t="shared" si="5"/>
        <v>1.7256255392578829E-3</v>
      </c>
      <c r="N40" s="21">
        <f t="shared" si="5"/>
        <v>1.8159806295400206E-3</v>
      </c>
      <c r="O40" s="21">
        <f t="shared" si="5"/>
        <v>1.9736842105263904E-3</v>
      </c>
      <c r="P40" s="21">
        <f t="shared" si="5"/>
        <v>1.2857977790765734E-2</v>
      </c>
      <c r="Q40" s="21">
        <f t="shared" si="5"/>
        <v>1.2180267965895251E-2</v>
      </c>
      <c r="R40" s="21">
        <f t="shared" si="5"/>
        <v>-1.311806256306758E-2</v>
      </c>
      <c r="S40" s="21">
        <f t="shared" si="5"/>
        <v>5.1118210862620538E-3</v>
      </c>
      <c r="T40" s="21">
        <f t="shared" si="5"/>
        <v>2.1398002853067859E-3</v>
      </c>
      <c r="U40" s="21">
        <f t="shared" si="5"/>
        <v>4.5425048669696108E-3</v>
      </c>
      <c r="V40" s="21">
        <f t="shared" si="5"/>
        <v>-6.8069306930692722E-3</v>
      </c>
      <c r="W40" s="21">
        <f t="shared" si="5"/>
        <v>3.8585209003215068E-3</v>
      </c>
      <c r="X40" s="21">
        <f t="shared" si="5"/>
        <v>-1.9986675549632442E-3</v>
      </c>
      <c r="Y40" s="21">
        <f t="shared" si="5"/>
        <v>2.4937655860349482E-3</v>
      </c>
      <c r="Z40" s="21">
        <f t="shared" si="5"/>
        <v>1.7241379310344827E-2</v>
      </c>
      <c r="AA40" s="21">
        <f t="shared" si="5"/>
        <v>-1.2450851900393222E-2</v>
      </c>
      <c r="AB40" s="21">
        <f t="shared" si="5"/>
        <v>9.578544061302683E-3</v>
      </c>
      <c r="AC40" s="21">
        <f t="shared" si="5"/>
        <v>3.1746031746031746E-3</v>
      </c>
      <c r="AD40" s="21">
        <f t="shared" si="5"/>
        <v>7.2225869993433637E-3</v>
      </c>
    </row>
    <row r="41" spans="1:30" x14ac:dyDescent="0.3">
      <c r="A41" t="s">
        <v>33</v>
      </c>
      <c r="B41">
        <v>2021</v>
      </c>
      <c r="C41" t="s">
        <v>40</v>
      </c>
      <c r="D41">
        <v>134.20866525112254</v>
      </c>
      <c r="E41" s="21">
        <f t="shared" ref="E41:AD41" si="6">(E9-E8)/E8</f>
        <v>-6.7024128686323273E-4</v>
      </c>
      <c r="F41" s="21">
        <f t="shared" si="6"/>
        <v>2.6277372262773751E-2</v>
      </c>
      <c r="G41" s="21">
        <f t="shared" si="6"/>
        <v>1.2035010940918973E-2</v>
      </c>
      <c r="H41" s="21">
        <f t="shared" si="6"/>
        <v>1.0862619808306637E-2</v>
      </c>
      <c r="I41" s="21">
        <f t="shared" si="6"/>
        <v>-9.2915214866434049E-3</v>
      </c>
      <c r="J41" s="21">
        <f t="shared" si="6"/>
        <v>-3.4985422740524451E-3</v>
      </c>
      <c r="K41" s="21">
        <f t="shared" si="6"/>
        <v>5.7888762769580125E-2</v>
      </c>
      <c r="L41" s="21">
        <f t="shared" si="6"/>
        <v>-1.3181545835829939E-2</v>
      </c>
      <c r="M41" s="21">
        <f t="shared" si="6"/>
        <v>-3.4453057708870929E-3</v>
      </c>
      <c r="N41" s="21">
        <f t="shared" si="6"/>
        <v>0</v>
      </c>
      <c r="O41" s="21">
        <f t="shared" si="6"/>
        <v>7.2225869993433637E-3</v>
      </c>
      <c r="P41" s="21">
        <f t="shared" si="6"/>
        <v>1.1540680900172452E-3</v>
      </c>
      <c r="Q41" s="21">
        <f t="shared" si="6"/>
        <v>1.0228640192539213E-2</v>
      </c>
      <c r="R41" s="21">
        <f t="shared" si="6"/>
        <v>-5.1124744376275218E-4</v>
      </c>
      <c r="S41" s="21">
        <f t="shared" si="6"/>
        <v>3.8143674507310505E-3</v>
      </c>
      <c r="T41" s="21">
        <f t="shared" si="6"/>
        <v>9.9644128113879401E-3</v>
      </c>
      <c r="U41" s="21">
        <f t="shared" si="6"/>
        <v>4.5219638242893316E-3</v>
      </c>
      <c r="V41" s="21">
        <f t="shared" si="6"/>
        <v>6.2305295950155761E-3</v>
      </c>
      <c r="W41" s="21">
        <f t="shared" si="6"/>
        <v>1.0249839846252367E-2</v>
      </c>
      <c r="X41" s="21">
        <f t="shared" si="6"/>
        <v>6.0080106809077246E-3</v>
      </c>
      <c r="Y41" s="21">
        <f t="shared" si="6"/>
        <v>4.3532338308457002E-3</v>
      </c>
      <c r="Z41" s="21">
        <f t="shared" si="6"/>
        <v>1.3559322033898305E-2</v>
      </c>
      <c r="AA41" s="21">
        <f t="shared" si="6"/>
        <v>3.3178500331785005E-3</v>
      </c>
      <c r="AB41" s="21">
        <f t="shared" si="6"/>
        <v>1.3915243516761652E-2</v>
      </c>
      <c r="AC41" s="21">
        <f t="shared" si="6"/>
        <v>1.0126582278480976E-2</v>
      </c>
      <c r="AD41" s="21">
        <f t="shared" si="6"/>
        <v>1.0430247718383275E-2</v>
      </c>
    </row>
    <row r="42" spans="1:30" x14ac:dyDescent="0.3">
      <c r="A42" t="s">
        <v>33</v>
      </c>
      <c r="B42">
        <v>2021</v>
      </c>
      <c r="C42" t="s">
        <v>41</v>
      </c>
      <c r="D42">
        <v>127.39350797483337</v>
      </c>
      <c r="E42" s="21">
        <f t="shared" ref="E42:AD42" si="7">(E10-E9)/E9</f>
        <v>1.3413816230718784E-3</v>
      </c>
      <c r="F42" s="21">
        <f t="shared" si="7"/>
        <v>-1.6595542911332386E-2</v>
      </c>
      <c r="G42" s="21">
        <f t="shared" si="7"/>
        <v>-5.8918918918918949E-2</v>
      </c>
      <c r="H42" s="21">
        <f t="shared" si="7"/>
        <v>6.3211125158027818E-3</v>
      </c>
      <c r="I42" s="21">
        <f t="shared" si="7"/>
        <v>2.5791324736225123E-2</v>
      </c>
      <c r="J42" s="21">
        <f t="shared" si="7"/>
        <v>-5.6173200702164972E-2</v>
      </c>
      <c r="K42" s="21">
        <f t="shared" si="7"/>
        <v>-1.6630901287553616E-2</v>
      </c>
      <c r="L42" s="21">
        <f t="shared" si="7"/>
        <v>-1.2143290831814733E-3</v>
      </c>
      <c r="M42" s="21">
        <f t="shared" si="7"/>
        <v>4.0622299049265363E-2</v>
      </c>
      <c r="N42" s="21">
        <f t="shared" si="7"/>
        <v>4.2296072507552185E-3</v>
      </c>
      <c r="O42" s="21">
        <f t="shared" si="7"/>
        <v>9.1264667535854351E-3</v>
      </c>
      <c r="P42" s="21">
        <f t="shared" si="7"/>
        <v>9.2219020172910338E-3</v>
      </c>
      <c r="Q42" s="21">
        <f t="shared" si="7"/>
        <v>-3.573555687909436E-3</v>
      </c>
      <c r="R42" s="21">
        <f t="shared" si="7"/>
        <v>5.1150895140664966E-3</v>
      </c>
      <c r="S42" s="21">
        <f t="shared" si="7"/>
        <v>1.2032932235592183E-2</v>
      </c>
      <c r="T42" s="21">
        <f t="shared" si="7"/>
        <v>1.1980267794221202E-2</v>
      </c>
      <c r="U42" s="21">
        <f t="shared" si="7"/>
        <v>1.1575562700964704E-2</v>
      </c>
      <c r="V42" s="21">
        <f t="shared" si="7"/>
        <v>3.7151702786377356E-3</v>
      </c>
      <c r="W42" s="21">
        <f t="shared" si="7"/>
        <v>1.9023462270133167E-2</v>
      </c>
      <c r="X42" s="21">
        <f t="shared" si="7"/>
        <v>1.6589250165892504E-2</v>
      </c>
      <c r="Y42" s="21">
        <f t="shared" si="7"/>
        <v>8.049535603715241E-3</v>
      </c>
      <c r="Z42" s="21">
        <f t="shared" si="7"/>
        <v>6.020066889632145E-3</v>
      </c>
      <c r="AA42" s="21">
        <f t="shared" si="7"/>
        <v>1.6534391534391537E-2</v>
      </c>
      <c r="AB42" s="21">
        <f t="shared" si="7"/>
        <v>6.238303181534268E-4</v>
      </c>
      <c r="AC42" s="21">
        <f t="shared" si="7"/>
        <v>0</v>
      </c>
      <c r="AD42" s="21">
        <f t="shared" si="7"/>
        <v>6.4516129032258064E-3</v>
      </c>
    </row>
    <row r="43" spans="1:30" x14ac:dyDescent="0.3">
      <c r="A43" t="s">
        <v>33</v>
      </c>
      <c r="B43">
        <v>2021</v>
      </c>
      <c r="C43" t="s">
        <v>42</v>
      </c>
      <c r="D43">
        <v>133.46347785180649</v>
      </c>
      <c r="E43" s="21">
        <f t="shared" ref="E43:AD43" si="8">(E11-E10)/E10</f>
        <v>0</v>
      </c>
      <c r="F43" s="21">
        <f t="shared" si="8"/>
        <v>0</v>
      </c>
      <c r="G43" s="21">
        <f t="shared" si="8"/>
        <v>0</v>
      </c>
      <c r="H43" s="21">
        <f t="shared" si="8"/>
        <v>-6.2814070351755228E-4</v>
      </c>
      <c r="I43" s="21">
        <f t="shared" si="8"/>
        <v>0</v>
      </c>
      <c r="J43" s="21">
        <f t="shared" si="8"/>
        <v>-6.1996280223200701E-4</v>
      </c>
      <c r="K43" s="21">
        <f t="shared" si="8"/>
        <v>1.0911074740861354E-3</v>
      </c>
      <c r="L43" s="21">
        <f t="shared" si="8"/>
        <v>0</v>
      </c>
      <c r="M43" s="21">
        <f t="shared" si="8"/>
        <v>0</v>
      </c>
      <c r="N43" s="21">
        <f t="shared" si="8"/>
        <v>0</v>
      </c>
      <c r="O43" s="21">
        <f t="shared" si="8"/>
        <v>0</v>
      </c>
      <c r="P43" s="21">
        <f t="shared" si="8"/>
        <v>0</v>
      </c>
      <c r="Q43" s="21">
        <f t="shared" si="8"/>
        <v>0</v>
      </c>
      <c r="R43" s="21">
        <f t="shared" si="8"/>
        <v>0</v>
      </c>
      <c r="S43" s="21">
        <f t="shared" si="8"/>
        <v>0</v>
      </c>
      <c r="T43" s="21">
        <f t="shared" si="8"/>
        <v>0</v>
      </c>
      <c r="U43" s="21">
        <f t="shared" si="8"/>
        <v>6.3572790845514498E-4</v>
      </c>
      <c r="V43" s="21">
        <f t="shared" si="8"/>
        <v>0</v>
      </c>
      <c r="W43" s="21">
        <f t="shared" si="8"/>
        <v>6.2227753578109979E-4</v>
      </c>
      <c r="X43" s="21">
        <f t="shared" si="8"/>
        <v>6.5274151436046175E-4</v>
      </c>
      <c r="Y43" s="21">
        <f t="shared" si="8"/>
        <v>0</v>
      </c>
      <c r="Z43" s="21">
        <f t="shared" si="8"/>
        <v>6.6489361702123874E-4</v>
      </c>
      <c r="AA43" s="21">
        <f t="shared" si="8"/>
        <v>1.3012361743657585E-3</v>
      </c>
      <c r="AB43" s="21">
        <f t="shared" si="8"/>
        <v>-6.2344139650869271E-4</v>
      </c>
      <c r="AC43" s="21">
        <f t="shared" si="8"/>
        <v>0</v>
      </c>
      <c r="AD43" s="21">
        <f t="shared" si="8"/>
        <v>0</v>
      </c>
    </row>
    <row r="44" spans="1:30" x14ac:dyDescent="0.3">
      <c r="A44" t="s">
        <v>33</v>
      </c>
      <c r="B44">
        <v>2021</v>
      </c>
      <c r="C44" t="s">
        <v>43</v>
      </c>
      <c r="D44">
        <v>149.84585944854805</v>
      </c>
      <c r="E44" s="21">
        <f t="shared" ref="E44:AD44" si="9">(E12-E11)/E11</f>
        <v>5.358338914936255E-3</v>
      </c>
      <c r="F44" s="21">
        <f t="shared" si="9"/>
        <v>4.8216007714561235E-3</v>
      </c>
      <c r="G44" s="21">
        <f t="shared" si="9"/>
        <v>-6.3182079264790022E-3</v>
      </c>
      <c r="H44" s="21">
        <f t="shared" si="9"/>
        <v>6.2853551225640683E-4</v>
      </c>
      <c r="I44" s="21">
        <f t="shared" si="9"/>
        <v>9.1428571428571106E-3</v>
      </c>
      <c r="J44" s="21">
        <f t="shared" si="9"/>
        <v>-1.1786600496277775E-2</v>
      </c>
      <c r="K44" s="21">
        <f t="shared" si="9"/>
        <v>0.16839237057220713</v>
      </c>
      <c r="L44" s="21">
        <f t="shared" si="9"/>
        <v>4.8632218844985491E-3</v>
      </c>
      <c r="M44" s="21">
        <f t="shared" si="9"/>
        <v>1.744186046511623E-2</v>
      </c>
      <c r="N44" s="21">
        <f t="shared" si="9"/>
        <v>3.6101083032492346E-3</v>
      </c>
      <c r="O44" s="21">
        <f t="shared" si="9"/>
        <v>3.8759689922480251E-3</v>
      </c>
      <c r="P44" s="21">
        <f t="shared" si="9"/>
        <v>4.5688178183895568E-3</v>
      </c>
      <c r="Q44" s="21">
        <f t="shared" si="9"/>
        <v>2.5104602510460181E-2</v>
      </c>
      <c r="R44" s="21">
        <f t="shared" si="9"/>
        <v>2.5445292620865142E-3</v>
      </c>
      <c r="S44" s="21">
        <f t="shared" si="9"/>
        <v>6.2578222778473091E-3</v>
      </c>
      <c r="T44" s="21">
        <f t="shared" si="9"/>
        <v>5.5710306406686035E-3</v>
      </c>
      <c r="U44" s="21">
        <f t="shared" si="9"/>
        <v>5.7179161372300233E-3</v>
      </c>
      <c r="V44" s="21">
        <f t="shared" si="9"/>
        <v>9.2535471930906849E-3</v>
      </c>
      <c r="W44" s="21">
        <f t="shared" si="9"/>
        <v>8.7064676616914003E-3</v>
      </c>
      <c r="X44" s="21">
        <f t="shared" si="9"/>
        <v>6.5231572080887146E-3</v>
      </c>
      <c r="Y44" s="21">
        <f t="shared" si="9"/>
        <v>4.2997542997542295E-3</v>
      </c>
      <c r="Z44" s="21">
        <f t="shared" si="9"/>
        <v>1.1295681063122847E-2</v>
      </c>
      <c r="AA44" s="21">
        <f t="shared" si="9"/>
        <v>7.7972709551656178E-3</v>
      </c>
      <c r="AB44" s="21">
        <f t="shared" si="9"/>
        <v>0</v>
      </c>
      <c r="AC44" s="21">
        <f t="shared" si="9"/>
        <v>4.3859649122808091E-3</v>
      </c>
      <c r="AD44" s="21">
        <f t="shared" si="9"/>
        <v>6.41025641025641E-3</v>
      </c>
    </row>
    <row r="45" spans="1:30" x14ac:dyDescent="0.3">
      <c r="A45" t="s">
        <v>33</v>
      </c>
      <c r="B45">
        <v>2021</v>
      </c>
      <c r="C45" t="s">
        <v>45</v>
      </c>
      <c r="D45">
        <v>147.16294256104311</v>
      </c>
      <c r="E45" s="21">
        <f t="shared" ref="E45:AD45" si="10">(E13-E12)/E12</f>
        <v>5.9960026648901111E-3</v>
      </c>
      <c r="F45" s="21">
        <f t="shared" si="10"/>
        <v>-1.6794625719769675E-2</v>
      </c>
      <c r="G45" s="21">
        <f t="shared" si="10"/>
        <v>1.3872832369942229E-2</v>
      </c>
      <c r="H45" s="21">
        <f t="shared" si="10"/>
        <v>2.5125628140703878E-3</v>
      </c>
      <c r="I45" s="21">
        <f t="shared" si="10"/>
        <v>-4.5300113250282157E-3</v>
      </c>
      <c r="J45" s="21">
        <f t="shared" si="10"/>
        <v>6.2774639045825482E-3</v>
      </c>
      <c r="K45" s="21">
        <f t="shared" si="10"/>
        <v>6.8563432835820837E-2</v>
      </c>
      <c r="L45" s="21">
        <f t="shared" si="10"/>
        <v>-1.2099213551120208E-3</v>
      </c>
      <c r="M45" s="21">
        <f t="shared" si="10"/>
        <v>4.8979591836734232E-3</v>
      </c>
      <c r="N45" s="21">
        <f t="shared" si="10"/>
        <v>2.3980815347720459E-3</v>
      </c>
      <c r="O45" s="21">
        <f t="shared" si="10"/>
        <v>4.5045045045044316E-3</v>
      </c>
      <c r="P45" s="21">
        <f t="shared" si="10"/>
        <v>5.1165434906197023E-3</v>
      </c>
      <c r="Q45" s="21">
        <f t="shared" si="10"/>
        <v>1.1661807580174927E-2</v>
      </c>
      <c r="R45" s="21">
        <f t="shared" si="10"/>
        <v>0</v>
      </c>
      <c r="S45" s="21">
        <f t="shared" si="10"/>
        <v>9.3283582089552231E-3</v>
      </c>
      <c r="T45" s="21">
        <f t="shared" si="10"/>
        <v>6.2326869806094577E-3</v>
      </c>
      <c r="U45" s="21">
        <f t="shared" si="10"/>
        <v>8.84396715097901E-3</v>
      </c>
      <c r="V45" s="21">
        <f t="shared" si="10"/>
        <v>3.6674816625916523E-3</v>
      </c>
      <c r="W45" s="21">
        <f t="shared" si="10"/>
        <v>-3.6991368680640837E-3</v>
      </c>
      <c r="X45" s="21">
        <f t="shared" si="10"/>
        <v>5.8327932598831967E-3</v>
      </c>
      <c r="Y45" s="21">
        <f t="shared" si="10"/>
        <v>4.281345565749166E-3</v>
      </c>
      <c r="Z45" s="21">
        <f t="shared" si="10"/>
        <v>-6.5703022339027601E-3</v>
      </c>
      <c r="AA45" s="21">
        <f t="shared" si="10"/>
        <v>1.0315925209542194E-2</v>
      </c>
      <c r="AB45" s="21">
        <f t="shared" si="10"/>
        <v>3.1191515907673111E-3</v>
      </c>
      <c r="AC45" s="21">
        <f t="shared" si="10"/>
        <v>9.3574547723019336E-3</v>
      </c>
      <c r="AD45" s="21">
        <f t="shared" si="10"/>
        <v>1.9108280254777794E-3</v>
      </c>
    </row>
    <row r="46" spans="1:30" x14ac:dyDescent="0.3">
      <c r="A46" t="s">
        <v>33</v>
      </c>
      <c r="B46">
        <v>2021</v>
      </c>
      <c r="C46" t="s">
        <v>46</v>
      </c>
      <c r="D46">
        <v>133.77023311880706</v>
      </c>
      <c r="E46" s="21">
        <f t="shared" ref="E46:AD46" si="11">(E14-E13)/E13</f>
        <v>3.9735099337747971E-3</v>
      </c>
      <c r="F46" s="21">
        <f t="shared" si="11"/>
        <v>-1.3177159590044007E-2</v>
      </c>
      <c r="G46" s="21">
        <f t="shared" si="11"/>
        <v>2.6225769669327218E-2</v>
      </c>
      <c r="H46" s="21">
        <f t="shared" si="11"/>
        <v>2.5062656641604369E-3</v>
      </c>
      <c r="I46" s="21">
        <f t="shared" si="11"/>
        <v>-1.3083048919226457E-2</v>
      </c>
      <c r="J46" s="21">
        <f t="shared" si="11"/>
        <v>-1.2476606363069244E-2</v>
      </c>
      <c r="K46" s="21">
        <f t="shared" si="11"/>
        <v>-4.1903099083369685E-2</v>
      </c>
      <c r="L46" s="21">
        <f t="shared" si="11"/>
        <v>-5.4512416717141469E-3</v>
      </c>
      <c r="M46" s="21">
        <f t="shared" si="11"/>
        <v>-9.748172217709088E-3</v>
      </c>
      <c r="N46" s="21">
        <f t="shared" si="11"/>
        <v>5.9808612440191387E-3</v>
      </c>
      <c r="O46" s="21">
        <f t="shared" si="11"/>
        <v>2.5624599615631373E-3</v>
      </c>
      <c r="P46" s="21">
        <f t="shared" si="11"/>
        <v>7.9185520361989663E-3</v>
      </c>
      <c r="Q46" s="21">
        <f t="shared" si="11"/>
        <v>-7.4927953890490569E-3</v>
      </c>
      <c r="R46" s="21">
        <f t="shared" si="11"/>
        <v>-1.0152284263958815E-3</v>
      </c>
      <c r="S46" s="21">
        <f t="shared" si="11"/>
        <v>6.1614294516327784E-3</v>
      </c>
      <c r="T46" s="21">
        <f t="shared" si="11"/>
        <v>9.6352374397796082E-3</v>
      </c>
      <c r="U46" s="21">
        <f t="shared" si="11"/>
        <v>6.261740763932374E-3</v>
      </c>
      <c r="V46" s="21">
        <f t="shared" si="11"/>
        <v>-4.8721071863579964E-3</v>
      </c>
      <c r="W46" s="21">
        <f t="shared" si="11"/>
        <v>6.1881188118808369E-4</v>
      </c>
      <c r="X46" s="21">
        <f t="shared" si="11"/>
        <v>5.1546391752578056E-3</v>
      </c>
      <c r="Y46" s="21">
        <f t="shared" si="11"/>
        <v>5.4811205846528972E-3</v>
      </c>
      <c r="Z46" s="21">
        <f t="shared" si="11"/>
        <v>3.968253968254119E-3</v>
      </c>
      <c r="AA46" s="21">
        <f t="shared" si="11"/>
        <v>5.7434588385450267E-3</v>
      </c>
      <c r="AB46" s="21">
        <f t="shared" si="11"/>
        <v>-1.2437810945274692E-3</v>
      </c>
      <c r="AC46" s="21">
        <f t="shared" si="11"/>
        <v>3.7082818294190004E-3</v>
      </c>
      <c r="AD46" s="21">
        <f t="shared" si="11"/>
        <v>3.1786395422759056E-3</v>
      </c>
    </row>
    <row r="47" spans="1:30" x14ac:dyDescent="0.3">
      <c r="A47" t="s">
        <v>33</v>
      </c>
      <c r="B47">
        <v>2022</v>
      </c>
      <c r="C47" t="s">
        <v>31</v>
      </c>
      <c r="D47">
        <v>154.51589341687432</v>
      </c>
      <c r="E47" s="21">
        <f t="shared" ref="E47:AD47" si="12">(E15-E14)/E14</f>
        <v>3.9577836411609129E-3</v>
      </c>
      <c r="F47" s="21">
        <f t="shared" si="12"/>
        <v>-4.9455984174082254E-4</v>
      </c>
      <c r="G47" s="21">
        <f t="shared" si="12"/>
        <v>5.55555555555524E-4</v>
      </c>
      <c r="H47" s="21">
        <f t="shared" si="12"/>
        <v>2.5000000000000356E-3</v>
      </c>
      <c r="I47" s="21">
        <f t="shared" si="12"/>
        <v>-1.4409221902017291E-2</v>
      </c>
      <c r="J47" s="21">
        <f t="shared" si="12"/>
        <v>-1.137081490840184E-2</v>
      </c>
      <c r="K47" s="21">
        <f t="shared" si="12"/>
        <v>-7.2437357630979526E-2</v>
      </c>
      <c r="L47" s="21">
        <f t="shared" si="12"/>
        <v>-2.4360535931789115E-3</v>
      </c>
      <c r="M47" s="21">
        <f t="shared" si="12"/>
        <v>-4.9220672682527356E-3</v>
      </c>
      <c r="N47" s="21">
        <f t="shared" si="12"/>
        <v>9.51248513674211E-3</v>
      </c>
      <c r="O47" s="21">
        <f t="shared" si="12"/>
        <v>6.389776357827113E-4</v>
      </c>
      <c r="P47" s="21">
        <f t="shared" si="12"/>
        <v>4.4893378226712197E-3</v>
      </c>
      <c r="Q47" s="21">
        <f t="shared" si="12"/>
        <v>-1.1033681765388952E-2</v>
      </c>
      <c r="R47" s="21">
        <f t="shared" si="12"/>
        <v>-2.0325203252032809E-3</v>
      </c>
      <c r="S47" s="21">
        <f t="shared" si="12"/>
        <v>8.5731781996324381E-3</v>
      </c>
      <c r="T47" s="21">
        <f t="shared" si="12"/>
        <v>1.2269938650306827E-2</v>
      </c>
      <c r="U47" s="21">
        <f t="shared" si="12"/>
        <v>9.3341630367143758E-3</v>
      </c>
      <c r="V47" s="21">
        <f t="shared" si="12"/>
        <v>6.7319461444308093E-3</v>
      </c>
      <c r="W47" s="21">
        <f t="shared" si="12"/>
        <v>-6.184291898577262E-4</v>
      </c>
      <c r="X47" s="21">
        <f t="shared" si="12"/>
        <v>5.1282051282052011E-3</v>
      </c>
      <c r="Y47" s="21">
        <f t="shared" si="12"/>
        <v>6.0569351907934586E-3</v>
      </c>
      <c r="Z47" s="21">
        <f t="shared" si="12"/>
        <v>5.928853754940561E-3</v>
      </c>
      <c r="AA47" s="21">
        <f t="shared" si="12"/>
        <v>5.0761421319797679E-3</v>
      </c>
      <c r="AB47" s="21">
        <f t="shared" si="12"/>
        <v>2.4906600249066358E-3</v>
      </c>
      <c r="AC47" s="21">
        <f t="shared" si="12"/>
        <v>2.4630541871921529E-3</v>
      </c>
      <c r="AD47" s="21">
        <f t="shared" si="12"/>
        <v>5.069708491761615E-3</v>
      </c>
    </row>
    <row r="48" spans="1:30" x14ac:dyDescent="0.3">
      <c r="A48" t="s">
        <v>33</v>
      </c>
      <c r="B48">
        <v>2022</v>
      </c>
      <c r="C48" t="s">
        <v>35</v>
      </c>
      <c r="D48">
        <v>171.67342646948376</v>
      </c>
      <c r="E48" s="21">
        <f t="shared" ref="E48:AD48" si="13">(E16-E15)/E15</f>
        <v>1.9710906701709027E-3</v>
      </c>
      <c r="F48" s="21">
        <f t="shared" si="13"/>
        <v>1.5338941118258261E-2</v>
      </c>
      <c r="G48" s="21">
        <f t="shared" si="13"/>
        <v>-2.0544142143253685E-2</v>
      </c>
      <c r="H48" s="21">
        <f t="shared" si="13"/>
        <v>1.2468827930173854E-3</v>
      </c>
      <c r="I48" s="21">
        <f t="shared" si="13"/>
        <v>2.9239766081871343E-3</v>
      </c>
      <c r="J48" s="21">
        <f t="shared" si="13"/>
        <v>-6.389776357827113E-4</v>
      </c>
      <c r="K48" s="21">
        <f t="shared" si="13"/>
        <v>-2.7504911591355572E-2</v>
      </c>
      <c r="L48" s="21">
        <f t="shared" si="13"/>
        <v>-3.6630036630038013E-3</v>
      </c>
      <c r="M48" s="21">
        <f t="shared" si="13"/>
        <v>-5.7708161582852666E-3</v>
      </c>
      <c r="N48" s="21">
        <f t="shared" si="13"/>
        <v>1.4134275618374423E-2</v>
      </c>
      <c r="O48" s="21">
        <f t="shared" si="13"/>
        <v>6.3856960408680918E-4</v>
      </c>
      <c r="P48" s="21">
        <f t="shared" si="13"/>
        <v>5.5865921787709499E-3</v>
      </c>
      <c r="Q48" s="21">
        <f t="shared" si="13"/>
        <v>-5.8719906048163668E-4</v>
      </c>
      <c r="R48" s="21">
        <f t="shared" si="13"/>
        <v>5.0916496945007284E-4</v>
      </c>
      <c r="S48" s="21">
        <f t="shared" si="13"/>
        <v>6.0716454159077116E-3</v>
      </c>
      <c r="T48" s="21">
        <f t="shared" si="13"/>
        <v>1.2794612794612832E-2</v>
      </c>
      <c r="U48" s="21">
        <f t="shared" si="13"/>
        <v>7.3982737361283427E-3</v>
      </c>
      <c r="V48" s="21">
        <f t="shared" si="13"/>
        <v>6.0790273556231003E-3</v>
      </c>
      <c r="W48" s="21">
        <f t="shared" si="13"/>
        <v>8.6633663366336988E-3</v>
      </c>
      <c r="X48" s="21">
        <f t="shared" si="13"/>
        <v>3.8265306122448614E-3</v>
      </c>
      <c r="Y48" s="21">
        <f t="shared" si="13"/>
        <v>6.6225165562913569E-3</v>
      </c>
      <c r="Z48" s="21">
        <f t="shared" si="13"/>
        <v>2.6195153896529516E-3</v>
      </c>
      <c r="AA48" s="21">
        <f t="shared" si="13"/>
        <v>6.9444444444444085E-3</v>
      </c>
      <c r="AB48" s="21">
        <f t="shared" si="13"/>
        <v>6.2111801242236021E-3</v>
      </c>
      <c r="AC48" s="21">
        <f t="shared" si="13"/>
        <v>8.599508599508459E-3</v>
      </c>
      <c r="AD48" s="21">
        <f t="shared" si="13"/>
        <v>5.0441361916772473E-3</v>
      </c>
    </row>
    <row r="49" spans="1:30" x14ac:dyDescent="0.3">
      <c r="A49" t="s">
        <v>33</v>
      </c>
      <c r="B49">
        <v>2022</v>
      </c>
      <c r="C49" t="s">
        <v>36</v>
      </c>
      <c r="D49">
        <v>205.99631188996361</v>
      </c>
      <c r="E49" s="21">
        <f t="shared" ref="E49:AD49" si="14">(E17-E16)/E16</f>
        <v>7.8688524590163188E-3</v>
      </c>
      <c r="F49" s="21">
        <f t="shared" si="14"/>
        <v>5.1656920077972825E-2</v>
      </c>
      <c r="G49" s="21">
        <f t="shared" si="14"/>
        <v>-4.9319727891156559E-2</v>
      </c>
      <c r="H49" s="21">
        <f t="shared" si="14"/>
        <v>1.2453300124533002E-2</v>
      </c>
      <c r="I49" s="21">
        <f t="shared" si="14"/>
        <v>4.9562682215743441E-2</v>
      </c>
      <c r="J49" s="21">
        <f t="shared" si="14"/>
        <v>2.046035805626591E-2</v>
      </c>
      <c r="K49" s="21">
        <f t="shared" si="14"/>
        <v>-4.8484848484848457E-2</v>
      </c>
      <c r="L49" s="21">
        <f t="shared" si="14"/>
        <v>1.2254901960785359E-3</v>
      </c>
      <c r="M49" s="21">
        <f t="shared" si="14"/>
        <v>-2.4875621890547029E-3</v>
      </c>
      <c r="N49" s="21">
        <f t="shared" si="14"/>
        <v>1.4518002322880372E-2</v>
      </c>
      <c r="O49" s="21">
        <f t="shared" si="14"/>
        <v>2.552648372686699E-3</v>
      </c>
      <c r="P49" s="21">
        <f t="shared" si="14"/>
        <v>8.3333333333333332E-3</v>
      </c>
      <c r="Q49" s="21">
        <f t="shared" si="14"/>
        <v>7.6380728554642273E-3</v>
      </c>
      <c r="R49" s="21">
        <f t="shared" si="14"/>
        <v>5.0890585241730284E-3</v>
      </c>
      <c r="S49" s="21">
        <f t="shared" si="14"/>
        <v>8.4490042245021473E-3</v>
      </c>
      <c r="T49" s="21">
        <f t="shared" si="14"/>
        <v>1.4627659574468009E-2</v>
      </c>
      <c r="U49" s="21">
        <f t="shared" si="14"/>
        <v>9.1799265605875154E-3</v>
      </c>
      <c r="V49" s="21">
        <f t="shared" si="14"/>
        <v>-1.2084592145014418E-3</v>
      </c>
      <c r="W49" s="21">
        <f t="shared" si="14"/>
        <v>9.202453987730062E-3</v>
      </c>
      <c r="X49" s="21">
        <f t="shared" si="14"/>
        <v>7.6238881829732439E-3</v>
      </c>
      <c r="Y49" s="21">
        <f t="shared" si="14"/>
        <v>5.9808612440191387E-3</v>
      </c>
      <c r="Z49" s="21">
        <f t="shared" si="14"/>
        <v>7.1848465055518902E-3</v>
      </c>
      <c r="AA49" s="21">
        <f t="shared" si="14"/>
        <v>8.150470219435808E-3</v>
      </c>
      <c r="AB49" s="21">
        <f t="shared" si="14"/>
        <v>4.3209876543209179E-3</v>
      </c>
      <c r="AC49" s="21">
        <f t="shared" si="14"/>
        <v>1.5834348355663965E-2</v>
      </c>
      <c r="AD49" s="21">
        <f t="shared" si="14"/>
        <v>7.5282308657464783E-3</v>
      </c>
    </row>
    <row r="50" spans="1:30" x14ac:dyDescent="0.3">
      <c r="A50" t="s">
        <v>33</v>
      </c>
      <c r="B50">
        <v>2022</v>
      </c>
      <c r="C50" t="s">
        <v>37</v>
      </c>
      <c r="D50">
        <v>187.91277780461451</v>
      </c>
      <c r="E50" s="21">
        <f t="shared" ref="E50:AD50" si="15">(E18-E17)/E17</f>
        <v>1.1060507482108115E-2</v>
      </c>
      <c r="F50" s="21">
        <f t="shared" si="15"/>
        <v>0</v>
      </c>
      <c r="G50" s="21">
        <f t="shared" si="15"/>
        <v>-1.84853905784138E-2</v>
      </c>
      <c r="H50" s="21">
        <f t="shared" si="15"/>
        <v>9.8400984009839754E-3</v>
      </c>
      <c r="I50" s="21">
        <f t="shared" si="15"/>
        <v>3.3333333333333333E-2</v>
      </c>
      <c r="J50" s="21">
        <f t="shared" si="15"/>
        <v>0.10213032581453642</v>
      </c>
      <c r="K50" s="21">
        <f t="shared" si="15"/>
        <v>1.2208067940551926E-2</v>
      </c>
      <c r="L50" s="21">
        <f t="shared" si="15"/>
        <v>3.6719706242349711E-3</v>
      </c>
      <c r="M50" s="21">
        <f t="shared" si="15"/>
        <v>1.6625103906899655E-3</v>
      </c>
      <c r="N50" s="21">
        <f t="shared" si="15"/>
        <v>1.8889524899828345E-2</v>
      </c>
      <c r="O50" s="21">
        <f t="shared" si="15"/>
        <v>2.5461489497135945E-3</v>
      </c>
      <c r="P50" s="21">
        <f t="shared" si="15"/>
        <v>9.9173553719008895E-3</v>
      </c>
      <c r="Q50" s="21">
        <f t="shared" si="15"/>
        <v>1.7492711370262391E-2</v>
      </c>
      <c r="R50" s="21">
        <f t="shared" si="15"/>
        <v>-2.0253164556962313E-3</v>
      </c>
      <c r="S50" s="21">
        <f t="shared" si="15"/>
        <v>7.7797725912627852E-3</v>
      </c>
      <c r="T50" s="21">
        <f t="shared" si="15"/>
        <v>1.2450851900393222E-2</v>
      </c>
      <c r="U50" s="21">
        <f t="shared" si="15"/>
        <v>8.4899939357186514E-3</v>
      </c>
      <c r="V50" s="21">
        <f t="shared" si="15"/>
        <v>1.0284331518451231E-2</v>
      </c>
      <c r="W50" s="21">
        <f t="shared" si="15"/>
        <v>3.64741641337386E-2</v>
      </c>
      <c r="X50" s="21">
        <f t="shared" si="15"/>
        <v>7.5662042875158705E-3</v>
      </c>
      <c r="Y50" s="21">
        <f t="shared" si="15"/>
        <v>4.756242568371055E-3</v>
      </c>
      <c r="Z50" s="21">
        <f t="shared" si="15"/>
        <v>3.3073929961089647E-2</v>
      </c>
      <c r="AA50" s="21">
        <f t="shared" si="15"/>
        <v>8.7064676616914003E-3</v>
      </c>
      <c r="AB50" s="21">
        <f t="shared" si="15"/>
        <v>7.9901659496005618E-3</v>
      </c>
      <c r="AC50" s="21">
        <f t="shared" si="15"/>
        <v>9.5923261390886937E-3</v>
      </c>
      <c r="AD50" s="21">
        <f t="shared" si="15"/>
        <v>1.5566625155666251E-2</v>
      </c>
    </row>
    <row r="51" spans="1:30" x14ac:dyDescent="0.3">
      <c r="A51" t="s">
        <v>33</v>
      </c>
      <c r="B51">
        <v>2022</v>
      </c>
      <c r="C51" t="s">
        <v>38</v>
      </c>
      <c r="D51">
        <v>199.84651487595673</v>
      </c>
      <c r="E51" s="21">
        <f t="shared" ref="E51:AD51" si="16">(E19-E18)/E18</f>
        <v>8.3655083655082563E-3</v>
      </c>
      <c r="F51" s="21">
        <f t="shared" si="16"/>
        <v>2.5023169601482747E-2</v>
      </c>
      <c r="G51" s="21">
        <f t="shared" si="16"/>
        <v>-3.0376670716889429E-3</v>
      </c>
      <c r="H51" s="21">
        <f t="shared" si="16"/>
        <v>7.3081607795372544E-3</v>
      </c>
      <c r="I51" s="21">
        <f t="shared" si="16"/>
        <v>1.8817204301075269E-2</v>
      </c>
      <c r="J51" s="21">
        <f t="shared" si="16"/>
        <v>-7.9590676520750747E-3</v>
      </c>
      <c r="K51" s="21">
        <f t="shared" si="16"/>
        <v>6.5547981122181437E-2</v>
      </c>
      <c r="L51" s="21">
        <f t="shared" si="16"/>
        <v>6.0975609756094091E-4</v>
      </c>
      <c r="M51" s="21">
        <f t="shared" si="16"/>
        <v>5.8091286307054178E-3</v>
      </c>
      <c r="N51" s="21">
        <f t="shared" si="16"/>
        <v>1.9101123595505649E-2</v>
      </c>
      <c r="O51" s="21">
        <f t="shared" si="16"/>
        <v>6.3492063492063492E-3</v>
      </c>
      <c r="P51" s="21">
        <f t="shared" si="16"/>
        <v>8.728859792689548E-3</v>
      </c>
      <c r="Q51" s="21">
        <f t="shared" si="16"/>
        <v>1.7191977077363897E-2</v>
      </c>
      <c r="R51" s="21">
        <f t="shared" si="16"/>
        <v>2.0294266869609625E-3</v>
      </c>
      <c r="S51" s="21">
        <f t="shared" si="16"/>
        <v>9.5011876484560227E-3</v>
      </c>
      <c r="T51" s="21">
        <f t="shared" si="16"/>
        <v>9.0614886731391949E-3</v>
      </c>
      <c r="U51" s="21">
        <f t="shared" si="16"/>
        <v>9.019843656043294E-3</v>
      </c>
      <c r="V51" s="21">
        <f t="shared" si="16"/>
        <v>2.9940119760479044E-3</v>
      </c>
      <c r="W51" s="21">
        <f t="shared" si="16"/>
        <v>1.7595307917888565E-2</v>
      </c>
      <c r="X51" s="21">
        <f t="shared" si="16"/>
        <v>8.1351689612013944E-3</v>
      </c>
      <c r="Y51" s="21">
        <f t="shared" si="16"/>
        <v>6.5088757396449363E-3</v>
      </c>
      <c r="Z51" s="21">
        <f t="shared" si="16"/>
        <v>6.2774639045821913E-4</v>
      </c>
      <c r="AA51" s="21">
        <f t="shared" si="16"/>
        <v>6.1652281134401974E-3</v>
      </c>
      <c r="AB51" s="21">
        <f t="shared" si="16"/>
        <v>7.3170731707316384E-3</v>
      </c>
      <c r="AC51" s="21">
        <f t="shared" si="16"/>
        <v>-1.1876484560571084E-3</v>
      </c>
      <c r="AD51" s="21">
        <f t="shared" si="16"/>
        <v>4.2918454935623367E-3</v>
      </c>
    </row>
    <row r="52" spans="1:30" x14ac:dyDescent="0.3">
      <c r="A52" t="s">
        <v>33</v>
      </c>
      <c r="B52">
        <v>2022</v>
      </c>
      <c r="C52" t="s">
        <v>39</v>
      </c>
      <c r="D52">
        <v>211.72058808738203</v>
      </c>
      <c r="E52" s="21">
        <f t="shared" ref="E52:AD52" si="17">(E20-E19)/E19</f>
        <v>5.105296745373398E-3</v>
      </c>
      <c r="F52" s="21">
        <f t="shared" si="17"/>
        <v>9.9457504520796443E-3</v>
      </c>
      <c r="G52" s="21">
        <f t="shared" si="17"/>
        <v>5.3016453382084203E-2</v>
      </c>
      <c r="H52" s="21">
        <f t="shared" si="17"/>
        <v>6.0459492140266021E-3</v>
      </c>
      <c r="I52" s="21">
        <f t="shared" si="17"/>
        <v>-4.74934036939317E-3</v>
      </c>
      <c r="J52" s="21">
        <f t="shared" si="17"/>
        <v>-2.2922636103152186E-3</v>
      </c>
      <c r="K52" s="21">
        <f t="shared" si="17"/>
        <v>4.0846456692913445E-2</v>
      </c>
      <c r="L52" s="21">
        <f t="shared" si="17"/>
        <v>-3.0469226081657527E-3</v>
      </c>
      <c r="M52" s="21">
        <f t="shared" si="17"/>
        <v>1.6501650165016736E-3</v>
      </c>
      <c r="N52" s="21">
        <f t="shared" si="17"/>
        <v>1.1576626240352779E-2</v>
      </c>
      <c r="O52" s="21">
        <f t="shared" si="17"/>
        <v>3.7854889589905003E-3</v>
      </c>
      <c r="P52" s="21">
        <f t="shared" si="17"/>
        <v>7.5716603569497328E-3</v>
      </c>
      <c r="Q52" s="21">
        <f t="shared" si="17"/>
        <v>1.0140845070422599E-2</v>
      </c>
      <c r="R52" s="21">
        <f t="shared" si="17"/>
        <v>4.0506329113924626E-3</v>
      </c>
      <c r="S52" s="21">
        <f t="shared" si="17"/>
        <v>9.4117647058823192E-3</v>
      </c>
      <c r="T52" s="21">
        <f t="shared" si="17"/>
        <v>9.6215522771007055E-3</v>
      </c>
      <c r="U52" s="21">
        <f t="shared" si="17"/>
        <v>9.5351609058402509E-3</v>
      </c>
      <c r="V52" s="21">
        <f t="shared" si="17"/>
        <v>-4.1791044776118723E-3</v>
      </c>
      <c r="W52" s="21">
        <f t="shared" si="17"/>
        <v>8.0691642651297153E-3</v>
      </c>
      <c r="X52" s="21">
        <f t="shared" si="17"/>
        <v>6.2073246430788334E-3</v>
      </c>
      <c r="Y52" s="21">
        <f t="shared" si="17"/>
        <v>4.7031158142269922E-3</v>
      </c>
      <c r="Z52" s="21">
        <f t="shared" si="17"/>
        <v>-1.3801756587202113E-2</v>
      </c>
      <c r="AA52" s="21">
        <f t="shared" si="17"/>
        <v>5.5147058823529762E-3</v>
      </c>
      <c r="AB52" s="21">
        <f t="shared" si="17"/>
        <v>7.8692493946731935E-3</v>
      </c>
      <c r="AC52" s="21">
        <f t="shared" si="17"/>
        <v>5.945303210463734E-3</v>
      </c>
      <c r="AD52" s="21">
        <f t="shared" si="17"/>
        <v>0</v>
      </c>
    </row>
    <row r="53" spans="1:30" x14ac:dyDescent="0.3">
      <c r="A53" t="s">
        <v>33</v>
      </c>
      <c r="B53">
        <v>2022</v>
      </c>
      <c r="C53" t="s">
        <v>40</v>
      </c>
      <c r="D53">
        <v>192.52135402642105</v>
      </c>
      <c r="E53" s="21">
        <f t="shared" ref="E53:AD53" si="18">(E21-E20)/E20</f>
        <v>1.1428571428571501E-2</v>
      </c>
      <c r="F53" s="21">
        <f t="shared" si="18"/>
        <v>-2.8200537153088682E-2</v>
      </c>
      <c r="G53" s="21">
        <f t="shared" si="18"/>
        <v>2.1990740740740641E-2</v>
      </c>
      <c r="H53" s="21">
        <f t="shared" si="18"/>
        <v>4.2067307692307005E-3</v>
      </c>
      <c r="I53" s="21">
        <f t="shared" si="18"/>
        <v>-2.014846235418867E-2</v>
      </c>
      <c r="J53" s="21">
        <f t="shared" si="18"/>
        <v>3.1016657093624389E-2</v>
      </c>
      <c r="K53" s="21">
        <f t="shared" si="18"/>
        <v>-1.4184397163120567E-2</v>
      </c>
      <c r="L53" s="21">
        <f t="shared" si="18"/>
        <v>2.4449877750611594E-3</v>
      </c>
      <c r="M53" s="21">
        <f t="shared" si="18"/>
        <v>8.2372322899501083E-4</v>
      </c>
      <c r="N53" s="21">
        <f t="shared" si="18"/>
        <v>1.5258855585831125E-2</v>
      </c>
      <c r="O53" s="21">
        <f t="shared" si="18"/>
        <v>4.3997485857952051E-3</v>
      </c>
      <c r="P53" s="21">
        <f t="shared" si="18"/>
        <v>7.514761137949421E-3</v>
      </c>
      <c r="Q53" s="21">
        <f t="shared" si="18"/>
        <v>5.5772448410482047E-4</v>
      </c>
      <c r="R53" s="21">
        <f t="shared" si="18"/>
        <v>1.5128593040846341E-3</v>
      </c>
      <c r="S53" s="21">
        <f t="shared" si="18"/>
        <v>6.4102564102563771E-3</v>
      </c>
      <c r="T53" s="21">
        <f t="shared" si="18"/>
        <v>8.2592121982209849E-3</v>
      </c>
      <c r="U53" s="21">
        <f t="shared" si="18"/>
        <v>7.0838252656433799E-3</v>
      </c>
      <c r="V53" s="21">
        <f t="shared" si="18"/>
        <v>5.9952038369304557E-3</v>
      </c>
      <c r="W53" s="21">
        <f t="shared" si="18"/>
        <v>2.6300743281875323E-2</v>
      </c>
      <c r="X53" s="21">
        <f t="shared" si="18"/>
        <v>6.1690314620604569E-3</v>
      </c>
      <c r="Y53" s="21">
        <f t="shared" si="18"/>
        <v>4.6811000585136511E-3</v>
      </c>
      <c r="Z53" s="21">
        <f t="shared" si="18"/>
        <v>1.2722646310433655E-3</v>
      </c>
      <c r="AA53" s="21">
        <f t="shared" si="18"/>
        <v>3.0469226081657527E-3</v>
      </c>
      <c r="AB53" s="21">
        <f t="shared" si="18"/>
        <v>1.5615615615615582E-2</v>
      </c>
      <c r="AC53" s="21">
        <f t="shared" si="18"/>
        <v>3.5460992907802766E-3</v>
      </c>
      <c r="AD53" s="21">
        <f t="shared" si="18"/>
        <v>5.4945054945053553E-3</v>
      </c>
    </row>
    <row r="54" spans="1:30" x14ac:dyDescent="0.3">
      <c r="A54" t="s">
        <v>33</v>
      </c>
      <c r="B54">
        <v>2022</v>
      </c>
      <c r="C54" t="s">
        <v>41</v>
      </c>
      <c r="D54">
        <v>177.76299019260969</v>
      </c>
      <c r="E54" s="21">
        <f t="shared" ref="E54:AD54" si="19">(E22-E21)/E21</f>
        <v>1.7576898932831028E-2</v>
      </c>
      <c r="F54" s="21">
        <f t="shared" si="19"/>
        <v>-2.8558268079226113E-2</v>
      </c>
      <c r="G54" s="21">
        <f t="shared" si="19"/>
        <v>-3.3975084937712348E-2</v>
      </c>
      <c r="H54" s="21">
        <f t="shared" si="19"/>
        <v>7.7797725912627852E-3</v>
      </c>
      <c r="I54" s="21">
        <f t="shared" si="19"/>
        <v>-1.2445887445887507E-2</v>
      </c>
      <c r="J54" s="21">
        <f t="shared" si="19"/>
        <v>-1.3370473537604488E-2</v>
      </c>
      <c r="K54" s="21">
        <f t="shared" si="19"/>
        <v>2.206235011990405E-2</v>
      </c>
      <c r="L54" s="21">
        <f t="shared" si="19"/>
        <v>2.0121951219512265E-2</v>
      </c>
      <c r="M54" s="21">
        <f t="shared" si="19"/>
        <v>5.7613168724280073E-3</v>
      </c>
      <c r="N54" s="21">
        <f t="shared" si="19"/>
        <v>1.8250134192163054E-2</v>
      </c>
      <c r="O54" s="21">
        <f t="shared" si="19"/>
        <v>4.3804755944930451E-3</v>
      </c>
      <c r="P54" s="21">
        <f t="shared" si="19"/>
        <v>6.3931806073522493E-3</v>
      </c>
      <c r="Q54" s="21">
        <f t="shared" si="19"/>
        <v>5.5741360089186171E-3</v>
      </c>
      <c r="R54" s="21">
        <f t="shared" si="19"/>
        <v>5.0352467270893412E-4</v>
      </c>
      <c r="S54" s="21">
        <f t="shared" si="19"/>
        <v>5.7903879559930522E-3</v>
      </c>
      <c r="T54" s="21">
        <f t="shared" si="19"/>
        <v>8.1915563957152583E-3</v>
      </c>
      <c r="U54" s="21">
        <f t="shared" si="19"/>
        <v>5.8616647127784291E-3</v>
      </c>
      <c r="V54" s="21">
        <f t="shared" si="19"/>
        <v>7.1513706793801465E-3</v>
      </c>
      <c r="W54" s="21">
        <f t="shared" si="19"/>
        <v>-6.1281337047353448E-3</v>
      </c>
      <c r="X54" s="21">
        <f t="shared" si="19"/>
        <v>6.7443286327406151E-3</v>
      </c>
      <c r="Y54" s="21">
        <f t="shared" si="19"/>
        <v>5.2417006406523343E-3</v>
      </c>
      <c r="Z54" s="21">
        <f t="shared" si="19"/>
        <v>1.9059720457432208E-3</v>
      </c>
      <c r="AA54" s="21">
        <f t="shared" si="19"/>
        <v>3.0376670716889429E-3</v>
      </c>
      <c r="AB54" s="21">
        <f t="shared" si="19"/>
        <v>4.730928444707341E-3</v>
      </c>
      <c r="AC54" s="21">
        <f t="shared" si="19"/>
        <v>9.4228504122496719E-3</v>
      </c>
      <c r="AD54" s="21">
        <f t="shared" si="19"/>
        <v>4.2501517911355015E-3</v>
      </c>
    </row>
    <row r="55" spans="1:30" x14ac:dyDescent="0.3">
      <c r="A55" t="s">
        <v>33</v>
      </c>
      <c r="B55">
        <v>2022</v>
      </c>
      <c r="C55" t="s">
        <v>42</v>
      </c>
      <c r="D55">
        <v>165.53893101140281</v>
      </c>
      <c r="E55" s="21">
        <f t="shared" ref="E55:AD55" si="20">(E23-E22)/E22</f>
        <v>1.7273288093769348E-2</v>
      </c>
      <c r="F55" s="21">
        <f t="shared" si="20"/>
        <v>1.3276434329065827E-2</v>
      </c>
      <c r="G55" s="21">
        <f t="shared" si="20"/>
        <v>1.7584994138335954E-3</v>
      </c>
      <c r="H55" s="21">
        <f t="shared" si="20"/>
        <v>1.0095011876484494E-2</v>
      </c>
      <c r="I55" s="21">
        <f t="shared" si="20"/>
        <v>-1.7534246575342402E-2</v>
      </c>
      <c r="J55" s="21">
        <f t="shared" si="20"/>
        <v>-5.4206662902315045E-2</v>
      </c>
      <c r="K55" s="21">
        <f t="shared" si="20"/>
        <v>3.6133270764899188E-2</v>
      </c>
      <c r="L55" s="21">
        <f t="shared" si="20"/>
        <v>1.1356843992827119E-2</v>
      </c>
      <c r="M55" s="21">
        <f t="shared" si="20"/>
        <v>7.3649754500817628E-3</v>
      </c>
      <c r="N55" s="21">
        <f t="shared" si="20"/>
        <v>2.0558777016341623E-2</v>
      </c>
      <c r="O55" s="21">
        <f t="shared" si="20"/>
        <v>3.7383177570093104E-3</v>
      </c>
      <c r="P55" s="21">
        <f t="shared" si="20"/>
        <v>7.9407093700370572E-3</v>
      </c>
      <c r="Q55" s="21">
        <f t="shared" si="20"/>
        <v>7.7605321507760849E-3</v>
      </c>
      <c r="R55" s="21">
        <f t="shared" si="20"/>
        <v>5.0327126321087065E-3</v>
      </c>
      <c r="S55" s="21">
        <f t="shared" si="20"/>
        <v>7.4841681059298303E-3</v>
      </c>
      <c r="T55" s="21">
        <f t="shared" si="20"/>
        <v>1.062499999999993E-2</v>
      </c>
      <c r="U55" s="21">
        <f t="shared" si="20"/>
        <v>8.1585081585081928E-3</v>
      </c>
      <c r="V55" s="21">
        <f t="shared" si="20"/>
        <v>2.9585798816568047E-3</v>
      </c>
      <c r="W55" s="21">
        <f t="shared" si="20"/>
        <v>4.4843049327353305E-3</v>
      </c>
      <c r="X55" s="21">
        <f t="shared" si="20"/>
        <v>4.8721071863581699E-3</v>
      </c>
      <c r="Y55" s="21">
        <f t="shared" si="20"/>
        <v>6.952491309385962E-3</v>
      </c>
      <c r="Z55" s="21">
        <f t="shared" si="20"/>
        <v>3.1705770450221942E-3</v>
      </c>
      <c r="AA55" s="21">
        <f t="shared" si="20"/>
        <v>4.2398546335555244E-3</v>
      </c>
      <c r="AB55" s="21">
        <f t="shared" si="20"/>
        <v>5.885815185403178E-3</v>
      </c>
      <c r="AC55" s="21">
        <f t="shared" si="20"/>
        <v>-1.7502917152859472E-3</v>
      </c>
      <c r="AD55" s="21">
        <f t="shared" si="20"/>
        <v>4.2321644498185523E-3</v>
      </c>
    </row>
    <row r="56" spans="1:30" x14ac:dyDescent="0.3">
      <c r="A56" t="s">
        <v>33</v>
      </c>
      <c r="B56">
        <v>2022</v>
      </c>
      <c r="C56" t="s">
        <v>43</v>
      </c>
      <c r="D56">
        <v>167.35043148904012</v>
      </c>
      <c r="E56" s="21">
        <f t="shared" ref="E56:AD56" si="21">(E24-E23)/E23</f>
        <v>9.0964220739842318E-3</v>
      </c>
      <c r="F56" s="21">
        <f t="shared" si="21"/>
        <v>5.6153486195602113E-3</v>
      </c>
      <c r="G56" s="21">
        <f t="shared" si="21"/>
        <v>5.8513750731421883E-3</v>
      </c>
      <c r="H56" s="21">
        <f t="shared" si="21"/>
        <v>5.2910052910053245E-3</v>
      </c>
      <c r="I56" s="21">
        <f t="shared" si="21"/>
        <v>-8.9235917456777607E-3</v>
      </c>
      <c r="J56" s="21">
        <f t="shared" si="21"/>
        <v>-1.0746268656716487E-2</v>
      </c>
      <c r="K56" s="21">
        <f t="shared" si="21"/>
        <v>3.532608695652166E-2</v>
      </c>
      <c r="L56" s="21">
        <f t="shared" si="21"/>
        <v>4.1371158392436002E-3</v>
      </c>
      <c r="M56" s="21">
        <f t="shared" si="21"/>
        <v>2.4370430544273874E-3</v>
      </c>
      <c r="N56" s="21">
        <f t="shared" si="21"/>
        <v>1.4462809917355431E-2</v>
      </c>
      <c r="O56" s="21">
        <f t="shared" si="21"/>
        <v>3.1036623215394167E-3</v>
      </c>
      <c r="P56" s="21">
        <f t="shared" si="21"/>
        <v>5.7773109243697178E-3</v>
      </c>
      <c r="Q56" s="21">
        <f t="shared" si="21"/>
        <v>8.2508250825082501E-3</v>
      </c>
      <c r="R56" s="21">
        <f t="shared" si="21"/>
        <v>2.0030045067601686E-3</v>
      </c>
      <c r="S56" s="21">
        <f t="shared" si="21"/>
        <v>2.8571428571428571E-3</v>
      </c>
      <c r="T56" s="21">
        <f t="shared" si="21"/>
        <v>5.565862708719887E-3</v>
      </c>
      <c r="U56" s="21">
        <f t="shared" si="21"/>
        <v>3.4682080924855162E-3</v>
      </c>
      <c r="V56" s="21">
        <f t="shared" si="21"/>
        <v>1.0029498525073679E-2</v>
      </c>
      <c r="W56" s="21">
        <f t="shared" si="21"/>
        <v>4.4642857142857782E-3</v>
      </c>
      <c r="X56" s="21">
        <f t="shared" si="21"/>
        <v>6.0606060606060606E-3</v>
      </c>
      <c r="Y56" s="21">
        <f t="shared" si="21"/>
        <v>5.1783659378594775E-3</v>
      </c>
      <c r="Z56" s="21">
        <f t="shared" si="21"/>
        <v>3.7926675094818126E-3</v>
      </c>
      <c r="AA56" s="21">
        <f t="shared" si="21"/>
        <v>3.0156815440289505E-3</v>
      </c>
      <c r="AB56" s="21">
        <f t="shared" si="21"/>
        <v>1.7554125219425567E-3</v>
      </c>
      <c r="AC56" s="21">
        <f t="shared" si="21"/>
        <v>7.0134424313268093E-3</v>
      </c>
      <c r="AD56" s="21">
        <f t="shared" si="21"/>
        <v>4.2143287176400791E-3</v>
      </c>
    </row>
    <row r="57" spans="1:30" x14ac:dyDescent="0.3">
      <c r="A57" t="s">
        <v>33</v>
      </c>
      <c r="B57">
        <v>2022</v>
      </c>
      <c r="C57" t="s">
        <v>45</v>
      </c>
      <c r="D57">
        <v>159.78274246401992</v>
      </c>
      <c r="E57" s="21">
        <f t="shared" ref="E57:AD57" si="22">(E25-E24)/E24</f>
        <v>1.2019230769230768E-2</v>
      </c>
      <c r="F57" s="21">
        <f t="shared" si="22"/>
        <v>-6.9799906933457421E-3</v>
      </c>
      <c r="G57" s="21">
        <f t="shared" si="22"/>
        <v>6.5735892961023751E-2</v>
      </c>
      <c r="H57" s="21">
        <f t="shared" si="22"/>
        <v>7.6023391812866164E-3</v>
      </c>
      <c r="I57" s="21">
        <f t="shared" si="22"/>
        <v>1.2943162633652288E-2</v>
      </c>
      <c r="J57" s="21">
        <f t="shared" si="22"/>
        <v>-1.8708509354254645E-2</v>
      </c>
      <c r="K57" s="21">
        <f t="shared" si="22"/>
        <v>-0.10104986876640418</v>
      </c>
      <c r="L57" s="21">
        <f t="shared" si="22"/>
        <v>6.4743967039434629E-3</v>
      </c>
      <c r="M57" s="21">
        <f t="shared" si="22"/>
        <v>0</v>
      </c>
      <c r="N57" s="21">
        <f t="shared" si="22"/>
        <v>1.2219959266802473E-2</v>
      </c>
      <c r="O57" s="21">
        <f t="shared" si="22"/>
        <v>3.0940594059405942E-3</v>
      </c>
      <c r="P57" s="21">
        <f t="shared" si="22"/>
        <v>4.6997389033942858E-3</v>
      </c>
      <c r="Q57" s="21">
        <f t="shared" si="22"/>
        <v>-1.0911074740861974E-2</v>
      </c>
      <c r="R57" s="21">
        <f t="shared" si="22"/>
        <v>2.4987506246876563E-3</v>
      </c>
      <c r="S57" s="21">
        <f t="shared" si="22"/>
        <v>6.8376068376067725E-3</v>
      </c>
      <c r="T57" s="21">
        <f t="shared" si="22"/>
        <v>5.5350553505535407E-3</v>
      </c>
      <c r="U57" s="21">
        <f t="shared" si="22"/>
        <v>6.3364055299538844E-3</v>
      </c>
      <c r="V57" s="21">
        <f t="shared" si="22"/>
        <v>3.5046728971963948E-3</v>
      </c>
      <c r="W57" s="21">
        <f t="shared" si="22"/>
        <v>1.6666666666667299E-3</v>
      </c>
      <c r="X57" s="21">
        <f t="shared" si="22"/>
        <v>5.4216867469879864E-3</v>
      </c>
      <c r="Y57" s="21">
        <f t="shared" si="22"/>
        <v>6.2965082999428892E-3</v>
      </c>
      <c r="Z57" s="21">
        <f t="shared" si="22"/>
        <v>6.2972292191432189E-4</v>
      </c>
      <c r="AA57" s="21">
        <f t="shared" si="22"/>
        <v>2.4052916416114085E-3</v>
      </c>
      <c r="AB57" s="21">
        <f t="shared" si="22"/>
        <v>1.7523364485981974E-3</v>
      </c>
      <c r="AC57" s="21">
        <f t="shared" si="22"/>
        <v>8.7057457922228663E-3</v>
      </c>
      <c r="AD57" s="21">
        <f t="shared" si="22"/>
        <v>3.5971223021582389E-3</v>
      </c>
    </row>
    <row r="58" spans="1:30" x14ac:dyDescent="0.3">
      <c r="A58" t="s">
        <v>33</v>
      </c>
      <c r="B58">
        <v>2022</v>
      </c>
      <c r="C58" t="s">
        <v>46</v>
      </c>
      <c r="D58">
        <v>142.5340919903247</v>
      </c>
      <c r="E58" s="21">
        <f t="shared" ref="E58:AD58" si="23">(E26-E25)/E25</f>
        <v>1.0688836104512963E-2</v>
      </c>
      <c r="F58" s="21">
        <f t="shared" si="23"/>
        <v>-2.3430178069353325E-3</v>
      </c>
      <c r="G58" s="21">
        <f t="shared" si="23"/>
        <v>4.7489082969432411E-2</v>
      </c>
      <c r="H58" s="21">
        <f t="shared" si="23"/>
        <v>9.286128845037692E-3</v>
      </c>
      <c r="I58" s="21">
        <f t="shared" si="23"/>
        <v>-5.0000000000000313E-3</v>
      </c>
      <c r="J58" s="21">
        <f t="shared" si="23"/>
        <v>-1.9065190651906486E-2</v>
      </c>
      <c r="K58" s="21">
        <f t="shared" si="23"/>
        <v>-0.1304136253041363</v>
      </c>
      <c r="L58" s="21">
        <f t="shared" si="23"/>
        <v>1.7543859649123471E-3</v>
      </c>
      <c r="M58" s="21">
        <f t="shared" si="23"/>
        <v>-2.4311183144247275E-3</v>
      </c>
      <c r="N58" s="21">
        <f t="shared" si="23"/>
        <v>8.5513078470824365E-3</v>
      </c>
      <c r="O58" s="21">
        <f t="shared" si="23"/>
        <v>4.3183220234424245E-3</v>
      </c>
      <c r="P58" s="21">
        <f t="shared" si="23"/>
        <v>4.6777546777547075E-3</v>
      </c>
      <c r="Q58" s="21">
        <f t="shared" si="23"/>
        <v>-1.4892443463872128E-2</v>
      </c>
      <c r="R58" s="21">
        <f t="shared" si="23"/>
        <v>2.4925224327018943E-3</v>
      </c>
      <c r="S58" s="21">
        <f t="shared" si="23"/>
        <v>5.6593095642331641E-3</v>
      </c>
      <c r="T58" s="21">
        <f t="shared" si="23"/>
        <v>6.1162079510703364E-3</v>
      </c>
      <c r="U58" s="21">
        <f t="shared" si="23"/>
        <v>5.7240984544934172E-3</v>
      </c>
      <c r="V58" s="21">
        <f t="shared" si="23"/>
        <v>-6.4027939464494921E-3</v>
      </c>
      <c r="W58" s="21">
        <f t="shared" si="23"/>
        <v>1.6638935108152131E-3</v>
      </c>
      <c r="X58" s="21">
        <f t="shared" si="23"/>
        <v>2.3966446974236408E-3</v>
      </c>
      <c r="Y58" s="21">
        <f t="shared" si="23"/>
        <v>7.9635949943115888E-3</v>
      </c>
      <c r="Z58" s="21">
        <f t="shared" si="23"/>
        <v>3.1466331025802388E-3</v>
      </c>
      <c r="AA58" s="21">
        <f t="shared" si="23"/>
        <v>2.3995200959808379E-3</v>
      </c>
      <c r="AB58" s="21">
        <f t="shared" si="23"/>
        <v>1.7492711370263054E-3</v>
      </c>
      <c r="AC58" s="21">
        <f t="shared" si="23"/>
        <v>1.26582278481012E-2</v>
      </c>
      <c r="AD58" s="21">
        <f t="shared" si="23"/>
        <v>4.778972520907903E-3</v>
      </c>
    </row>
    <row r="59" spans="1:30" x14ac:dyDescent="0.3">
      <c r="A59" t="s">
        <v>33</v>
      </c>
      <c r="B59">
        <v>2023</v>
      </c>
      <c r="C59" t="s">
        <v>31</v>
      </c>
      <c r="D59">
        <v>147.68300990047339</v>
      </c>
      <c r="E59" s="21">
        <f t="shared" ref="E59:AD59" si="24">(E27-E26)/E26</f>
        <v>1.821386603995313E-2</v>
      </c>
      <c r="F59" s="21">
        <f t="shared" si="24"/>
        <v>1.0803193987787613E-2</v>
      </c>
      <c r="G59" s="21">
        <f t="shared" si="24"/>
        <v>2.6576341844710756E-2</v>
      </c>
      <c r="H59" s="21">
        <f t="shared" si="24"/>
        <v>7.4755606670499301E-3</v>
      </c>
      <c r="I59" s="21">
        <f t="shared" si="24"/>
        <v>-6.1418202121719398E-3</v>
      </c>
      <c r="J59" s="21">
        <f t="shared" si="24"/>
        <v>6.269592476489028E-3</v>
      </c>
      <c r="K59" s="21">
        <f t="shared" si="24"/>
        <v>-1.9026301063234344E-2</v>
      </c>
      <c r="L59" s="21">
        <f t="shared" si="24"/>
        <v>-5.837711617047445E-4</v>
      </c>
      <c r="M59" s="21">
        <f t="shared" si="24"/>
        <v>-3.2493907392363241E-3</v>
      </c>
      <c r="N59" s="21">
        <f t="shared" si="24"/>
        <v>1.8952618453865394E-2</v>
      </c>
      <c r="O59" s="21">
        <f t="shared" si="24"/>
        <v>5.5282555282553884E-3</v>
      </c>
      <c r="P59" s="21">
        <f t="shared" si="24"/>
        <v>5.1733057423693739E-3</v>
      </c>
      <c r="Q59" s="21">
        <f t="shared" si="24"/>
        <v>5.0391937290033915E-3</v>
      </c>
      <c r="R59" s="21">
        <f t="shared" si="24"/>
        <v>2.4863252113376429E-3</v>
      </c>
      <c r="S59" s="21">
        <f t="shared" si="24"/>
        <v>5.6274620146314017E-3</v>
      </c>
      <c r="T59" s="21">
        <f t="shared" si="24"/>
        <v>4.8632218844985491E-3</v>
      </c>
      <c r="U59" s="21">
        <f t="shared" si="24"/>
        <v>5.1223676721685015E-3</v>
      </c>
      <c r="V59" s="21">
        <f t="shared" si="24"/>
        <v>8.201523140011751E-3</v>
      </c>
      <c r="W59" s="21">
        <f t="shared" si="24"/>
        <v>-2.7685492801771874E-3</v>
      </c>
      <c r="X59" s="21">
        <f t="shared" si="24"/>
        <v>4.1841004184099738E-3</v>
      </c>
      <c r="Y59" s="21">
        <f t="shared" si="24"/>
        <v>7.3363431151242178E-3</v>
      </c>
      <c r="Z59" s="21">
        <f t="shared" si="24"/>
        <v>6.2735257214551008E-4</v>
      </c>
      <c r="AA59" s="21">
        <f t="shared" si="24"/>
        <v>4.1891083183723341E-3</v>
      </c>
      <c r="AB59" s="21">
        <f t="shared" si="24"/>
        <v>0</v>
      </c>
      <c r="AC59" s="21">
        <f t="shared" si="24"/>
        <v>1.5909090909090973E-2</v>
      </c>
      <c r="AD59" s="21">
        <f t="shared" si="24"/>
        <v>4.1617122473247151E-3</v>
      </c>
    </row>
    <row r="60" spans="1:30" x14ac:dyDescent="0.3">
      <c r="A60" t="s">
        <v>33</v>
      </c>
      <c r="B60">
        <v>2023</v>
      </c>
      <c r="C60" t="s">
        <v>35</v>
      </c>
      <c r="D60">
        <v>150.15850519147136</v>
      </c>
      <c r="E60" s="21">
        <f t="shared" ref="E60:AD60" si="25">(E28-E27)/E27</f>
        <v>8.078476630121045E-3</v>
      </c>
      <c r="F60" s="21">
        <f t="shared" si="25"/>
        <v>-1.3940520446096656E-2</v>
      </c>
      <c r="G60" s="21">
        <f t="shared" si="25"/>
        <v>-0.10050761421319802</v>
      </c>
      <c r="H60" s="21">
        <f t="shared" si="25"/>
        <v>1.5410958904109687E-2</v>
      </c>
      <c r="I60" s="21">
        <f t="shared" si="25"/>
        <v>-3.2584269662921411E-2</v>
      </c>
      <c r="J60" s="21">
        <f t="shared" si="25"/>
        <v>7.2274143302180655E-2</v>
      </c>
      <c r="K60" s="21">
        <f t="shared" si="25"/>
        <v>2.8522532800912721E-3</v>
      </c>
      <c r="L60" s="21">
        <f t="shared" si="25"/>
        <v>5.8411214953271035E-3</v>
      </c>
      <c r="M60" s="21">
        <f t="shared" si="25"/>
        <v>-6.5199674001629754E-3</v>
      </c>
      <c r="N60" s="21">
        <f t="shared" si="25"/>
        <v>2.4473813020068525E-3</v>
      </c>
      <c r="O60" s="21">
        <f t="shared" si="25"/>
        <v>7.3304825901039528E-3</v>
      </c>
      <c r="P60" s="21">
        <f t="shared" si="25"/>
        <v>1.1837364899639644E-2</v>
      </c>
      <c r="Q60" s="21">
        <f t="shared" si="25"/>
        <v>6.6852367688021649E-3</v>
      </c>
      <c r="R60" s="21">
        <f t="shared" si="25"/>
        <v>5.4563492063491783E-3</v>
      </c>
      <c r="S60" s="21">
        <f t="shared" si="25"/>
        <v>8.9535534415222315E-3</v>
      </c>
      <c r="T60" s="21">
        <f t="shared" si="25"/>
        <v>1.0284331518451231E-2</v>
      </c>
      <c r="U60" s="21">
        <f t="shared" si="25"/>
        <v>9.0600226500565928E-3</v>
      </c>
      <c r="V60" s="21">
        <f t="shared" si="25"/>
        <v>8.1348053457292614E-3</v>
      </c>
      <c r="W60" s="21">
        <f t="shared" si="25"/>
        <v>1.4991671293725804E-2</v>
      </c>
      <c r="X60" s="21">
        <f t="shared" si="25"/>
        <v>7.142857142857075E-3</v>
      </c>
      <c r="Y60" s="21">
        <f t="shared" si="25"/>
        <v>1.2885154061624713E-2</v>
      </c>
      <c r="Z60" s="21">
        <f t="shared" si="25"/>
        <v>1.8808777429467798E-3</v>
      </c>
      <c r="AA60" s="21">
        <f t="shared" si="25"/>
        <v>3.5756853396900733E-3</v>
      </c>
      <c r="AB60" s="21">
        <f t="shared" si="25"/>
        <v>4.0745052386495263E-3</v>
      </c>
      <c r="AC60" s="21">
        <f t="shared" si="25"/>
        <v>1.4541387024608469E-2</v>
      </c>
      <c r="AD60" s="21">
        <f t="shared" si="25"/>
        <v>6.5127294256956438E-3</v>
      </c>
    </row>
    <row r="61" spans="1:30" x14ac:dyDescent="0.3">
      <c r="A61" t="s">
        <v>33</v>
      </c>
      <c r="B61">
        <v>2023</v>
      </c>
      <c r="C61" t="s">
        <v>36</v>
      </c>
      <c r="D61">
        <v>143.33442313738897</v>
      </c>
      <c r="E61" s="21">
        <f t="shared" ref="E61:AD61" si="26">(E29-E28)/E28</f>
        <v>0</v>
      </c>
      <c r="F61" s="21">
        <f t="shared" si="26"/>
        <v>0</v>
      </c>
      <c r="G61" s="21">
        <f t="shared" si="26"/>
        <v>0</v>
      </c>
      <c r="H61" s="21">
        <f t="shared" si="26"/>
        <v>0</v>
      </c>
      <c r="I61" s="21">
        <f t="shared" si="26"/>
        <v>0</v>
      </c>
      <c r="J61" s="21">
        <f t="shared" si="26"/>
        <v>0</v>
      </c>
      <c r="K61" s="21">
        <f t="shared" si="26"/>
        <v>5.6882821387937608E-4</v>
      </c>
      <c r="L61" s="21">
        <f t="shared" si="26"/>
        <v>0</v>
      </c>
      <c r="M61" s="21">
        <f t="shared" si="26"/>
        <v>0</v>
      </c>
      <c r="N61" s="21">
        <f t="shared" si="26"/>
        <v>0</v>
      </c>
      <c r="O61" s="21">
        <f t="shared" si="26"/>
        <v>0</v>
      </c>
      <c r="P61" s="21">
        <f t="shared" si="26"/>
        <v>0</v>
      </c>
      <c r="Q61" s="21">
        <f t="shared" si="26"/>
        <v>5.5340343110139867E-4</v>
      </c>
      <c r="R61" s="21">
        <f t="shared" si="26"/>
        <v>0</v>
      </c>
      <c r="S61" s="21">
        <f t="shared" si="26"/>
        <v>-5.5463117027189531E-4</v>
      </c>
      <c r="T61" s="21">
        <f t="shared" si="26"/>
        <v>0</v>
      </c>
      <c r="U61" s="21">
        <f t="shared" si="26"/>
        <v>0</v>
      </c>
      <c r="V61" s="21">
        <f t="shared" si="26"/>
        <v>0</v>
      </c>
      <c r="W61" s="21">
        <f t="shared" si="26"/>
        <v>-1.0940919037200057E-3</v>
      </c>
      <c r="X61" s="21">
        <f t="shared" si="26"/>
        <v>0</v>
      </c>
      <c r="Y61" s="21">
        <f t="shared" si="26"/>
        <v>0</v>
      </c>
      <c r="Z61" s="21">
        <f t="shared" si="26"/>
        <v>0</v>
      </c>
      <c r="AA61" s="21">
        <f t="shared" si="26"/>
        <v>0</v>
      </c>
      <c r="AB61" s="21">
        <f t="shared" si="26"/>
        <v>0</v>
      </c>
      <c r="AC61" s="21">
        <f t="shared" si="26"/>
        <v>5.5126791620724541E-4</v>
      </c>
      <c r="AD61" s="21">
        <f t="shared" si="26"/>
        <v>0</v>
      </c>
    </row>
    <row r="62" spans="1:30" x14ac:dyDescent="0.3">
      <c r="A62" t="s">
        <v>33</v>
      </c>
      <c r="B62">
        <v>2023</v>
      </c>
      <c r="C62" t="s">
        <v>37</v>
      </c>
      <c r="D62">
        <v>152.85339220632062</v>
      </c>
      <c r="E62" s="21">
        <f t="shared" ref="E62:AD62" si="27">(E30-E29)/E29</f>
        <v>5.7240984544947189E-4</v>
      </c>
      <c r="F62" s="21">
        <f t="shared" si="27"/>
        <v>7.068803016022621E-3</v>
      </c>
      <c r="G62" s="21">
        <f t="shared" si="27"/>
        <v>-2.7088036117381396E-2</v>
      </c>
      <c r="H62" s="21">
        <f t="shared" si="27"/>
        <v>5.0590219224283623E-3</v>
      </c>
      <c r="I62" s="21">
        <f t="shared" si="27"/>
        <v>-2.0325203252032523E-2</v>
      </c>
      <c r="J62" s="21">
        <f t="shared" si="27"/>
        <v>4.1255084253341047E-2</v>
      </c>
      <c r="K62" s="21">
        <f t="shared" si="27"/>
        <v>2.2740193291642979E-2</v>
      </c>
      <c r="L62" s="21">
        <f t="shared" si="27"/>
        <v>1.4518002322880372E-2</v>
      </c>
      <c r="M62" s="21">
        <f t="shared" si="27"/>
        <v>9.8441345365052387E-3</v>
      </c>
      <c r="N62" s="21">
        <f t="shared" si="27"/>
        <v>1.46484375E-2</v>
      </c>
      <c r="O62" s="21">
        <f t="shared" si="27"/>
        <v>3.6385688295936585E-3</v>
      </c>
      <c r="P62" s="21">
        <f t="shared" si="27"/>
        <v>2.034587995930853E-3</v>
      </c>
      <c r="Q62" s="21">
        <f t="shared" si="27"/>
        <v>7.1902654867255691E-3</v>
      </c>
      <c r="R62" s="21">
        <f t="shared" si="27"/>
        <v>3.9467192895905846E-3</v>
      </c>
      <c r="S62" s="21">
        <f t="shared" si="27"/>
        <v>4.4395116537181544E-3</v>
      </c>
      <c r="T62" s="21">
        <f t="shared" si="27"/>
        <v>4.1916167664669979E-3</v>
      </c>
      <c r="U62" s="21">
        <f t="shared" si="27"/>
        <v>3.9281705948373572E-3</v>
      </c>
      <c r="V62" s="21">
        <f t="shared" si="27"/>
        <v>9.7982708933716921E-3</v>
      </c>
      <c r="W62" s="21">
        <f t="shared" si="27"/>
        <v>-2.7382256297918948E-3</v>
      </c>
      <c r="X62" s="21">
        <f t="shared" si="27"/>
        <v>2.3640661938534617E-3</v>
      </c>
      <c r="Y62" s="21">
        <f t="shared" si="27"/>
        <v>3.8716814159291406E-3</v>
      </c>
      <c r="Z62" s="21">
        <f t="shared" si="27"/>
        <v>1.877346683354086E-3</v>
      </c>
      <c r="AA62" s="21">
        <f t="shared" si="27"/>
        <v>2.3752969121140478E-3</v>
      </c>
      <c r="AB62" s="21">
        <f t="shared" si="27"/>
        <v>9.8550724637680494E-3</v>
      </c>
      <c r="AC62" s="21">
        <f t="shared" si="27"/>
        <v>1.5977961432506918E-2</v>
      </c>
      <c r="AD62" s="21">
        <f t="shared" si="27"/>
        <v>5.2941176470588571E-3</v>
      </c>
    </row>
    <row r="63" spans="1:30" x14ac:dyDescent="0.3">
      <c r="A63" t="s">
        <v>33</v>
      </c>
      <c r="B63">
        <v>2023</v>
      </c>
      <c r="C63" t="s">
        <v>38</v>
      </c>
      <c r="D63">
        <v>136.84120221794697</v>
      </c>
      <c r="E63" s="21">
        <f t="shared" ref="E63:AD63" si="28">(E31-E30)/E30</f>
        <v>-5.7208237986283023E-4</v>
      </c>
      <c r="F63" s="21">
        <f t="shared" si="28"/>
        <v>2.6672905942910705E-2</v>
      </c>
      <c r="G63" s="21">
        <f t="shared" si="28"/>
        <v>2.4941995359628672E-2</v>
      </c>
      <c r="H63" s="21">
        <f t="shared" si="28"/>
        <v>3.355704697986545E-3</v>
      </c>
      <c r="I63" s="21">
        <f t="shared" si="28"/>
        <v>-2.5489033787788874E-2</v>
      </c>
      <c r="J63" s="21">
        <f t="shared" si="28"/>
        <v>-1.8973214285714159E-2</v>
      </c>
      <c r="K63" s="21">
        <f t="shared" si="28"/>
        <v>2.8349082823790964E-2</v>
      </c>
      <c r="L63" s="21">
        <f t="shared" si="28"/>
        <v>1.2593016599885617E-2</v>
      </c>
      <c r="M63" s="21">
        <f t="shared" si="28"/>
        <v>8.9358245329001513E-3</v>
      </c>
      <c r="N63" s="21">
        <f t="shared" si="28"/>
        <v>1.9730510105871003E-2</v>
      </c>
      <c r="O63" s="21">
        <f t="shared" si="28"/>
        <v>2.4169184290030554E-3</v>
      </c>
      <c r="P63" s="21">
        <f t="shared" si="28"/>
        <v>3.5532994923857292E-3</v>
      </c>
      <c r="Q63" s="21">
        <f t="shared" si="28"/>
        <v>5.4914881933003845E-3</v>
      </c>
      <c r="R63" s="21">
        <f t="shared" si="28"/>
        <v>3.4398034398033838E-3</v>
      </c>
      <c r="S63" s="21">
        <f t="shared" si="28"/>
        <v>1.6574585635359745E-3</v>
      </c>
      <c r="T63" s="21">
        <f t="shared" si="28"/>
        <v>2.3852116875373031E-3</v>
      </c>
      <c r="U63" s="21">
        <f t="shared" si="28"/>
        <v>2.2358859698155711E-3</v>
      </c>
      <c r="V63" s="21">
        <f t="shared" si="28"/>
        <v>2.2831050228310826E-3</v>
      </c>
      <c r="W63" s="21">
        <f t="shared" si="28"/>
        <v>7.1389346512905627E-3</v>
      </c>
      <c r="X63" s="21">
        <f t="shared" si="28"/>
        <v>2.94811320754717E-3</v>
      </c>
      <c r="Y63" s="21">
        <f t="shared" si="28"/>
        <v>3.8567493112947032E-3</v>
      </c>
      <c r="Z63" s="21">
        <f t="shared" si="28"/>
        <v>1.8738288569644683E-3</v>
      </c>
      <c r="AA63" s="21">
        <f t="shared" si="28"/>
        <v>2.3696682464453629E-3</v>
      </c>
      <c r="AB63" s="21">
        <f t="shared" si="28"/>
        <v>3.4443168771528289E-3</v>
      </c>
      <c r="AC63" s="21">
        <f t="shared" si="28"/>
        <v>6.5075921908893091E-3</v>
      </c>
      <c r="AD63" s="21">
        <f t="shared" si="28"/>
        <v>4.0959625511994653E-3</v>
      </c>
    </row>
    <row r="65" spans="4:30" ht="15" thickBot="1" x14ac:dyDescent="0.35"/>
    <row r="66" spans="4:30" ht="15" thickBot="1" x14ac:dyDescent="0.35">
      <c r="D66" s="72"/>
      <c r="E66" s="66" t="s">
        <v>3</v>
      </c>
      <c r="F66" s="66" t="s">
        <v>4</v>
      </c>
      <c r="G66" s="66" t="s">
        <v>5</v>
      </c>
      <c r="H66" s="66" t="s">
        <v>6</v>
      </c>
      <c r="I66" s="66" t="s">
        <v>7</v>
      </c>
      <c r="J66" s="66" t="s">
        <v>8</v>
      </c>
      <c r="K66" s="66" t="s">
        <v>9</v>
      </c>
      <c r="L66" s="66" t="s">
        <v>10</v>
      </c>
      <c r="M66" s="66" t="s">
        <v>11</v>
      </c>
      <c r="N66" s="66" t="s">
        <v>12</v>
      </c>
      <c r="O66" s="66" t="s">
        <v>13</v>
      </c>
      <c r="P66" s="66" t="s">
        <v>14</v>
      </c>
      <c r="Q66" s="66" t="s">
        <v>15</v>
      </c>
      <c r="R66" s="66" t="s">
        <v>16</v>
      </c>
      <c r="S66" s="66" t="s">
        <v>17</v>
      </c>
      <c r="T66" s="66" t="s">
        <v>18</v>
      </c>
      <c r="U66" s="66" t="s">
        <v>19</v>
      </c>
      <c r="V66" s="66" t="s">
        <v>20</v>
      </c>
      <c r="W66" s="66" t="s">
        <v>21</v>
      </c>
      <c r="X66" s="66" t="s">
        <v>22</v>
      </c>
      <c r="Y66" s="66" t="s">
        <v>23</v>
      </c>
      <c r="Z66" s="66" t="s">
        <v>24</v>
      </c>
      <c r="AA66" s="66" t="s">
        <v>25</v>
      </c>
      <c r="AB66" s="66" t="s">
        <v>26</v>
      </c>
      <c r="AC66" s="66" t="s">
        <v>27</v>
      </c>
      <c r="AD66" s="67" t="s">
        <v>28</v>
      </c>
    </row>
    <row r="67" spans="4:30" ht="15" thickBot="1" x14ac:dyDescent="0.35">
      <c r="D67" s="73" t="s">
        <v>133</v>
      </c>
      <c r="E67" s="61">
        <f>CORREL($D$35:$D$63,E35:E63)</f>
        <v>0.56745033670244216</v>
      </c>
      <c r="F67" s="61">
        <f t="shared" ref="F67:AB67" si="29">CORREL($D$35:$D$63,F35:F63)</f>
        <v>0.11225934767973401</v>
      </c>
      <c r="G67" s="61">
        <f t="shared" si="29"/>
        <v>2.0599298982673722E-3</v>
      </c>
      <c r="H67" s="61">
        <f t="shared" si="29"/>
        <v>0.41467040167136821</v>
      </c>
      <c r="I67" s="61">
        <f t="shared" si="29"/>
        <v>-0.20589514616216653</v>
      </c>
      <c r="J67" s="61">
        <f t="shared" si="29"/>
        <v>3.2820967847358613E-2</v>
      </c>
      <c r="K67" s="61">
        <f t="shared" si="29"/>
        <v>0.31028183199533854</v>
      </c>
      <c r="L67" s="61">
        <f t="shared" si="29"/>
        <v>1.2939085959058638E-2</v>
      </c>
      <c r="M67" s="61">
        <f t="shared" si="29"/>
        <v>2.0448385149907395E-2</v>
      </c>
      <c r="N67" s="61">
        <f t="shared" si="29"/>
        <v>0.61831247674971945</v>
      </c>
      <c r="O67" s="61">
        <f t="shared" si="29"/>
        <v>-0.45358584578186123</v>
      </c>
      <c r="P67" s="61">
        <f t="shared" si="29"/>
        <v>0.17684001522471976</v>
      </c>
      <c r="Q67" s="61">
        <f t="shared" si="29"/>
        <v>0.40528248660323563</v>
      </c>
      <c r="R67" s="61">
        <f t="shared" si="29"/>
        <v>-0.16703554301819828</v>
      </c>
      <c r="S67" s="61">
        <f t="shared" si="29"/>
        <v>0.28391130242108598</v>
      </c>
      <c r="T67" s="61">
        <f t="shared" si="29"/>
        <v>0.52093006655209828</v>
      </c>
      <c r="U67" s="61">
        <f t="shared" si="29"/>
        <v>0.35140469157232423</v>
      </c>
      <c r="V67" s="61">
        <f t="shared" si="29"/>
        <v>6.8784486135285636E-2</v>
      </c>
      <c r="W67" s="61">
        <f t="shared" si="29"/>
        <v>-0.13064837631866111</v>
      </c>
      <c r="X67" s="61">
        <f t="shared" si="29"/>
        <v>0.14326152617556626</v>
      </c>
      <c r="Y67" s="61">
        <f t="shared" si="29"/>
        <v>-0.18695090585367011</v>
      </c>
      <c r="Z67" s="61">
        <f t="shared" si="29"/>
        <v>-0.31039522827299759</v>
      </c>
      <c r="AA67" s="61">
        <f t="shared" si="29"/>
        <v>-0.12263105583728855</v>
      </c>
      <c r="AB67" s="61">
        <f t="shared" si="29"/>
        <v>0.49906911906572854</v>
      </c>
      <c r="AC67" s="61">
        <f>CORREL($D$35:$D$63,AC35:AC63)</f>
        <v>0.32494760820504287</v>
      </c>
      <c r="AD67" s="62">
        <f>CORREL($D$35:$D$63,AD35:AD63)</f>
        <v>-7.3975948526764812E-2</v>
      </c>
    </row>
    <row r="69" spans="4:30" ht="15" thickBot="1" x14ac:dyDescent="0.35"/>
    <row r="70" spans="4:30" x14ac:dyDescent="0.3">
      <c r="D70" s="74" t="s">
        <v>106</v>
      </c>
      <c r="E70" s="75" t="s">
        <v>134</v>
      </c>
    </row>
    <row r="71" spans="4:30" x14ac:dyDescent="0.3">
      <c r="D71" s="37" t="s">
        <v>3</v>
      </c>
      <c r="E71" s="68">
        <v>0.56745033670244216</v>
      </c>
    </row>
    <row r="72" spans="4:30" x14ac:dyDescent="0.3">
      <c r="D72" s="37" t="s">
        <v>4</v>
      </c>
      <c r="E72" s="68">
        <v>0.11225934767973401</v>
      </c>
    </row>
    <row r="73" spans="4:30" x14ac:dyDescent="0.3">
      <c r="D73" s="37" t="s">
        <v>5</v>
      </c>
      <c r="E73" s="68">
        <v>2.0599298982673722E-3</v>
      </c>
    </row>
    <row r="74" spans="4:30" x14ac:dyDescent="0.3">
      <c r="D74" s="37" t="s">
        <v>6</v>
      </c>
      <c r="E74" s="68">
        <v>0.41467040167136821</v>
      </c>
    </row>
    <row r="75" spans="4:30" x14ac:dyDescent="0.3">
      <c r="D75" s="37" t="s">
        <v>7</v>
      </c>
      <c r="E75" s="68">
        <v>-0.20589514616216653</v>
      </c>
    </row>
    <row r="76" spans="4:30" x14ac:dyDescent="0.3">
      <c r="D76" s="37" t="s">
        <v>8</v>
      </c>
      <c r="E76" s="68">
        <v>3.2820967847358613E-2</v>
      </c>
    </row>
    <row r="77" spans="4:30" x14ac:dyDescent="0.3">
      <c r="D77" s="37" t="s">
        <v>9</v>
      </c>
      <c r="E77" s="68">
        <v>0.31028183199533854</v>
      </c>
    </row>
    <row r="78" spans="4:30" x14ac:dyDescent="0.3">
      <c r="D78" s="37" t="s">
        <v>10</v>
      </c>
      <c r="E78" s="68">
        <v>1.2939085959058638E-2</v>
      </c>
    </row>
    <row r="79" spans="4:30" x14ac:dyDescent="0.3">
      <c r="D79" s="37" t="s">
        <v>11</v>
      </c>
      <c r="E79" s="68">
        <v>2.0448385149907395E-2</v>
      </c>
    </row>
    <row r="80" spans="4:30" x14ac:dyDescent="0.3">
      <c r="D80" s="37" t="s">
        <v>12</v>
      </c>
      <c r="E80" s="68">
        <v>0.61831247674971945</v>
      </c>
    </row>
    <row r="81" spans="4:5" x14ac:dyDescent="0.3">
      <c r="D81" s="37" t="s">
        <v>13</v>
      </c>
      <c r="E81" s="68">
        <v>-0.45358584578186123</v>
      </c>
    </row>
    <row r="82" spans="4:5" x14ac:dyDescent="0.3">
      <c r="D82" s="37" t="s">
        <v>14</v>
      </c>
      <c r="E82" s="68">
        <v>0.17684001522471976</v>
      </c>
    </row>
    <row r="83" spans="4:5" x14ac:dyDescent="0.3">
      <c r="D83" s="37" t="s">
        <v>15</v>
      </c>
      <c r="E83" s="68">
        <v>0.40528248660323563</v>
      </c>
    </row>
    <row r="84" spans="4:5" x14ac:dyDescent="0.3">
      <c r="D84" s="37" t="s">
        <v>16</v>
      </c>
      <c r="E84" s="68">
        <v>-0.16703554301819828</v>
      </c>
    </row>
    <row r="85" spans="4:5" x14ac:dyDescent="0.3">
      <c r="D85" s="37" t="s">
        <v>17</v>
      </c>
      <c r="E85" s="68">
        <v>0.28391130242108598</v>
      </c>
    </row>
    <row r="86" spans="4:5" x14ac:dyDescent="0.3">
      <c r="D86" s="37" t="s">
        <v>18</v>
      </c>
      <c r="E86" s="68">
        <v>0.52093006655209828</v>
      </c>
    </row>
    <row r="87" spans="4:5" x14ac:dyDescent="0.3">
      <c r="D87" s="37" t="s">
        <v>19</v>
      </c>
      <c r="E87" s="68">
        <v>0.35140469157232423</v>
      </c>
    </row>
    <row r="88" spans="4:5" x14ac:dyDescent="0.3">
      <c r="D88" s="37" t="s">
        <v>20</v>
      </c>
      <c r="E88" s="68">
        <v>6.8784486135285636E-2</v>
      </c>
    </row>
    <row r="89" spans="4:5" x14ac:dyDescent="0.3">
      <c r="D89" s="37" t="s">
        <v>21</v>
      </c>
      <c r="E89" s="68">
        <v>-0.13064837631866111</v>
      </c>
    </row>
    <row r="90" spans="4:5" x14ac:dyDescent="0.3">
      <c r="D90" s="37" t="s">
        <v>22</v>
      </c>
      <c r="E90" s="68">
        <v>0.14326152617556626</v>
      </c>
    </row>
    <row r="91" spans="4:5" x14ac:dyDescent="0.3">
      <c r="D91" s="37" t="s">
        <v>23</v>
      </c>
      <c r="E91" s="68">
        <v>-0.18695090585367011</v>
      </c>
    </row>
    <row r="92" spans="4:5" x14ac:dyDescent="0.3">
      <c r="D92" s="37" t="s">
        <v>24</v>
      </c>
      <c r="E92" s="68">
        <v>-0.31039522827299759</v>
      </c>
    </row>
    <row r="93" spans="4:5" x14ac:dyDescent="0.3">
      <c r="D93" s="37" t="s">
        <v>25</v>
      </c>
      <c r="E93" s="68">
        <v>-0.12263105583728855</v>
      </c>
    </row>
    <row r="94" spans="4:5" x14ac:dyDescent="0.3">
      <c r="D94" s="37" t="s">
        <v>26</v>
      </c>
      <c r="E94" s="68">
        <v>0.49906911906572854</v>
      </c>
    </row>
    <row r="95" spans="4:5" x14ac:dyDescent="0.3">
      <c r="D95" s="37" t="s">
        <v>27</v>
      </c>
      <c r="E95" s="68">
        <v>0.32494760820504287</v>
      </c>
    </row>
    <row r="96" spans="4:5" ht="15" thickBot="1" x14ac:dyDescent="0.35">
      <c r="D96" s="39" t="s">
        <v>28</v>
      </c>
      <c r="E96" s="62">
        <v>-7.3975948526764812E-2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092E-B6FA-452C-94FE-CF0CD1F37022}">
  <dimension ref="C1:V65"/>
  <sheetViews>
    <sheetView topLeftCell="D38" workbookViewId="0">
      <selection activeCell="D21" sqref="D21"/>
    </sheetView>
  </sheetViews>
  <sheetFormatPr defaultRowHeight="14.4" x14ac:dyDescent="0.3"/>
  <cols>
    <col min="1" max="16384" width="8.88671875" style="49"/>
  </cols>
  <sheetData>
    <row r="1" spans="3:22" ht="15" thickBot="1" x14ac:dyDescent="0.35"/>
    <row r="2" spans="3:22" ht="15" thickBot="1" x14ac:dyDescent="0.35"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3:22" ht="18.600000000000001" thickBot="1" x14ac:dyDescent="0.4">
      <c r="C3" s="53"/>
      <c r="F3" s="121" t="s">
        <v>139</v>
      </c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3"/>
      <c r="V3" s="54"/>
    </row>
    <row r="4" spans="3:22" ht="6.6" customHeight="1" thickBot="1" x14ac:dyDescent="0.35">
      <c r="C4" s="53"/>
      <c r="V4" s="54"/>
    </row>
    <row r="5" spans="3:22" ht="18.600000000000001" thickBot="1" x14ac:dyDescent="0.4">
      <c r="C5" s="53"/>
      <c r="F5" s="121" t="s">
        <v>140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3"/>
      <c r="V5" s="54"/>
    </row>
    <row r="6" spans="3:22" x14ac:dyDescent="0.3">
      <c r="C6" s="53"/>
      <c r="V6" s="54"/>
    </row>
    <row r="7" spans="3:22" x14ac:dyDescent="0.3">
      <c r="C7" s="53"/>
      <c r="V7" s="54"/>
    </row>
    <row r="8" spans="3:22" x14ac:dyDescent="0.3">
      <c r="C8" s="53"/>
      <c r="V8" s="54"/>
    </row>
    <row r="9" spans="3:22" x14ac:dyDescent="0.3">
      <c r="C9" s="53"/>
      <c r="V9" s="54"/>
    </row>
    <row r="10" spans="3:22" x14ac:dyDescent="0.3">
      <c r="C10" s="53"/>
      <c r="V10" s="54"/>
    </row>
    <row r="11" spans="3:22" x14ac:dyDescent="0.3">
      <c r="C11" s="53"/>
      <c r="V11" s="54"/>
    </row>
    <row r="12" spans="3:22" x14ac:dyDescent="0.3">
      <c r="C12" s="53"/>
      <c r="V12" s="54"/>
    </row>
    <row r="13" spans="3:22" x14ac:dyDescent="0.3">
      <c r="C13" s="53"/>
      <c r="V13" s="54"/>
    </row>
    <row r="14" spans="3:22" x14ac:dyDescent="0.3">
      <c r="C14" s="53"/>
      <c r="V14" s="54"/>
    </row>
    <row r="15" spans="3:22" x14ac:dyDescent="0.3">
      <c r="C15" s="53"/>
      <c r="V15" s="54"/>
    </row>
    <row r="16" spans="3:22" x14ac:dyDescent="0.3">
      <c r="C16" s="53"/>
      <c r="V16" s="54"/>
    </row>
    <row r="17" spans="3:22" x14ac:dyDescent="0.3">
      <c r="C17" s="53"/>
      <c r="V17" s="54"/>
    </row>
    <row r="18" spans="3:22" x14ac:dyDescent="0.3">
      <c r="C18" s="53"/>
      <c r="V18" s="54"/>
    </row>
    <row r="19" spans="3:22" x14ac:dyDescent="0.3">
      <c r="C19" s="53"/>
      <c r="V19" s="54"/>
    </row>
    <row r="20" spans="3:22" x14ac:dyDescent="0.3">
      <c r="C20" s="53"/>
      <c r="V20" s="54"/>
    </row>
    <row r="21" spans="3:22" x14ac:dyDescent="0.3">
      <c r="C21" s="53"/>
      <c r="V21" s="54"/>
    </row>
    <row r="22" spans="3:22" x14ac:dyDescent="0.3">
      <c r="C22" s="53"/>
      <c r="V22" s="54"/>
    </row>
    <row r="23" spans="3:22" x14ac:dyDescent="0.3">
      <c r="C23" s="53"/>
      <c r="V23" s="54"/>
    </row>
    <row r="24" spans="3:22" x14ac:dyDescent="0.3">
      <c r="C24" s="53"/>
      <c r="V24" s="54"/>
    </row>
    <row r="25" spans="3:22" x14ac:dyDescent="0.3">
      <c r="C25" s="53"/>
      <c r="V25" s="54"/>
    </row>
    <row r="26" spans="3:22" x14ac:dyDescent="0.3">
      <c r="C26" s="53"/>
      <c r="V26" s="54"/>
    </row>
    <row r="27" spans="3:22" x14ac:dyDescent="0.3">
      <c r="C27" s="53"/>
      <c r="V27" s="54"/>
    </row>
    <row r="28" spans="3:22" x14ac:dyDescent="0.3">
      <c r="C28" s="53"/>
      <c r="V28" s="54"/>
    </row>
    <row r="29" spans="3:22" x14ac:dyDescent="0.3">
      <c r="C29" s="53"/>
      <c r="V29" s="54"/>
    </row>
    <row r="30" spans="3:22" x14ac:dyDescent="0.3">
      <c r="C30" s="53"/>
      <c r="V30" s="54"/>
    </row>
    <row r="31" spans="3:22" x14ac:dyDescent="0.3">
      <c r="C31" s="53"/>
      <c r="V31" s="54"/>
    </row>
    <row r="32" spans="3:22" x14ac:dyDescent="0.3">
      <c r="C32" s="53"/>
      <c r="V32" s="54"/>
    </row>
    <row r="33" spans="3:22" x14ac:dyDescent="0.3">
      <c r="C33" s="53"/>
      <c r="V33" s="54"/>
    </row>
    <row r="34" spans="3:22" x14ac:dyDescent="0.3">
      <c r="C34" s="53"/>
      <c r="V34" s="54"/>
    </row>
    <row r="35" spans="3:22" x14ac:dyDescent="0.3">
      <c r="C35" s="53"/>
      <c r="V35" s="54"/>
    </row>
    <row r="36" spans="3:22" x14ac:dyDescent="0.3">
      <c r="C36" s="53"/>
      <c r="V36" s="54"/>
    </row>
    <row r="37" spans="3:22" x14ac:dyDescent="0.3">
      <c r="C37" s="53"/>
      <c r="V37" s="54"/>
    </row>
    <row r="38" spans="3:22" x14ac:dyDescent="0.3">
      <c r="C38" s="53"/>
      <c r="V38" s="54"/>
    </row>
    <row r="39" spans="3:22" x14ac:dyDescent="0.3">
      <c r="C39" s="53"/>
      <c r="V39" s="54"/>
    </row>
    <row r="40" spans="3:22" x14ac:dyDescent="0.3">
      <c r="C40" s="53"/>
      <c r="V40" s="54"/>
    </row>
    <row r="41" spans="3:22" x14ac:dyDescent="0.3">
      <c r="C41" s="53"/>
      <c r="V41" s="54"/>
    </row>
    <row r="42" spans="3:22" x14ac:dyDescent="0.3">
      <c r="C42" s="53"/>
      <c r="V42" s="54"/>
    </row>
    <row r="43" spans="3:22" x14ac:dyDescent="0.3">
      <c r="C43" s="53"/>
      <c r="V43" s="54"/>
    </row>
    <row r="44" spans="3:22" x14ac:dyDescent="0.3">
      <c r="C44" s="53"/>
      <c r="V44" s="54"/>
    </row>
    <row r="45" spans="3:22" x14ac:dyDescent="0.3">
      <c r="C45" s="53"/>
      <c r="V45" s="54"/>
    </row>
    <row r="46" spans="3:22" x14ac:dyDescent="0.3">
      <c r="C46" s="53"/>
      <c r="V46" s="54"/>
    </row>
    <row r="47" spans="3:22" x14ac:dyDescent="0.3">
      <c r="C47" s="53"/>
      <c r="V47" s="54"/>
    </row>
    <row r="48" spans="3:22" x14ac:dyDescent="0.3">
      <c r="C48" s="53"/>
      <c r="V48" s="54"/>
    </row>
    <row r="49" spans="3:22" x14ac:dyDescent="0.3">
      <c r="C49" s="53"/>
      <c r="V49" s="54"/>
    </row>
    <row r="50" spans="3:22" x14ac:dyDescent="0.3">
      <c r="C50" s="53"/>
      <c r="V50" s="54"/>
    </row>
    <row r="51" spans="3:22" x14ac:dyDescent="0.3">
      <c r="C51" s="53"/>
      <c r="V51" s="54"/>
    </row>
    <row r="52" spans="3:22" x14ac:dyDescent="0.3">
      <c r="C52" s="53"/>
      <c r="V52" s="54"/>
    </row>
    <row r="53" spans="3:22" x14ac:dyDescent="0.3">
      <c r="C53" s="53"/>
      <c r="V53" s="54"/>
    </row>
    <row r="54" spans="3:22" x14ac:dyDescent="0.3">
      <c r="C54" s="53"/>
      <c r="V54" s="54"/>
    </row>
    <row r="55" spans="3:22" x14ac:dyDescent="0.3">
      <c r="C55" s="53"/>
      <c r="V55" s="54"/>
    </row>
    <row r="56" spans="3:22" x14ac:dyDescent="0.3">
      <c r="C56" s="53"/>
      <c r="V56" s="54"/>
    </row>
    <row r="57" spans="3:22" x14ac:dyDescent="0.3">
      <c r="C57" s="53"/>
      <c r="V57" s="54"/>
    </row>
    <row r="58" spans="3:22" x14ac:dyDescent="0.3">
      <c r="C58" s="53"/>
      <c r="V58" s="54"/>
    </row>
    <row r="59" spans="3:22" x14ac:dyDescent="0.3">
      <c r="C59" s="53"/>
      <c r="V59" s="54"/>
    </row>
    <row r="60" spans="3:22" x14ac:dyDescent="0.3">
      <c r="C60" s="53"/>
      <c r="V60" s="54"/>
    </row>
    <row r="61" spans="3:22" x14ac:dyDescent="0.3">
      <c r="C61" s="53"/>
      <c r="V61" s="54"/>
    </row>
    <row r="62" spans="3:22" x14ac:dyDescent="0.3">
      <c r="C62" s="53"/>
      <c r="V62" s="54"/>
    </row>
    <row r="63" spans="3:22" x14ac:dyDescent="0.3">
      <c r="C63" s="53"/>
      <c r="V63" s="54"/>
    </row>
    <row r="64" spans="3:22" x14ac:dyDescent="0.3">
      <c r="C64" s="53"/>
      <c r="V64" s="54"/>
    </row>
    <row r="65" spans="3:22" ht="15" thickBot="1" x14ac:dyDescent="0.35">
      <c r="C65" s="5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7"/>
    </row>
  </sheetData>
  <mergeCells count="2">
    <mergeCell ref="F3:U3"/>
    <mergeCell ref="F5:U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5B3D-6707-48E3-BA15-503DED2F0CCE}">
  <dimension ref="A1:AD98"/>
  <sheetViews>
    <sheetView workbookViewId="0">
      <selection activeCell="E58" sqref="E58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9.77734375" bestFit="1" customWidth="1"/>
    <col min="4" max="4" width="12.77734375" bestFit="1" customWidth="1"/>
    <col min="5" max="5" width="30.44140625" bestFit="1" customWidth="1"/>
    <col min="6" max="6" width="17.21875" bestFit="1" customWidth="1"/>
    <col min="7" max="7" width="6" bestFit="1" customWidth="1"/>
    <col min="8" max="8" width="16.33203125" bestFit="1" customWidth="1"/>
    <col min="9" max="9" width="11.21875" bestFit="1" customWidth="1"/>
    <col min="10" max="10" width="6" bestFit="1" customWidth="1"/>
    <col min="11" max="11" width="10.21875" bestFit="1" customWidth="1"/>
    <col min="12" max="12" width="18" bestFit="1" customWidth="1"/>
    <col min="13" max="13" width="22.109375" bestFit="1" customWidth="1"/>
    <col min="14" max="14" width="6.21875" bestFit="1" customWidth="1"/>
    <col min="15" max="15" width="22" bestFit="1" customWidth="1"/>
    <col min="16" max="16" width="31.33203125" bestFit="1" customWidth="1"/>
    <col min="17" max="17" width="18.109375" bestFit="1" customWidth="1"/>
    <col min="18" max="18" width="25.6640625" bestFit="1" customWidth="1"/>
    <col min="19" max="19" width="8" bestFit="1" customWidth="1"/>
    <col min="21" max="21" width="20" bestFit="1" customWidth="1"/>
    <col min="22" max="22" width="7.77734375" bestFit="1" customWidth="1"/>
    <col min="23" max="23" width="12.21875" bestFit="1" customWidth="1"/>
    <col min="24" max="24" width="26.6640625" bestFit="1" customWidth="1"/>
    <col min="25" max="25" width="6.44140625" bestFit="1" customWidth="1"/>
    <col min="26" max="26" width="26.88671875" bestFit="1" customWidth="1"/>
    <col min="27" max="27" width="24.44140625" bestFit="1" customWidth="1"/>
    <col min="28" max="28" width="9.44140625" bestFit="1" customWidth="1"/>
    <col min="29" max="29" width="22.33203125" bestFit="1" customWidth="1"/>
    <col min="30" max="30" width="12.88671875" bestFit="1" customWidth="1"/>
  </cols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34</v>
      </c>
      <c r="B2">
        <v>2020</v>
      </c>
      <c r="C2" t="s">
        <v>46</v>
      </c>
      <c r="E2">
        <v>146</v>
      </c>
      <c r="F2">
        <v>191</v>
      </c>
      <c r="G2">
        <v>175.3</v>
      </c>
      <c r="H2">
        <v>154.1</v>
      </c>
      <c r="I2">
        <v>146.6</v>
      </c>
      <c r="J2">
        <v>147.69999999999999</v>
      </c>
      <c r="K2">
        <v>230.5</v>
      </c>
      <c r="L2">
        <v>160.19999999999999</v>
      </c>
      <c r="M2">
        <v>115.3</v>
      </c>
      <c r="N2">
        <v>163</v>
      </c>
      <c r="O2">
        <v>149.19999999999999</v>
      </c>
      <c r="P2">
        <v>164.8</v>
      </c>
      <c r="Q2">
        <v>165.4</v>
      </c>
      <c r="R2">
        <v>185.4</v>
      </c>
      <c r="S2">
        <v>155</v>
      </c>
      <c r="T2">
        <v>145.4</v>
      </c>
      <c r="U2">
        <v>153.6</v>
      </c>
      <c r="V2">
        <v>158.4</v>
      </c>
      <c r="W2">
        <v>144.6</v>
      </c>
      <c r="X2">
        <v>149.69999999999999</v>
      </c>
      <c r="Y2">
        <v>158.30000000000001</v>
      </c>
      <c r="Z2">
        <v>140.69999999999999</v>
      </c>
      <c r="AA2">
        <v>148.5</v>
      </c>
      <c r="AB2">
        <v>159.4</v>
      </c>
      <c r="AC2">
        <v>157.1</v>
      </c>
      <c r="AD2">
        <v>151.19999999999999</v>
      </c>
    </row>
    <row r="3" spans="1:30" x14ac:dyDescent="0.3">
      <c r="A3" t="s">
        <v>34</v>
      </c>
      <c r="B3">
        <v>2021</v>
      </c>
      <c r="C3" t="s">
        <v>31</v>
      </c>
      <c r="E3">
        <v>144.9</v>
      </c>
      <c r="F3">
        <v>190.1</v>
      </c>
      <c r="G3">
        <v>175.3</v>
      </c>
      <c r="H3">
        <v>154.1</v>
      </c>
      <c r="I3">
        <v>150.9</v>
      </c>
      <c r="J3">
        <v>149.6</v>
      </c>
      <c r="K3">
        <v>194.2</v>
      </c>
      <c r="L3">
        <v>160.4</v>
      </c>
      <c r="M3">
        <v>114.6</v>
      </c>
      <c r="N3">
        <v>164</v>
      </c>
      <c r="O3">
        <v>151.80000000000001</v>
      </c>
      <c r="P3">
        <v>165.6</v>
      </c>
      <c r="Q3">
        <v>161</v>
      </c>
      <c r="R3">
        <v>186.5</v>
      </c>
      <c r="S3">
        <v>155.5</v>
      </c>
      <c r="T3">
        <v>146.1</v>
      </c>
      <c r="U3">
        <v>154.19999999999999</v>
      </c>
      <c r="V3">
        <v>157.69999999999999</v>
      </c>
      <c r="W3">
        <v>147.9</v>
      </c>
      <c r="X3">
        <v>150</v>
      </c>
      <c r="Y3">
        <v>159.30000000000001</v>
      </c>
      <c r="Z3">
        <v>141.9</v>
      </c>
      <c r="AA3">
        <v>149.6</v>
      </c>
      <c r="AB3">
        <v>159.19999999999999</v>
      </c>
      <c r="AC3">
        <v>156.80000000000001</v>
      </c>
      <c r="AD3">
        <v>151.9</v>
      </c>
    </row>
    <row r="4" spans="1:30" x14ac:dyDescent="0.3">
      <c r="A4" t="s">
        <v>34</v>
      </c>
      <c r="B4">
        <v>2021</v>
      </c>
      <c r="C4" t="s">
        <v>35</v>
      </c>
      <c r="E4">
        <v>144.30000000000001</v>
      </c>
      <c r="F4">
        <v>186.5</v>
      </c>
      <c r="G4">
        <v>168.7</v>
      </c>
      <c r="H4">
        <v>154.69999999999999</v>
      </c>
      <c r="I4">
        <v>158.69999999999999</v>
      </c>
      <c r="J4">
        <v>150.69999999999999</v>
      </c>
      <c r="K4">
        <v>160</v>
      </c>
      <c r="L4">
        <v>158.80000000000001</v>
      </c>
      <c r="M4">
        <v>112.8</v>
      </c>
      <c r="N4">
        <v>164.2</v>
      </c>
      <c r="O4">
        <v>155.5</v>
      </c>
      <c r="P4">
        <v>167.5</v>
      </c>
      <c r="Q4">
        <v>156.9</v>
      </c>
      <c r="R4">
        <v>188.3</v>
      </c>
      <c r="S4">
        <v>157.19999999999999</v>
      </c>
      <c r="T4">
        <v>147.4</v>
      </c>
      <c r="U4">
        <v>155.80000000000001</v>
      </c>
      <c r="V4">
        <v>159.80000000000001</v>
      </c>
      <c r="W4">
        <v>152.4</v>
      </c>
      <c r="X4">
        <v>150.9</v>
      </c>
      <c r="Y4">
        <v>161.30000000000001</v>
      </c>
      <c r="Z4">
        <v>145.1</v>
      </c>
      <c r="AA4">
        <v>151.5</v>
      </c>
      <c r="AB4">
        <v>159.5</v>
      </c>
      <c r="AC4">
        <v>155.80000000000001</v>
      </c>
      <c r="AD4">
        <v>153.4</v>
      </c>
    </row>
    <row r="5" spans="1:30" x14ac:dyDescent="0.3">
      <c r="A5" t="s">
        <v>34</v>
      </c>
      <c r="B5">
        <v>2021</v>
      </c>
      <c r="C5" t="s">
        <v>36</v>
      </c>
      <c r="E5">
        <v>144.1</v>
      </c>
      <c r="F5">
        <v>192.2</v>
      </c>
      <c r="G5">
        <v>163.80000000000001</v>
      </c>
      <c r="H5">
        <v>154.9</v>
      </c>
      <c r="I5">
        <v>163.9</v>
      </c>
      <c r="J5">
        <v>153.69999999999999</v>
      </c>
      <c r="K5">
        <v>149.5</v>
      </c>
      <c r="L5">
        <v>159.80000000000001</v>
      </c>
      <c r="M5">
        <v>112.6</v>
      </c>
      <c r="N5">
        <v>163.5</v>
      </c>
      <c r="O5">
        <v>156.5</v>
      </c>
      <c r="P5">
        <v>168.2</v>
      </c>
      <c r="Q5">
        <v>156.69999999999999</v>
      </c>
      <c r="R5">
        <v>188.1</v>
      </c>
      <c r="S5">
        <v>157.80000000000001</v>
      </c>
      <c r="T5">
        <v>147.9</v>
      </c>
      <c r="U5">
        <v>156.4</v>
      </c>
      <c r="V5">
        <v>159.9</v>
      </c>
      <c r="W5">
        <v>155.5</v>
      </c>
      <c r="X5">
        <v>151.19999999999999</v>
      </c>
      <c r="Y5">
        <v>161.69999999999999</v>
      </c>
      <c r="Z5">
        <v>146.19999999999999</v>
      </c>
      <c r="AA5">
        <v>152.6</v>
      </c>
      <c r="AB5">
        <v>160.19999999999999</v>
      </c>
      <c r="AC5">
        <v>153.80000000000001</v>
      </c>
      <c r="AD5">
        <v>153.80000000000001</v>
      </c>
    </row>
    <row r="6" spans="1:30" x14ac:dyDescent="0.3">
      <c r="A6" t="s">
        <v>34</v>
      </c>
      <c r="B6">
        <v>2021</v>
      </c>
      <c r="C6" t="s">
        <v>37</v>
      </c>
      <c r="E6">
        <v>144.30000000000001</v>
      </c>
      <c r="F6">
        <v>198</v>
      </c>
      <c r="G6">
        <v>164.6</v>
      </c>
      <c r="H6">
        <v>155.4</v>
      </c>
      <c r="I6">
        <v>170.1</v>
      </c>
      <c r="J6">
        <v>164.4</v>
      </c>
      <c r="K6">
        <v>144.1</v>
      </c>
      <c r="L6">
        <v>161.69999999999999</v>
      </c>
      <c r="M6">
        <v>113.1</v>
      </c>
      <c r="N6">
        <v>163.9</v>
      </c>
      <c r="O6">
        <v>157.6</v>
      </c>
      <c r="P6">
        <v>168.9</v>
      </c>
      <c r="Q6">
        <v>158</v>
      </c>
      <c r="R6">
        <v>188.8</v>
      </c>
      <c r="S6">
        <v>158.80000000000001</v>
      </c>
      <c r="T6">
        <v>148.5</v>
      </c>
      <c r="U6">
        <v>157.30000000000001</v>
      </c>
      <c r="V6">
        <v>161.4</v>
      </c>
      <c r="W6">
        <v>155.6</v>
      </c>
      <c r="X6">
        <v>151.80000000000001</v>
      </c>
      <c r="Y6">
        <v>162.30000000000001</v>
      </c>
      <c r="Z6">
        <v>146.6</v>
      </c>
      <c r="AA6">
        <v>153.19999999999999</v>
      </c>
      <c r="AB6">
        <v>160.30000000000001</v>
      </c>
      <c r="AC6">
        <v>155.4</v>
      </c>
      <c r="AD6">
        <v>154.4</v>
      </c>
    </row>
    <row r="7" spans="1:30" x14ac:dyDescent="0.3">
      <c r="A7" t="s">
        <v>34</v>
      </c>
      <c r="B7">
        <v>2021</v>
      </c>
      <c r="C7" t="s">
        <v>38</v>
      </c>
      <c r="E7">
        <v>146.30000000000001</v>
      </c>
      <c r="F7">
        <v>200.5</v>
      </c>
      <c r="G7">
        <v>170.3</v>
      </c>
      <c r="H7">
        <v>156.1</v>
      </c>
      <c r="I7">
        <v>178.7</v>
      </c>
      <c r="J7">
        <v>167.1</v>
      </c>
      <c r="K7">
        <v>147.9</v>
      </c>
      <c r="L7">
        <v>165.4</v>
      </c>
      <c r="M7">
        <v>114.8</v>
      </c>
      <c r="N7">
        <v>168.2</v>
      </c>
      <c r="O7">
        <v>159.30000000000001</v>
      </c>
      <c r="P7">
        <v>170.4</v>
      </c>
      <c r="Q7">
        <v>160.69999999999999</v>
      </c>
      <c r="R7">
        <v>191.9</v>
      </c>
      <c r="S7">
        <v>161.80000000000001</v>
      </c>
      <c r="T7">
        <v>152.1</v>
      </c>
      <c r="U7">
        <v>160.4</v>
      </c>
      <c r="V7">
        <v>161.6</v>
      </c>
      <c r="W7">
        <v>159.4</v>
      </c>
      <c r="X7">
        <v>154.69999999999999</v>
      </c>
      <c r="Y7">
        <v>165.8</v>
      </c>
      <c r="Z7">
        <v>148.9</v>
      </c>
      <c r="AA7">
        <v>155.80000000000001</v>
      </c>
      <c r="AB7">
        <v>161.19999999999999</v>
      </c>
      <c r="AC7">
        <v>158.6</v>
      </c>
      <c r="AD7">
        <v>156.80000000000001</v>
      </c>
    </row>
    <row r="8" spans="1:30" x14ac:dyDescent="0.3">
      <c r="A8" t="s">
        <v>34</v>
      </c>
      <c r="B8">
        <v>2021</v>
      </c>
      <c r="C8" t="s">
        <v>39</v>
      </c>
      <c r="E8">
        <v>146.69999999999999</v>
      </c>
      <c r="F8">
        <v>202</v>
      </c>
      <c r="G8">
        <v>180.7</v>
      </c>
      <c r="H8">
        <v>156.19999999999999</v>
      </c>
      <c r="I8">
        <v>183.7</v>
      </c>
      <c r="J8">
        <v>164.6</v>
      </c>
      <c r="K8">
        <v>155.4</v>
      </c>
      <c r="L8">
        <v>166</v>
      </c>
      <c r="M8">
        <v>115.1</v>
      </c>
      <c r="N8">
        <v>168.5</v>
      </c>
      <c r="O8">
        <v>160</v>
      </c>
      <c r="P8">
        <v>172.4</v>
      </c>
      <c r="Q8">
        <v>162.6</v>
      </c>
      <c r="R8">
        <v>190.8</v>
      </c>
      <c r="S8">
        <v>162.19999999999999</v>
      </c>
      <c r="T8">
        <v>151.80000000000001</v>
      </c>
      <c r="U8">
        <v>160.69999999999999</v>
      </c>
      <c r="V8">
        <v>160.5</v>
      </c>
      <c r="W8">
        <v>159.80000000000001</v>
      </c>
      <c r="X8">
        <v>154.80000000000001</v>
      </c>
      <c r="Y8">
        <v>166.3</v>
      </c>
      <c r="Z8">
        <v>150.69999999999999</v>
      </c>
      <c r="AA8">
        <v>154.9</v>
      </c>
      <c r="AB8">
        <v>161.69999999999999</v>
      </c>
      <c r="AC8">
        <v>158.80000000000001</v>
      </c>
      <c r="AD8">
        <v>157.6</v>
      </c>
    </row>
    <row r="9" spans="1:30" x14ac:dyDescent="0.3">
      <c r="A9" t="s">
        <v>34</v>
      </c>
      <c r="B9">
        <v>2021</v>
      </c>
      <c r="C9" t="s">
        <v>40</v>
      </c>
      <c r="E9">
        <v>146.4</v>
      </c>
      <c r="F9">
        <v>206.8</v>
      </c>
      <c r="G9">
        <v>182.2</v>
      </c>
      <c r="H9">
        <v>157.5</v>
      </c>
      <c r="I9">
        <v>182.1</v>
      </c>
      <c r="J9">
        <v>163.9</v>
      </c>
      <c r="K9">
        <v>164.2</v>
      </c>
      <c r="L9">
        <v>164</v>
      </c>
      <c r="M9">
        <v>114.5</v>
      </c>
      <c r="N9">
        <v>168.3</v>
      </c>
      <c r="O9">
        <v>160.9</v>
      </c>
      <c r="P9">
        <v>172.2</v>
      </c>
      <c r="Q9">
        <v>164</v>
      </c>
      <c r="R9">
        <v>191.2</v>
      </c>
      <c r="S9">
        <v>162.80000000000001</v>
      </c>
      <c r="T9">
        <v>153.1</v>
      </c>
      <c r="U9">
        <v>161.4</v>
      </c>
      <c r="V9">
        <v>161.5</v>
      </c>
      <c r="W9">
        <v>160.69999999999999</v>
      </c>
      <c r="X9">
        <v>155.80000000000001</v>
      </c>
      <c r="Y9">
        <v>167</v>
      </c>
      <c r="Z9">
        <v>153.1</v>
      </c>
      <c r="AA9">
        <v>155.30000000000001</v>
      </c>
      <c r="AB9">
        <v>163.19999999999999</v>
      </c>
      <c r="AC9">
        <v>160.1</v>
      </c>
      <c r="AD9">
        <v>159</v>
      </c>
    </row>
    <row r="10" spans="1:30" x14ac:dyDescent="0.3">
      <c r="A10" t="s">
        <v>34</v>
      </c>
      <c r="B10">
        <v>2021</v>
      </c>
      <c r="C10" t="s">
        <v>41</v>
      </c>
      <c r="E10">
        <v>146.6</v>
      </c>
      <c r="F10">
        <v>204</v>
      </c>
      <c r="G10">
        <v>172.8</v>
      </c>
      <c r="H10">
        <v>158.4</v>
      </c>
      <c r="I10">
        <v>188</v>
      </c>
      <c r="J10">
        <v>156.80000000000001</v>
      </c>
      <c r="K10">
        <v>162.19999999999999</v>
      </c>
      <c r="L10">
        <v>164.1</v>
      </c>
      <c r="M10">
        <v>119.7</v>
      </c>
      <c r="N10">
        <v>168.8</v>
      </c>
      <c r="O10">
        <v>162.69999999999999</v>
      </c>
      <c r="P10">
        <v>173.9</v>
      </c>
      <c r="Q10">
        <v>164</v>
      </c>
      <c r="R10">
        <v>192.1</v>
      </c>
      <c r="S10">
        <v>164.5</v>
      </c>
      <c r="T10">
        <v>155.30000000000001</v>
      </c>
      <c r="U10">
        <v>163.19999999999999</v>
      </c>
      <c r="V10">
        <v>162.1</v>
      </c>
      <c r="W10">
        <v>162.6</v>
      </c>
      <c r="X10">
        <v>157.5</v>
      </c>
      <c r="Y10">
        <v>168.4</v>
      </c>
      <c r="Z10">
        <v>154</v>
      </c>
      <c r="AA10">
        <v>157.6</v>
      </c>
      <c r="AB10">
        <v>163.80000000000001</v>
      </c>
      <c r="AC10">
        <v>160</v>
      </c>
      <c r="AD10">
        <v>160</v>
      </c>
    </row>
    <row r="11" spans="1:30" x14ac:dyDescent="0.3">
      <c r="A11" t="s">
        <v>34</v>
      </c>
      <c r="B11">
        <v>2021</v>
      </c>
      <c r="C11" t="s">
        <v>42</v>
      </c>
      <c r="E11">
        <v>146.6</v>
      </c>
      <c r="F11">
        <v>204</v>
      </c>
      <c r="G11">
        <v>172.8</v>
      </c>
      <c r="H11">
        <v>158.4</v>
      </c>
      <c r="I11">
        <v>188</v>
      </c>
      <c r="J11">
        <v>156.69999999999999</v>
      </c>
      <c r="K11">
        <v>162.30000000000001</v>
      </c>
      <c r="L11">
        <v>164.1</v>
      </c>
      <c r="M11">
        <v>119.7</v>
      </c>
      <c r="N11">
        <v>168.8</v>
      </c>
      <c r="O11">
        <v>162.69999999999999</v>
      </c>
      <c r="P11">
        <v>173.9</v>
      </c>
      <c r="Q11">
        <v>164</v>
      </c>
      <c r="R11">
        <v>192.1</v>
      </c>
      <c r="S11">
        <v>164.6</v>
      </c>
      <c r="T11">
        <v>155.30000000000001</v>
      </c>
      <c r="U11">
        <v>163.30000000000001</v>
      </c>
      <c r="V11">
        <v>162.1</v>
      </c>
      <c r="W11">
        <v>162.6</v>
      </c>
      <c r="X11">
        <v>157.5</v>
      </c>
      <c r="Y11">
        <v>168.4</v>
      </c>
      <c r="Z11">
        <v>154</v>
      </c>
      <c r="AA11">
        <v>157.69999999999999</v>
      </c>
      <c r="AB11">
        <v>163.69999999999999</v>
      </c>
      <c r="AC11">
        <v>160</v>
      </c>
      <c r="AD11">
        <v>160</v>
      </c>
    </row>
    <row r="12" spans="1:30" x14ac:dyDescent="0.3">
      <c r="A12" t="s">
        <v>34</v>
      </c>
      <c r="B12">
        <v>2021</v>
      </c>
      <c r="C12" t="s">
        <v>43</v>
      </c>
      <c r="E12">
        <v>147.4</v>
      </c>
      <c r="F12">
        <v>204.6</v>
      </c>
      <c r="G12">
        <v>171.2</v>
      </c>
      <c r="H12">
        <v>158.69999999999999</v>
      </c>
      <c r="I12">
        <v>190.6</v>
      </c>
      <c r="J12">
        <v>155.69999999999999</v>
      </c>
      <c r="K12">
        <v>185.3</v>
      </c>
      <c r="L12">
        <v>165.2</v>
      </c>
      <c r="M12">
        <v>121.9</v>
      </c>
      <c r="N12">
        <v>169.3</v>
      </c>
      <c r="O12">
        <v>163.19999999999999</v>
      </c>
      <c r="P12">
        <v>174.7</v>
      </c>
      <c r="Q12">
        <v>167.7</v>
      </c>
      <c r="R12">
        <v>192.7</v>
      </c>
      <c r="S12">
        <v>165.7</v>
      </c>
      <c r="T12">
        <v>156.30000000000001</v>
      </c>
      <c r="U12">
        <v>164.3</v>
      </c>
      <c r="V12">
        <v>163.6</v>
      </c>
      <c r="W12">
        <v>164.2</v>
      </c>
      <c r="X12">
        <v>158.4</v>
      </c>
      <c r="Y12">
        <v>169.1</v>
      </c>
      <c r="Z12">
        <v>155.69999999999999</v>
      </c>
      <c r="AA12">
        <v>158.6</v>
      </c>
      <c r="AB12">
        <v>163.9</v>
      </c>
      <c r="AC12">
        <v>160.80000000000001</v>
      </c>
      <c r="AD12">
        <v>161</v>
      </c>
    </row>
    <row r="13" spans="1:30" x14ac:dyDescent="0.3">
      <c r="A13" t="s">
        <v>34</v>
      </c>
      <c r="B13">
        <v>2021</v>
      </c>
      <c r="C13" t="s">
        <v>45</v>
      </c>
      <c r="E13">
        <v>148.19999999999999</v>
      </c>
      <c r="F13">
        <v>201.6</v>
      </c>
      <c r="G13">
        <v>173</v>
      </c>
      <c r="H13">
        <v>159.30000000000001</v>
      </c>
      <c r="I13">
        <v>190.1</v>
      </c>
      <c r="J13">
        <v>156.5</v>
      </c>
      <c r="K13">
        <v>199.2</v>
      </c>
      <c r="L13">
        <v>165.3</v>
      </c>
      <c r="M13">
        <v>122.4</v>
      </c>
      <c r="N13">
        <v>169.6</v>
      </c>
      <c r="O13">
        <v>163.69999999999999</v>
      </c>
      <c r="P13">
        <v>175.5</v>
      </c>
      <c r="Q13">
        <v>169.7</v>
      </c>
      <c r="R13">
        <v>192.9</v>
      </c>
      <c r="S13">
        <v>167.2</v>
      </c>
      <c r="T13">
        <v>157.4</v>
      </c>
      <c r="U13">
        <v>165.8</v>
      </c>
      <c r="V13">
        <v>164.2</v>
      </c>
      <c r="W13">
        <v>163.9</v>
      </c>
      <c r="X13">
        <v>159.30000000000001</v>
      </c>
      <c r="Y13">
        <v>169.9</v>
      </c>
      <c r="Z13">
        <v>154.80000000000001</v>
      </c>
      <c r="AA13">
        <v>159.80000000000001</v>
      </c>
      <c r="AB13">
        <v>164.3</v>
      </c>
      <c r="AC13">
        <v>162.19999999999999</v>
      </c>
      <c r="AD13">
        <v>161.4</v>
      </c>
    </row>
    <row r="14" spans="1:30" x14ac:dyDescent="0.3">
      <c r="A14" t="s">
        <v>34</v>
      </c>
      <c r="B14">
        <v>2021</v>
      </c>
      <c r="C14" t="s">
        <v>46</v>
      </c>
      <c r="E14">
        <v>148.69999999999999</v>
      </c>
      <c r="F14">
        <v>198.8</v>
      </c>
      <c r="G14">
        <v>177.9</v>
      </c>
      <c r="H14">
        <v>159.9</v>
      </c>
      <c r="I14">
        <v>187.6</v>
      </c>
      <c r="J14">
        <v>154.9</v>
      </c>
      <c r="K14">
        <v>188.3</v>
      </c>
      <c r="L14">
        <v>164.4</v>
      </c>
      <c r="M14">
        <v>121</v>
      </c>
      <c r="N14">
        <v>170.5</v>
      </c>
      <c r="O14">
        <v>164.2</v>
      </c>
      <c r="P14">
        <v>176.5</v>
      </c>
      <c r="Q14">
        <v>168.2</v>
      </c>
      <c r="R14">
        <v>192.4</v>
      </c>
      <c r="S14">
        <v>168.5</v>
      </c>
      <c r="T14">
        <v>158.69999999999999</v>
      </c>
      <c r="U14">
        <v>167</v>
      </c>
      <c r="V14">
        <v>163.4</v>
      </c>
      <c r="W14">
        <v>164.1</v>
      </c>
      <c r="X14">
        <v>160.19999999999999</v>
      </c>
      <c r="Y14">
        <v>170.6</v>
      </c>
      <c r="Z14">
        <v>155.69999999999999</v>
      </c>
      <c r="AA14">
        <v>160.6</v>
      </c>
      <c r="AB14">
        <v>164.4</v>
      </c>
      <c r="AC14">
        <v>162.6</v>
      </c>
      <c r="AD14">
        <v>162</v>
      </c>
    </row>
    <row r="15" spans="1:30" x14ac:dyDescent="0.3">
      <c r="A15" t="s">
        <v>34</v>
      </c>
      <c r="B15">
        <v>2022</v>
      </c>
      <c r="C15" t="s">
        <v>31</v>
      </c>
      <c r="E15">
        <v>149.5</v>
      </c>
      <c r="F15">
        <v>198.7</v>
      </c>
      <c r="G15">
        <v>178.8</v>
      </c>
      <c r="H15">
        <v>160.5</v>
      </c>
      <c r="I15">
        <v>184.7</v>
      </c>
      <c r="J15">
        <v>153.69999999999999</v>
      </c>
      <c r="K15">
        <v>174.3</v>
      </c>
      <c r="L15">
        <v>163.9</v>
      </c>
      <c r="M15">
        <v>120</v>
      </c>
      <c r="N15">
        <v>172.1</v>
      </c>
      <c r="O15">
        <v>164.3</v>
      </c>
      <c r="P15">
        <v>177.3</v>
      </c>
      <c r="Q15">
        <v>166.4</v>
      </c>
      <c r="R15">
        <v>192.2</v>
      </c>
      <c r="S15">
        <v>169.9</v>
      </c>
      <c r="T15">
        <v>160.69999999999999</v>
      </c>
      <c r="U15">
        <v>168.5</v>
      </c>
      <c r="V15">
        <v>164.5</v>
      </c>
      <c r="W15">
        <v>164.2</v>
      </c>
      <c r="X15">
        <v>161.1</v>
      </c>
      <c r="Y15">
        <v>171.4</v>
      </c>
      <c r="Z15">
        <v>156.5</v>
      </c>
      <c r="AA15">
        <v>161.19999999999999</v>
      </c>
      <c r="AB15">
        <v>164.7</v>
      </c>
      <c r="AC15">
        <v>163</v>
      </c>
      <c r="AD15">
        <v>162.69999999999999</v>
      </c>
    </row>
    <row r="16" spans="1:30" x14ac:dyDescent="0.3">
      <c r="A16" t="s">
        <v>34</v>
      </c>
      <c r="B16">
        <v>2022</v>
      </c>
      <c r="C16" t="s">
        <v>35</v>
      </c>
      <c r="E16">
        <v>150</v>
      </c>
      <c r="F16">
        <v>200.6</v>
      </c>
      <c r="G16">
        <v>175.8</v>
      </c>
      <c r="H16">
        <v>160.69999999999999</v>
      </c>
      <c r="I16">
        <v>184.9</v>
      </c>
      <c r="J16">
        <v>153.69999999999999</v>
      </c>
      <c r="K16">
        <v>169.7</v>
      </c>
      <c r="L16">
        <v>163.69999999999999</v>
      </c>
      <c r="M16">
        <v>118.9</v>
      </c>
      <c r="N16">
        <v>174.3</v>
      </c>
      <c r="O16">
        <v>164.7</v>
      </c>
      <c r="P16">
        <v>178</v>
      </c>
      <c r="Q16">
        <v>166.2</v>
      </c>
      <c r="R16">
        <v>192.8</v>
      </c>
      <c r="S16">
        <v>170.8</v>
      </c>
      <c r="T16">
        <v>162.4</v>
      </c>
      <c r="U16">
        <v>169.6</v>
      </c>
      <c r="V16">
        <v>165.5</v>
      </c>
      <c r="W16">
        <v>165.7</v>
      </c>
      <c r="X16">
        <v>161.80000000000001</v>
      </c>
      <c r="Y16">
        <v>172.2</v>
      </c>
      <c r="Z16">
        <v>156.9</v>
      </c>
      <c r="AA16">
        <v>162.1</v>
      </c>
      <c r="AB16">
        <v>165.4</v>
      </c>
      <c r="AC16">
        <v>164.4</v>
      </c>
      <c r="AD16">
        <v>163.5</v>
      </c>
    </row>
    <row r="17" spans="1:30" x14ac:dyDescent="0.3">
      <c r="A17" t="s">
        <v>34</v>
      </c>
      <c r="B17">
        <v>2022</v>
      </c>
      <c r="C17" t="s">
        <v>36</v>
      </c>
      <c r="E17">
        <v>151.30000000000001</v>
      </c>
      <c r="F17">
        <v>210.7</v>
      </c>
      <c r="G17">
        <v>167.8</v>
      </c>
      <c r="H17">
        <v>162.19999999999999</v>
      </c>
      <c r="I17">
        <v>194.6</v>
      </c>
      <c r="J17">
        <v>157.6</v>
      </c>
      <c r="K17">
        <v>166.9</v>
      </c>
      <c r="L17">
        <v>163.9</v>
      </c>
      <c r="M17">
        <v>118.8</v>
      </c>
      <c r="N17">
        <v>177.4</v>
      </c>
      <c r="O17">
        <v>165.3</v>
      </c>
      <c r="P17">
        <v>179.3</v>
      </c>
      <c r="Q17">
        <v>168.4</v>
      </c>
      <c r="R17">
        <v>193.7</v>
      </c>
      <c r="S17">
        <v>172.1</v>
      </c>
      <c r="T17">
        <v>164.6</v>
      </c>
      <c r="U17">
        <v>171.1</v>
      </c>
      <c r="V17">
        <v>165.3</v>
      </c>
      <c r="W17">
        <v>167.2</v>
      </c>
      <c r="X17">
        <v>162.80000000000001</v>
      </c>
      <c r="Y17">
        <v>173</v>
      </c>
      <c r="Z17">
        <v>157.9</v>
      </c>
      <c r="AA17">
        <v>163.30000000000001</v>
      </c>
      <c r="AB17">
        <v>166</v>
      </c>
      <c r="AC17">
        <v>167.2</v>
      </c>
      <c r="AD17">
        <v>164.6</v>
      </c>
    </row>
    <row r="18" spans="1:30" x14ac:dyDescent="0.3">
      <c r="A18" t="s">
        <v>34</v>
      </c>
      <c r="B18">
        <v>2022</v>
      </c>
      <c r="C18" t="s">
        <v>37</v>
      </c>
      <c r="E18">
        <v>152.9</v>
      </c>
      <c r="F18">
        <v>211.8</v>
      </c>
      <c r="G18">
        <v>164.5</v>
      </c>
      <c r="H18">
        <v>163.9</v>
      </c>
      <c r="I18">
        <v>199.5</v>
      </c>
      <c r="J18">
        <v>172.6</v>
      </c>
      <c r="K18">
        <v>166.2</v>
      </c>
      <c r="L18">
        <v>164.7</v>
      </c>
      <c r="M18">
        <v>119</v>
      </c>
      <c r="N18">
        <v>181.3</v>
      </c>
      <c r="O18">
        <v>166.2</v>
      </c>
      <c r="P18">
        <v>180.9</v>
      </c>
      <c r="Q18">
        <v>170.8</v>
      </c>
      <c r="R18">
        <v>193.9</v>
      </c>
      <c r="S18">
        <v>173.9</v>
      </c>
      <c r="T18">
        <v>166.5</v>
      </c>
      <c r="U18">
        <v>172.8</v>
      </c>
      <c r="V18">
        <v>167</v>
      </c>
      <c r="W18">
        <v>172.2</v>
      </c>
      <c r="X18">
        <v>164</v>
      </c>
      <c r="Y18">
        <v>174</v>
      </c>
      <c r="Z18">
        <v>162.6</v>
      </c>
      <c r="AA18">
        <v>164.4</v>
      </c>
      <c r="AB18">
        <v>166.9</v>
      </c>
      <c r="AC18">
        <v>168.8</v>
      </c>
      <c r="AD18">
        <v>166.8</v>
      </c>
    </row>
    <row r="19" spans="1:30" x14ac:dyDescent="0.3">
      <c r="A19" t="s">
        <v>34</v>
      </c>
      <c r="B19">
        <v>2022</v>
      </c>
      <c r="C19" t="s">
        <v>38</v>
      </c>
      <c r="E19">
        <v>154.1</v>
      </c>
      <c r="F19">
        <v>217</v>
      </c>
      <c r="G19">
        <v>162.4</v>
      </c>
      <c r="H19">
        <v>164.9</v>
      </c>
      <c r="I19">
        <v>202.4</v>
      </c>
      <c r="J19">
        <v>171</v>
      </c>
      <c r="K19">
        <v>174.9</v>
      </c>
      <c r="L19">
        <v>164.7</v>
      </c>
      <c r="M19">
        <v>119.7</v>
      </c>
      <c r="N19">
        <v>184.9</v>
      </c>
      <c r="O19">
        <v>167.1</v>
      </c>
      <c r="P19">
        <v>182.5</v>
      </c>
      <c r="Q19">
        <v>173.3</v>
      </c>
      <c r="R19">
        <v>194.1</v>
      </c>
      <c r="S19">
        <v>175.6</v>
      </c>
      <c r="T19">
        <v>168.4</v>
      </c>
      <c r="U19">
        <v>174.6</v>
      </c>
      <c r="V19">
        <v>167.5</v>
      </c>
      <c r="W19">
        <v>174.6</v>
      </c>
      <c r="X19">
        <v>165.2</v>
      </c>
      <c r="Y19">
        <v>174.8</v>
      </c>
      <c r="Z19">
        <v>163</v>
      </c>
      <c r="AA19">
        <v>165.1</v>
      </c>
      <c r="AB19">
        <v>167.9</v>
      </c>
      <c r="AC19">
        <v>168.4</v>
      </c>
      <c r="AD19">
        <v>167.5</v>
      </c>
    </row>
    <row r="20" spans="1:30" x14ac:dyDescent="0.3">
      <c r="A20" t="s">
        <v>34</v>
      </c>
      <c r="B20">
        <v>2022</v>
      </c>
      <c r="C20" t="s">
        <v>39</v>
      </c>
      <c r="E20">
        <v>155</v>
      </c>
      <c r="F20">
        <v>219.4</v>
      </c>
      <c r="G20">
        <v>170.8</v>
      </c>
      <c r="H20">
        <v>165.8</v>
      </c>
      <c r="I20">
        <v>200.9</v>
      </c>
      <c r="J20">
        <v>169.7</v>
      </c>
      <c r="K20">
        <v>182.3</v>
      </c>
      <c r="L20">
        <v>164.3</v>
      </c>
      <c r="M20">
        <v>119.9</v>
      </c>
      <c r="N20">
        <v>187.1</v>
      </c>
      <c r="O20">
        <v>167.9</v>
      </c>
      <c r="P20">
        <v>183.9</v>
      </c>
      <c r="Q20">
        <v>174.9</v>
      </c>
      <c r="R20">
        <v>194.3</v>
      </c>
      <c r="S20">
        <v>177.1</v>
      </c>
      <c r="T20">
        <v>169.9</v>
      </c>
      <c r="U20">
        <v>176</v>
      </c>
      <c r="V20">
        <v>166.8</v>
      </c>
      <c r="W20">
        <v>176</v>
      </c>
      <c r="X20">
        <v>166.4</v>
      </c>
      <c r="Y20">
        <v>175.4</v>
      </c>
      <c r="Z20">
        <v>161.1</v>
      </c>
      <c r="AA20">
        <v>165.8</v>
      </c>
      <c r="AB20">
        <v>169</v>
      </c>
      <c r="AC20">
        <v>169.4</v>
      </c>
      <c r="AD20">
        <v>167.5</v>
      </c>
    </row>
    <row r="21" spans="1:30" x14ac:dyDescent="0.3">
      <c r="A21" t="s">
        <v>34</v>
      </c>
      <c r="B21">
        <v>2022</v>
      </c>
      <c r="C21" t="s">
        <v>40</v>
      </c>
      <c r="E21">
        <v>156.5</v>
      </c>
      <c r="F21">
        <v>213</v>
      </c>
      <c r="G21">
        <v>175.2</v>
      </c>
      <c r="H21">
        <v>166.6</v>
      </c>
      <c r="I21">
        <v>195.8</v>
      </c>
      <c r="J21">
        <v>174.2</v>
      </c>
      <c r="K21">
        <v>182.1</v>
      </c>
      <c r="L21">
        <v>164.3</v>
      </c>
      <c r="M21">
        <v>120</v>
      </c>
      <c r="N21">
        <v>190</v>
      </c>
      <c r="O21">
        <v>168.4</v>
      </c>
      <c r="P21">
        <v>185.2</v>
      </c>
      <c r="Q21">
        <v>175</v>
      </c>
      <c r="R21">
        <v>194.6</v>
      </c>
      <c r="S21">
        <v>178.3</v>
      </c>
      <c r="T21">
        <v>171.3</v>
      </c>
      <c r="U21">
        <v>177.3</v>
      </c>
      <c r="V21">
        <v>167.8</v>
      </c>
      <c r="W21">
        <v>179.6</v>
      </c>
      <c r="X21">
        <v>167.4</v>
      </c>
      <c r="Y21">
        <v>176.1</v>
      </c>
      <c r="Z21">
        <v>161.6</v>
      </c>
      <c r="AA21">
        <v>166.3</v>
      </c>
      <c r="AB21">
        <v>171.4</v>
      </c>
      <c r="AC21">
        <v>169.7</v>
      </c>
      <c r="AD21">
        <v>168.4</v>
      </c>
    </row>
    <row r="22" spans="1:30" x14ac:dyDescent="0.3">
      <c r="A22" t="s">
        <v>34</v>
      </c>
      <c r="B22">
        <v>2022</v>
      </c>
      <c r="C22" t="s">
        <v>41</v>
      </c>
      <c r="E22">
        <v>160.30000000000001</v>
      </c>
      <c r="F22">
        <v>206.5</v>
      </c>
      <c r="G22">
        <v>169.2</v>
      </c>
      <c r="H22">
        <v>168.1</v>
      </c>
      <c r="I22">
        <v>192.4</v>
      </c>
      <c r="J22">
        <v>172.9</v>
      </c>
      <c r="K22">
        <v>186.7</v>
      </c>
      <c r="L22">
        <v>167.2</v>
      </c>
      <c r="M22">
        <v>120.9</v>
      </c>
      <c r="N22">
        <v>193.6</v>
      </c>
      <c r="O22">
        <v>168.8</v>
      </c>
      <c r="P22">
        <v>186.3</v>
      </c>
      <c r="Q22">
        <v>176.3</v>
      </c>
      <c r="R22">
        <v>195</v>
      </c>
      <c r="S22">
        <v>179.5</v>
      </c>
      <c r="T22">
        <v>172.7</v>
      </c>
      <c r="U22">
        <v>178.5</v>
      </c>
      <c r="V22">
        <v>169</v>
      </c>
      <c r="W22">
        <v>178.8</v>
      </c>
      <c r="X22">
        <v>168.5</v>
      </c>
      <c r="Y22">
        <v>176.8</v>
      </c>
      <c r="Z22">
        <v>161.9</v>
      </c>
      <c r="AA22">
        <v>166.9</v>
      </c>
      <c r="AB22">
        <v>172.3</v>
      </c>
      <c r="AC22">
        <v>171.2</v>
      </c>
      <c r="AD22">
        <v>169.1</v>
      </c>
    </row>
    <row r="23" spans="1:30" x14ac:dyDescent="0.3">
      <c r="A23" t="s">
        <v>34</v>
      </c>
      <c r="B23">
        <v>2022</v>
      </c>
      <c r="C23" t="s">
        <v>42</v>
      </c>
      <c r="E23">
        <v>163.5</v>
      </c>
      <c r="F23">
        <v>209.2</v>
      </c>
      <c r="G23">
        <v>169.7</v>
      </c>
      <c r="H23">
        <v>169.7</v>
      </c>
      <c r="I23">
        <v>188.7</v>
      </c>
      <c r="J23">
        <v>165.7</v>
      </c>
      <c r="K23">
        <v>191.8</v>
      </c>
      <c r="L23">
        <v>169.1</v>
      </c>
      <c r="M23">
        <v>121.6</v>
      </c>
      <c r="N23">
        <v>197.3</v>
      </c>
      <c r="O23">
        <v>169.4</v>
      </c>
      <c r="P23">
        <v>187.4</v>
      </c>
      <c r="Q23">
        <v>177.8</v>
      </c>
      <c r="R23">
        <v>195.9</v>
      </c>
      <c r="S23">
        <v>180.9</v>
      </c>
      <c r="T23">
        <v>174.3</v>
      </c>
      <c r="U23">
        <v>179.9</v>
      </c>
      <c r="V23">
        <v>169.5</v>
      </c>
      <c r="W23">
        <v>179.5</v>
      </c>
      <c r="X23">
        <v>169.5</v>
      </c>
      <c r="Y23">
        <v>177.8</v>
      </c>
      <c r="Z23">
        <v>162.30000000000001</v>
      </c>
      <c r="AA23">
        <v>167.6</v>
      </c>
      <c r="AB23">
        <v>173.1</v>
      </c>
      <c r="AC23">
        <v>170.9</v>
      </c>
      <c r="AD23">
        <v>169.7</v>
      </c>
    </row>
    <row r="24" spans="1:30" x14ac:dyDescent="0.3">
      <c r="A24" t="s">
        <v>34</v>
      </c>
      <c r="B24">
        <v>2022</v>
      </c>
      <c r="C24" t="s">
        <v>43</v>
      </c>
      <c r="E24">
        <v>165.2</v>
      </c>
      <c r="F24">
        <v>210.9</v>
      </c>
      <c r="G24">
        <v>170.9</v>
      </c>
      <c r="H24">
        <v>170.9</v>
      </c>
      <c r="I24">
        <v>186.5</v>
      </c>
      <c r="J24">
        <v>163.80000000000001</v>
      </c>
      <c r="K24">
        <v>199.7</v>
      </c>
      <c r="L24">
        <v>169.8</v>
      </c>
      <c r="M24">
        <v>121.9</v>
      </c>
      <c r="N24">
        <v>199.9</v>
      </c>
      <c r="O24">
        <v>169.9</v>
      </c>
      <c r="P24">
        <v>188.3</v>
      </c>
      <c r="Q24">
        <v>179.6</v>
      </c>
      <c r="R24">
        <v>196.3</v>
      </c>
      <c r="S24">
        <v>181.9</v>
      </c>
      <c r="T24">
        <v>175.3</v>
      </c>
      <c r="U24">
        <v>181</v>
      </c>
      <c r="V24">
        <v>171.2</v>
      </c>
      <c r="W24">
        <v>180.5</v>
      </c>
      <c r="X24">
        <v>170.4</v>
      </c>
      <c r="Y24">
        <v>178.7</v>
      </c>
      <c r="Z24">
        <v>162.9</v>
      </c>
      <c r="AA24">
        <v>168.2</v>
      </c>
      <c r="AB24">
        <v>173.4</v>
      </c>
      <c r="AC24">
        <v>172.1</v>
      </c>
      <c r="AD24">
        <v>170.5</v>
      </c>
    </row>
    <row r="25" spans="1:30" x14ac:dyDescent="0.3">
      <c r="A25" t="s">
        <v>34</v>
      </c>
      <c r="B25">
        <v>2022</v>
      </c>
      <c r="C25" t="s">
        <v>45</v>
      </c>
      <c r="E25">
        <v>167.4</v>
      </c>
      <c r="F25">
        <v>209.4</v>
      </c>
      <c r="G25">
        <v>181.4</v>
      </c>
      <c r="H25">
        <v>172.3</v>
      </c>
      <c r="I25">
        <v>188.9</v>
      </c>
      <c r="J25">
        <v>160.69999999999999</v>
      </c>
      <c r="K25">
        <v>183.1</v>
      </c>
      <c r="L25">
        <v>170.5</v>
      </c>
      <c r="M25">
        <v>122.1</v>
      </c>
      <c r="N25">
        <v>202.8</v>
      </c>
      <c r="O25">
        <v>170.4</v>
      </c>
      <c r="P25">
        <v>189.5</v>
      </c>
      <c r="Q25">
        <v>178.3</v>
      </c>
      <c r="R25">
        <v>196.9</v>
      </c>
      <c r="S25">
        <v>183.1</v>
      </c>
      <c r="T25">
        <v>176.2</v>
      </c>
      <c r="U25">
        <v>182.1</v>
      </c>
      <c r="V25">
        <v>171.8</v>
      </c>
      <c r="W25">
        <v>181.3</v>
      </c>
      <c r="X25">
        <v>171.4</v>
      </c>
      <c r="Y25">
        <v>179.8</v>
      </c>
      <c r="Z25">
        <v>163</v>
      </c>
      <c r="AA25">
        <v>168.5</v>
      </c>
      <c r="AB25">
        <v>173.7</v>
      </c>
      <c r="AC25">
        <v>173.6</v>
      </c>
      <c r="AD25">
        <v>171.1</v>
      </c>
    </row>
    <row r="26" spans="1:30" x14ac:dyDescent="0.3">
      <c r="A26" t="s">
        <v>34</v>
      </c>
      <c r="B26">
        <v>2022</v>
      </c>
      <c r="C26" t="s">
        <v>46</v>
      </c>
      <c r="E26">
        <v>169.2</v>
      </c>
      <c r="F26">
        <v>209</v>
      </c>
      <c r="G26">
        <v>190.2</v>
      </c>
      <c r="H26">
        <v>173.6</v>
      </c>
      <c r="I26">
        <v>188.5</v>
      </c>
      <c r="J26">
        <v>158</v>
      </c>
      <c r="K26">
        <v>159.9</v>
      </c>
      <c r="L26">
        <v>170.8</v>
      </c>
      <c r="M26">
        <v>121.8</v>
      </c>
      <c r="N26">
        <v>205.2</v>
      </c>
      <c r="O26">
        <v>171</v>
      </c>
      <c r="P26">
        <v>190.3</v>
      </c>
      <c r="Q26">
        <v>175.9</v>
      </c>
      <c r="R26">
        <v>197.3</v>
      </c>
      <c r="S26">
        <v>184</v>
      </c>
      <c r="T26">
        <v>177</v>
      </c>
      <c r="U26">
        <v>183</v>
      </c>
      <c r="V26">
        <v>170.7</v>
      </c>
      <c r="W26">
        <v>182</v>
      </c>
      <c r="X26">
        <v>172.1</v>
      </c>
      <c r="Y26">
        <v>181.1</v>
      </c>
      <c r="Z26">
        <v>163.4</v>
      </c>
      <c r="AA26">
        <v>168.9</v>
      </c>
      <c r="AB26">
        <v>174.1</v>
      </c>
      <c r="AC26">
        <v>175.8</v>
      </c>
      <c r="AD26">
        <v>172</v>
      </c>
    </row>
    <row r="27" spans="1:30" x14ac:dyDescent="0.3">
      <c r="A27" t="s">
        <v>34</v>
      </c>
      <c r="B27">
        <v>2023</v>
      </c>
      <c r="C27" t="s">
        <v>31</v>
      </c>
      <c r="E27">
        <v>173.8</v>
      </c>
      <c r="F27">
        <v>210.7</v>
      </c>
      <c r="G27">
        <v>194.5</v>
      </c>
      <c r="H27">
        <v>174.6</v>
      </c>
      <c r="I27">
        <v>187.2</v>
      </c>
      <c r="J27">
        <v>158.30000000000001</v>
      </c>
      <c r="K27">
        <v>153.9</v>
      </c>
      <c r="L27">
        <v>170.9</v>
      </c>
      <c r="M27">
        <v>121.1</v>
      </c>
      <c r="N27">
        <v>208.4</v>
      </c>
      <c r="O27">
        <v>171.4</v>
      </c>
      <c r="P27">
        <v>191.2</v>
      </c>
      <c r="Q27">
        <v>176.7</v>
      </c>
      <c r="R27">
        <v>198.2</v>
      </c>
      <c r="S27">
        <v>184.9</v>
      </c>
      <c r="T27">
        <v>177.6</v>
      </c>
      <c r="U27">
        <v>183.8</v>
      </c>
      <c r="V27">
        <v>172.1</v>
      </c>
      <c r="W27">
        <v>182</v>
      </c>
      <c r="X27">
        <v>172.9</v>
      </c>
      <c r="Y27">
        <v>182.3</v>
      </c>
      <c r="Z27">
        <v>163.6</v>
      </c>
      <c r="AA27">
        <v>169.5</v>
      </c>
      <c r="AB27">
        <v>174.3</v>
      </c>
      <c r="AC27">
        <v>178.6</v>
      </c>
      <c r="AD27">
        <v>172.8</v>
      </c>
    </row>
    <row r="28" spans="1:30" x14ac:dyDescent="0.3">
      <c r="A28" t="s">
        <v>34</v>
      </c>
      <c r="B28">
        <v>2023</v>
      </c>
      <c r="C28" t="s">
        <v>35</v>
      </c>
      <c r="E28">
        <v>174.4</v>
      </c>
      <c r="F28">
        <v>207.7</v>
      </c>
      <c r="G28">
        <v>175.2</v>
      </c>
      <c r="H28">
        <v>177.3</v>
      </c>
      <c r="I28">
        <v>179.3</v>
      </c>
      <c r="J28">
        <v>169.5</v>
      </c>
      <c r="K28">
        <v>152.69999999999999</v>
      </c>
      <c r="L28">
        <v>171</v>
      </c>
      <c r="M28">
        <v>120</v>
      </c>
      <c r="N28">
        <v>209.7</v>
      </c>
      <c r="O28">
        <v>172.3</v>
      </c>
      <c r="P28">
        <v>193</v>
      </c>
      <c r="Q28">
        <v>177</v>
      </c>
      <c r="R28">
        <v>199.5</v>
      </c>
      <c r="S28">
        <v>186.2</v>
      </c>
      <c r="T28">
        <v>178.7</v>
      </c>
      <c r="U28">
        <v>185.1</v>
      </c>
      <c r="V28">
        <v>173.5</v>
      </c>
      <c r="W28">
        <v>182.1</v>
      </c>
      <c r="X28">
        <v>174.2</v>
      </c>
      <c r="Y28">
        <v>184.4</v>
      </c>
      <c r="Z28">
        <v>164.2</v>
      </c>
      <c r="AA28">
        <v>170.3</v>
      </c>
      <c r="AB28">
        <v>175</v>
      </c>
      <c r="AC28">
        <v>181</v>
      </c>
      <c r="AD28">
        <v>174.1</v>
      </c>
    </row>
    <row r="29" spans="1:30" x14ac:dyDescent="0.3">
      <c r="A29" t="s">
        <v>34</v>
      </c>
      <c r="B29">
        <v>2023</v>
      </c>
      <c r="C29" t="s">
        <v>36</v>
      </c>
      <c r="E29">
        <v>174.4</v>
      </c>
      <c r="F29">
        <v>207.7</v>
      </c>
      <c r="G29">
        <v>175.2</v>
      </c>
      <c r="H29">
        <v>177.3</v>
      </c>
      <c r="I29">
        <v>179.2</v>
      </c>
      <c r="J29">
        <v>169.5</v>
      </c>
      <c r="K29">
        <v>152.80000000000001</v>
      </c>
      <c r="L29">
        <v>171.1</v>
      </c>
      <c r="M29">
        <v>120</v>
      </c>
      <c r="N29">
        <v>209.7</v>
      </c>
      <c r="O29">
        <v>172.3</v>
      </c>
      <c r="P29">
        <v>193</v>
      </c>
      <c r="Q29">
        <v>177</v>
      </c>
      <c r="R29">
        <v>199.5</v>
      </c>
      <c r="S29">
        <v>186.1</v>
      </c>
      <c r="T29">
        <v>178.7</v>
      </c>
      <c r="U29">
        <v>185.1</v>
      </c>
      <c r="V29">
        <v>173.5</v>
      </c>
      <c r="W29">
        <v>181.9</v>
      </c>
      <c r="X29">
        <v>174.2</v>
      </c>
      <c r="Y29">
        <v>184.4</v>
      </c>
      <c r="Z29">
        <v>164.2</v>
      </c>
      <c r="AA29">
        <v>170.3</v>
      </c>
      <c r="AB29">
        <v>175</v>
      </c>
      <c r="AC29">
        <v>181</v>
      </c>
      <c r="AD29">
        <v>174.1</v>
      </c>
    </row>
    <row r="30" spans="1:30" x14ac:dyDescent="0.3">
      <c r="A30" t="s">
        <v>34</v>
      </c>
      <c r="B30">
        <v>2023</v>
      </c>
      <c r="C30" t="s">
        <v>37</v>
      </c>
      <c r="E30">
        <v>173.8</v>
      </c>
      <c r="F30">
        <v>209.3</v>
      </c>
      <c r="G30">
        <v>169.6</v>
      </c>
      <c r="H30">
        <v>178.4</v>
      </c>
      <c r="I30">
        <v>174.9</v>
      </c>
      <c r="J30">
        <v>176.3</v>
      </c>
      <c r="K30">
        <v>155.4</v>
      </c>
      <c r="L30">
        <v>173.4</v>
      </c>
      <c r="M30">
        <v>121.3</v>
      </c>
      <c r="N30">
        <v>212.9</v>
      </c>
      <c r="O30">
        <v>172.9</v>
      </c>
      <c r="P30">
        <v>193.5</v>
      </c>
      <c r="Q30">
        <v>177.9</v>
      </c>
      <c r="R30">
        <v>200.6</v>
      </c>
      <c r="S30">
        <v>186.9</v>
      </c>
      <c r="T30">
        <v>179.2</v>
      </c>
      <c r="U30">
        <v>185.7</v>
      </c>
      <c r="V30">
        <v>175.2</v>
      </c>
      <c r="W30">
        <v>181.7</v>
      </c>
      <c r="X30">
        <v>174.6</v>
      </c>
      <c r="Y30">
        <v>185</v>
      </c>
      <c r="Z30">
        <v>164.5</v>
      </c>
      <c r="AA30">
        <v>170.7</v>
      </c>
      <c r="AB30">
        <v>176.4</v>
      </c>
      <c r="AC30">
        <v>184</v>
      </c>
      <c r="AD30">
        <v>175</v>
      </c>
    </row>
    <row r="31" spans="1:30" x14ac:dyDescent="0.3">
      <c r="A31" t="s">
        <v>34</v>
      </c>
      <c r="B31">
        <v>2023</v>
      </c>
      <c r="C31" t="s">
        <v>38</v>
      </c>
      <c r="E31">
        <v>173.7</v>
      </c>
      <c r="F31">
        <v>214.3</v>
      </c>
      <c r="G31">
        <v>173.2</v>
      </c>
      <c r="H31">
        <v>179.5</v>
      </c>
      <c r="I31">
        <v>170</v>
      </c>
      <c r="J31">
        <v>172.2</v>
      </c>
      <c r="K31">
        <v>161</v>
      </c>
      <c r="L31">
        <v>175.6</v>
      </c>
      <c r="M31">
        <v>122.7</v>
      </c>
      <c r="N31">
        <v>218</v>
      </c>
      <c r="O31">
        <v>173.4</v>
      </c>
      <c r="P31">
        <v>194.2</v>
      </c>
      <c r="Q31">
        <v>179.1</v>
      </c>
      <c r="R31">
        <v>201</v>
      </c>
      <c r="S31">
        <v>187.3</v>
      </c>
      <c r="T31">
        <v>179.7</v>
      </c>
      <c r="U31">
        <v>186.2</v>
      </c>
      <c r="V31">
        <v>175.6</v>
      </c>
      <c r="W31">
        <v>182.8</v>
      </c>
      <c r="X31">
        <v>175.2</v>
      </c>
      <c r="Y31">
        <v>185.7</v>
      </c>
      <c r="Z31">
        <v>164.8</v>
      </c>
      <c r="AA31">
        <v>171.2</v>
      </c>
      <c r="AB31">
        <v>177.1</v>
      </c>
      <c r="AC31">
        <v>185.2</v>
      </c>
      <c r="AD31">
        <v>175.7</v>
      </c>
    </row>
    <row r="36" spans="1:30" x14ac:dyDescent="0.3">
      <c r="D36" t="s">
        <v>131</v>
      </c>
    </row>
    <row r="37" spans="1:30" x14ac:dyDescent="0.3">
      <c r="A37" t="s">
        <v>34</v>
      </c>
      <c r="B37">
        <v>2021</v>
      </c>
      <c r="C37" t="s">
        <v>31</v>
      </c>
      <c r="D37">
        <v>100</v>
      </c>
      <c r="E37" s="21">
        <f>(E3-E2)/E2</f>
        <v>-7.534246575342427E-3</v>
      </c>
      <c r="F37" s="21">
        <f t="shared" ref="F37:AD37" si="0">(F3-F2)/F2</f>
        <v>-4.7120418848167834E-3</v>
      </c>
      <c r="G37" s="21">
        <f t="shared" si="0"/>
        <v>0</v>
      </c>
      <c r="H37" s="21">
        <f t="shared" si="0"/>
        <v>0</v>
      </c>
      <c r="I37" s="21">
        <f t="shared" si="0"/>
        <v>2.9331514324693123E-2</v>
      </c>
      <c r="J37" s="21">
        <f t="shared" si="0"/>
        <v>1.2863913337847026E-2</v>
      </c>
      <c r="K37" s="21">
        <f t="shared" si="0"/>
        <v>-0.15748373101952282</v>
      </c>
      <c r="L37" s="21">
        <f t="shared" si="0"/>
        <v>1.2484394506867482E-3</v>
      </c>
      <c r="M37" s="21">
        <f t="shared" si="0"/>
        <v>-6.0711188204683681E-3</v>
      </c>
      <c r="N37" s="21">
        <f t="shared" si="0"/>
        <v>6.1349693251533744E-3</v>
      </c>
      <c r="O37" s="21">
        <f t="shared" si="0"/>
        <v>1.7426273458445194E-2</v>
      </c>
      <c r="P37" s="21">
        <f t="shared" si="0"/>
        <v>4.8543689320387313E-3</v>
      </c>
      <c r="Q37" s="21">
        <f t="shared" si="0"/>
        <v>-2.6602176541717083E-2</v>
      </c>
      <c r="R37" s="21">
        <f t="shared" si="0"/>
        <v>5.9331175836029896E-3</v>
      </c>
      <c r="S37" s="21">
        <f t="shared" si="0"/>
        <v>3.2258064516129032E-3</v>
      </c>
      <c r="T37" s="21">
        <f t="shared" si="0"/>
        <v>4.8143053645116132E-3</v>
      </c>
      <c r="U37" s="21">
        <f t="shared" si="0"/>
        <v>3.9062499999999631E-3</v>
      </c>
      <c r="V37" s="21">
        <f t="shared" si="0"/>
        <v>-4.4191919191920266E-3</v>
      </c>
      <c r="W37" s="21">
        <f t="shared" si="0"/>
        <v>2.2821576763485556E-2</v>
      </c>
      <c r="X37" s="21">
        <f t="shared" si="0"/>
        <v>2.0040080160321403E-3</v>
      </c>
      <c r="Y37" s="21">
        <f t="shared" si="0"/>
        <v>6.3171193935565376E-3</v>
      </c>
      <c r="Z37" s="21">
        <f t="shared" si="0"/>
        <v>8.5287846481877545E-3</v>
      </c>
      <c r="AA37" s="21">
        <f t="shared" si="0"/>
        <v>7.4074074074073695E-3</v>
      </c>
      <c r="AB37" s="21">
        <f t="shared" si="0"/>
        <v>-1.2547051442911986E-3</v>
      </c>
      <c r="AC37" s="21">
        <f t="shared" si="0"/>
        <v>-1.9096117122850602E-3</v>
      </c>
      <c r="AD37" s="21">
        <f t="shared" si="0"/>
        <v>4.629629629629743E-3</v>
      </c>
    </row>
    <row r="38" spans="1:30" x14ac:dyDescent="0.3">
      <c r="A38" t="s">
        <v>34</v>
      </c>
      <c r="B38">
        <v>2021</v>
      </c>
      <c r="C38" t="s">
        <v>35</v>
      </c>
      <c r="D38">
        <v>111.71931399118765</v>
      </c>
      <c r="E38" s="21">
        <f t="shared" ref="E38:AD38" si="1">(E4-E3)/E3</f>
        <v>-4.1407867494823621E-3</v>
      </c>
      <c r="F38" s="21">
        <f t="shared" si="1"/>
        <v>-1.8937401367701182E-2</v>
      </c>
      <c r="G38" s="21">
        <f t="shared" si="1"/>
        <v>-3.764974329720492E-2</v>
      </c>
      <c r="H38" s="21">
        <f t="shared" si="1"/>
        <v>3.893575600259535E-3</v>
      </c>
      <c r="I38" s="21">
        <f t="shared" si="1"/>
        <v>5.1689860834989942E-2</v>
      </c>
      <c r="J38" s="21">
        <f t="shared" si="1"/>
        <v>7.3529411764705508E-3</v>
      </c>
      <c r="K38" s="21">
        <f t="shared" si="1"/>
        <v>-0.17610710607621005</v>
      </c>
      <c r="L38" s="21">
        <f t="shared" si="1"/>
        <v>-9.9750623441396159E-3</v>
      </c>
      <c r="M38" s="21">
        <f t="shared" si="1"/>
        <v>-1.5706806282722488E-2</v>
      </c>
      <c r="N38" s="21">
        <f t="shared" si="1"/>
        <v>1.2195121951218818E-3</v>
      </c>
      <c r="O38" s="21">
        <f t="shared" si="1"/>
        <v>2.4374176548089516E-2</v>
      </c>
      <c r="P38" s="21">
        <f t="shared" si="1"/>
        <v>1.1473429951690857E-2</v>
      </c>
      <c r="Q38" s="21">
        <f t="shared" si="1"/>
        <v>-2.5465838509316736E-2</v>
      </c>
      <c r="R38" s="21">
        <f t="shared" si="1"/>
        <v>9.6514745308311604E-3</v>
      </c>
      <c r="S38" s="21">
        <f t="shared" si="1"/>
        <v>1.09324758842443E-2</v>
      </c>
      <c r="T38" s="21">
        <f t="shared" si="1"/>
        <v>8.8980150581794079E-3</v>
      </c>
      <c r="U38" s="21">
        <f t="shared" si="1"/>
        <v>1.0376134889753716E-2</v>
      </c>
      <c r="V38" s="21">
        <f t="shared" si="1"/>
        <v>1.331642358909336E-2</v>
      </c>
      <c r="W38" s="21">
        <f t="shared" si="1"/>
        <v>3.0425963488843813E-2</v>
      </c>
      <c r="X38" s="21">
        <f t="shared" si="1"/>
        <v>6.0000000000000383E-3</v>
      </c>
      <c r="Y38" s="21">
        <f t="shared" si="1"/>
        <v>1.2554927809165096E-2</v>
      </c>
      <c r="Z38" s="21">
        <f t="shared" si="1"/>
        <v>2.2551092318534097E-2</v>
      </c>
      <c r="AA38" s="21">
        <f t="shared" si="1"/>
        <v>1.2700534759358327E-2</v>
      </c>
      <c r="AB38" s="21">
        <f t="shared" si="1"/>
        <v>1.8844221105528353E-3</v>
      </c>
      <c r="AC38" s="21">
        <f t="shared" si="1"/>
        <v>-6.3775510204081625E-3</v>
      </c>
      <c r="AD38" s="21">
        <f t="shared" si="1"/>
        <v>9.8749177090190904E-3</v>
      </c>
    </row>
    <row r="39" spans="1:30" x14ac:dyDescent="0.3">
      <c r="A39" t="s">
        <v>34</v>
      </c>
      <c r="B39">
        <v>2021</v>
      </c>
      <c r="C39" t="s">
        <v>36</v>
      </c>
      <c r="D39">
        <v>118.13122582329009</v>
      </c>
      <c r="E39" s="21">
        <f t="shared" ref="E39:AD39" si="2">(E5-E4)/E4</f>
        <v>-1.386001386001504E-3</v>
      </c>
      <c r="F39" s="21">
        <f t="shared" si="2"/>
        <v>3.0563002680965085E-2</v>
      </c>
      <c r="G39" s="21">
        <f t="shared" si="2"/>
        <v>-2.9045643153526837E-2</v>
      </c>
      <c r="H39" s="21">
        <f t="shared" si="2"/>
        <v>1.2928248222366973E-3</v>
      </c>
      <c r="I39" s="21">
        <f t="shared" si="2"/>
        <v>3.2766225582860853E-2</v>
      </c>
      <c r="J39" s="21">
        <f t="shared" si="2"/>
        <v>1.9907100199071003E-2</v>
      </c>
      <c r="K39" s="21">
        <f t="shared" si="2"/>
        <v>-6.5625000000000003E-2</v>
      </c>
      <c r="L39" s="21">
        <f t="shared" si="2"/>
        <v>6.2972292191435762E-3</v>
      </c>
      <c r="M39" s="21">
        <f t="shared" si="2"/>
        <v>-1.7730496453900962E-3</v>
      </c>
      <c r="N39" s="21">
        <f t="shared" si="2"/>
        <v>-4.2630937880632682E-3</v>
      </c>
      <c r="O39" s="21">
        <f t="shared" si="2"/>
        <v>6.4308681672025723E-3</v>
      </c>
      <c r="P39" s="21">
        <f t="shared" si="2"/>
        <v>4.1791044776118723E-3</v>
      </c>
      <c r="Q39" s="21">
        <f t="shared" si="2"/>
        <v>-1.2746972594010009E-3</v>
      </c>
      <c r="R39" s="21">
        <f t="shared" si="2"/>
        <v>-1.0621348911312642E-3</v>
      </c>
      <c r="S39" s="21">
        <f t="shared" si="2"/>
        <v>3.8167938931299157E-3</v>
      </c>
      <c r="T39" s="21">
        <f t="shared" si="2"/>
        <v>3.3921302578018993E-3</v>
      </c>
      <c r="U39" s="21">
        <f t="shared" si="2"/>
        <v>3.8510911424903356E-3</v>
      </c>
      <c r="V39" s="21">
        <f t="shared" si="2"/>
        <v>6.2578222778469526E-4</v>
      </c>
      <c r="W39" s="21">
        <f t="shared" si="2"/>
        <v>2.0341207349081326E-2</v>
      </c>
      <c r="X39" s="21">
        <f t="shared" si="2"/>
        <v>1.9880715705764278E-3</v>
      </c>
      <c r="Y39" s="21">
        <f t="shared" si="2"/>
        <v>2.4798512089273233E-3</v>
      </c>
      <c r="Z39" s="21">
        <f t="shared" si="2"/>
        <v>7.5809786354238068E-3</v>
      </c>
      <c r="AA39" s="21">
        <f t="shared" si="2"/>
        <v>7.2607260726072235E-3</v>
      </c>
      <c r="AB39" s="21">
        <f t="shared" si="2"/>
        <v>4.3887147335422488E-3</v>
      </c>
      <c r="AC39" s="21">
        <f t="shared" si="2"/>
        <v>-1.2836970474967907E-2</v>
      </c>
      <c r="AD39" s="21">
        <f t="shared" si="2"/>
        <v>2.6075619295958647E-3</v>
      </c>
    </row>
    <row r="40" spans="1:30" x14ac:dyDescent="0.3">
      <c r="A40" t="s">
        <v>34</v>
      </c>
      <c r="B40">
        <v>2021</v>
      </c>
      <c r="C40" t="s">
        <v>37</v>
      </c>
      <c r="D40">
        <v>115.69937848562857</v>
      </c>
      <c r="E40" s="21">
        <f t="shared" ref="E40:AD40" si="3">(E6-E5)/E5</f>
        <v>1.3879250520473078E-3</v>
      </c>
      <c r="F40" s="21">
        <f t="shared" si="3"/>
        <v>3.0176899063475607E-2</v>
      </c>
      <c r="G40" s="21">
        <f t="shared" si="3"/>
        <v>4.8840048840047799E-3</v>
      </c>
      <c r="H40" s="21">
        <f t="shared" si="3"/>
        <v>3.2278889606197547E-3</v>
      </c>
      <c r="I40" s="21">
        <f t="shared" si="3"/>
        <v>3.7827943868212255E-2</v>
      </c>
      <c r="J40" s="21">
        <f t="shared" si="3"/>
        <v>6.9616135328562256E-2</v>
      </c>
      <c r="K40" s="21">
        <f t="shared" si="3"/>
        <v>-3.6120401337792679E-2</v>
      </c>
      <c r="L40" s="21">
        <f t="shared" si="3"/>
        <v>1.1889862327909744E-2</v>
      </c>
      <c r="M40" s="21">
        <f t="shared" si="3"/>
        <v>4.4404973357015992E-3</v>
      </c>
      <c r="N40" s="21">
        <f t="shared" si="3"/>
        <v>2.4464831804281695E-3</v>
      </c>
      <c r="O40" s="21">
        <f t="shared" si="3"/>
        <v>7.0287539936101876E-3</v>
      </c>
      <c r="P40" s="21">
        <f t="shared" si="3"/>
        <v>4.1617122473247151E-3</v>
      </c>
      <c r="Q40" s="21">
        <f t="shared" si="3"/>
        <v>8.2961072112317253E-3</v>
      </c>
      <c r="R40" s="21">
        <f t="shared" si="3"/>
        <v>3.7214247740564436E-3</v>
      </c>
      <c r="S40" s="21">
        <f t="shared" si="3"/>
        <v>6.3371356147021544E-3</v>
      </c>
      <c r="T40" s="21">
        <f t="shared" si="3"/>
        <v>4.0567951318458036E-3</v>
      </c>
      <c r="U40" s="21">
        <f t="shared" si="3"/>
        <v>5.7544757033248439E-3</v>
      </c>
      <c r="V40" s="21">
        <f t="shared" si="3"/>
        <v>9.3808630393996239E-3</v>
      </c>
      <c r="W40" s="21">
        <f t="shared" si="3"/>
        <v>6.4308681672022071E-4</v>
      </c>
      <c r="X40" s="21">
        <f t="shared" si="3"/>
        <v>3.968253968254119E-3</v>
      </c>
      <c r="Y40" s="21">
        <f t="shared" si="3"/>
        <v>3.7105751391467087E-3</v>
      </c>
      <c r="Z40" s="21">
        <f t="shared" si="3"/>
        <v>2.7359781121751416E-3</v>
      </c>
      <c r="AA40" s="21">
        <f t="shared" si="3"/>
        <v>3.9318479685451794E-3</v>
      </c>
      <c r="AB40" s="21">
        <f t="shared" si="3"/>
        <v>6.2421972534346278E-4</v>
      </c>
      <c r="AC40" s="21">
        <f t="shared" si="3"/>
        <v>1.0403120936280846E-2</v>
      </c>
      <c r="AD40" s="21">
        <f t="shared" si="3"/>
        <v>3.9011703511052944E-3</v>
      </c>
    </row>
    <row r="41" spans="1:30" x14ac:dyDescent="0.3">
      <c r="A41" t="s">
        <v>34</v>
      </c>
      <c r="B41">
        <v>2021</v>
      </c>
      <c r="C41" t="s">
        <v>38</v>
      </c>
      <c r="D41">
        <v>122.18927041703394</v>
      </c>
      <c r="E41" s="21">
        <f t="shared" ref="E41:AD41" si="4">(E7-E6)/E6</f>
        <v>1.386001386001386E-2</v>
      </c>
      <c r="F41" s="21">
        <f t="shared" si="4"/>
        <v>1.2626262626262626E-2</v>
      </c>
      <c r="G41" s="21">
        <f t="shared" si="4"/>
        <v>3.4629404617254056E-2</v>
      </c>
      <c r="H41" s="21">
        <f t="shared" si="4"/>
        <v>4.5045045045044316E-3</v>
      </c>
      <c r="I41" s="21">
        <f t="shared" si="4"/>
        <v>5.0558495002939415E-2</v>
      </c>
      <c r="J41" s="21">
        <f t="shared" si="4"/>
        <v>1.6423357664233508E-2</v>
      </c>
      <c r="K41" s="21">
        <f t="shared" si="4"/>
        <v>2.637057598889668E-2</v>
      </c>
      <c r="L41" s="21">
        <f t="shared" si="4"/>
        <v>2.2881880024737275E-2</v>
      </c>
      <c r="M41" s="21">
        <f t="shared" si="4"/>
        <v>1.503094606542885E-2</v>
      </c>
      <c r="N41" s="21">
        <f t="shared" si="4"/>
        <v>2.6235509456985863E-2</v>
      </c>
      <c r="O41" s="21">
        <f t="shared" si="4"/>
        <v>1.0786802030456961E-2</v>
      </c>
      <c r="P41" s="21">
        <f t="shared" si="4"/>
        <v>8.8809946714031966E-3</v>
      </c>
      <c r="Q41" s="21">
        <f t="shared" si="4"/>
        <v>1.7088607594936637E-2</v>
      </c>
      <c r="R41" s="21">
        <f t="shared" si="4"/>
        <v>1.6419491525423699E-2</v>
      </c>
      <c r="S41" s="21">
        <f t="shared" si="4"/>
        <v>1.8891687657430729E-2</v>
      </c>
      <c r="T41" s="21">
        <f t="shared" si="4"/>
        <v>2.4242424242424204E-2</v>
      </c>
      <c r="U41" s="21">
        <f t="shared" si="4"/>
        <v>1.9707565162110578E-2</v>
      </c>
      <c r="V41" s="21">
        <f t="shared" si="4"/>
        <v>1.2391573729862988E-3</v>
      </c>
      <c r="W41" s="21">
        <f t="shared" si="4"/>
        <v>2.4421593830334265E-2</v>
      </c>
      <c r="X41" s="21">
        <f t="shared" si="4"/>
        <v>1.9104084321475475E-2</v>
      </c>
      <c r="Y41" s="21">
        <f t="shared" si="4"/>
        <v>2.1565003080714726E-2</v>
      </c>
      <c r="Z41" s="21">
        <f t="shared" si="4"/>
        <v>1.568894952251031E-2</v>
      </c>
      <c r="AA41" s="21">
        <f t="shared" si="4"/>
        <v>1.6971279373368297E-2</v>
      </c>
      <c r="AB41" s="21">
        <f t="shared" si="4"/>
        <v>5.6144728633810183E-3</v>
      </c>
      <c r="AC41" s="21">
        <f t="shared" si="4"/>
        <v>2.0592020592020518E-2</v>
      </c>
      <c r="AD41" s="21">
        <f t="shared" si="4"/>
        <v>1.5544041450777238E-2</v>
      </c>
    </row>
    <row r="42" spans="1:30" x14ac:dyDescent="0.3">
      <c r="A42" t="s">
        <v>34</v>
      </c>
      <c r="B42">
        <v>2021</v>
      </c>
      <c r="C42" t="s">
        <v>39</v>
      </c>
      <c r="D42">
        <v>131.36821398526081</v>
      </c>
      <c r="E42" s="21">
        <f t="shared" ref="E42:AD42" si="5">(E8-E7)/E7</f>
        <v>2.7341079972657365E-3</v>
      </c>
      <c r="F42" s="21">
        <f t="shared" si="5"/>
        <v>7.481296758104738E-3</v>
      </c>
      <c r="G42" s="21">
        <f t="shared" si="5"/>
        <v>6.1068702290076202E-2</v>
      </c>
      <c r="H42" s="21">
        <f t="shared" si="5"/>
        <v>6.4061499039073878E-4</v>
      </c>
      <c r="I42" s="21">
        <f t="shared" si="5"/>
        <v>2.7979854504756579E-2</v>
      </c>
      <c r="J42" s="21">
        <f t="shared" si="5"/>
        <v>-1.4961101137043686E-2</v>
      </c>
      <c r="K42" s="21">
        <f t="shared" si="5"/>
        <v>5.0709939148073022E-2</v>
      </c>
      <c r="L42" s="21">
        <f t="shared" si="5"/>
        <v>3.6275695284159267E-3</v>
      </c>
      <c r="M42" s="21">
        <f t="shared" si="5"/>
        <v>2.6132404181184424E-3</v>
      </c>
      <c r="N42" s="21">
        <f t="shared" si="5"/>
        <v>1.7835909631391878E-3</v>
      </c>
      <c r="O42" s="21">
        <f t="shared" si="5"/>
        <v>4.394224733207712E-3</v>
      </c>
      <c r="P42" s="21">
        <f t="shared" si="5"/>
        <v>1.1737089201877934E-2</v>
      </c>
      <c r="Q42" s="21">
        <f t="shared" si="5"/>
        <v>1.1823273179838244E-2</v>
      </c>
      <c r="R42" s="21">
        <f t="shared" si="5"/>
        <v>-5.7321521625846496E-3</v>
      </c>
      <c r="S42" s="21">
        <f t="shared" si="5"/>
        <v>2.4721878862792165E-3</v>
      </c>
      <c r="T42" s="21">
        <f t="shared" si="5"/>
        <v>-1.9723865877710909E-3</v>
      </c>
      <c r="U42" s="21">
        <f t="shared" si="5"/>
        <v>1.8703241895260782E-3</v>
      </c>
      <c r="V42" s="21">
        <f t="shared" si="5"/>
        <v>-6.8069306930692722E-3</v>
      </c>
      <c r="W42" s="21">
        <f t="shared" si="5"/>
        <v>2.5094102885822186E-3</v>
      </c>
      <c r="X42" s="21">
        <f t="shared" si="5"/>
        <v>6.4641241111844047E-4</v>
      </c>
      <c r="Y42" s="21">
        <f t="shared" si="5"/>
        <v>3.0156815440289505E-3</v>
      </c>
      <c r="Z42" s="21">
        <f t="shared" si="5"/>
        <v>1.2088650100738636E-2</v>
      </c>
      <c r="AA42" s="21">
        <f t="shared" si="5"/>
        <v>-5.7766367137355949E-3</v>
      </c>
      <c r="AB42" s="21">
        <f t="shared" si="5"/>
        <v>3.1017369727047149E-3</v>
      </c>
      <c r="AC42" s="21">
        <f t="shared" si="5"/>
        <v>1.2610340479194014E-3</v>
      </c>
      <c r="AD42" s="21">
        <f t="shared" si="5"/>
        <v>5.1020408163264218E-3</v>
      </c>
    </row>
    <row r="43" spans="1:30" x14ac:dyDescent="0.3">
      <c r="A43" t="s">
        <v>34</v>
      </c>
      <c r="B43">
        <v>2021</v>
      </c>
      <c r="C43" t="s">
        <v>40</v>
      </c>
      <c r="D43">
        <v>134.20866525112254</v>
      </c>
      <c r="E43" s="21">
        <f t="shared" ref="E43:AD43" si="6">(E9-E8)/E8</f>
        <v>-2.0449897750510087E-3</v>
      </c>
      <c r="F43" s="21">
        <f t="shared" si="6"/>
        <v>2.3762376237623818E-2</v>
      </c>
      <c r="G43" s="21">
        <f t="shared" si="6"/>
        <v>8.3010514665190927E-3</v>
      </c>
      <c r="H43" s="21">
        <f t="shared" si="6"/>
        <v>8.32266325224079E-3</v>
      </c>
      <c r="I43" s="21">
        <f t="shared" si="6"/>
        <v>-8.7098530212302364E-3</v>
      </c>
      <c r="J43" s="21">
        <f t="shared" si="6"/>
        <v>-4.2527339003644513E-3</v>
      </c>
      <c r="K43" s="21">
        <f t="shared" si="6"/>
        <v>5.662805662805652E-2</v>
      </c>
      <c r="L43" s="21">
        <f t="shared" si="6"/>
        <v>-1.2048192771084338E-2</v>
      </c>
      <c r="M43" s="21">
        <f t="shared" si="6"/>
        <v>-5.2128583840138519E-3</v>
      </c>
      <c r="N43" s="21">
        <f t="shared" si="6"/>
        <v>-1.1869436201779741E-3</v>
      </c>
      <c r="O43" s="21">
        <f t="shared" si="6"/>
        <v>5.6250000000000354E-3</v>
      </c>
      <c r="P43" s="21">
        <f t="shared" si="6"/>
        <v>-1.1600928074246928E-3</v>
      </c>
      <c r="Q43" s="21">
        <f t="shared" si="6"/>
        <v>8.6100861008610446E-3</v>
      </c>
      <c r="R43" s="21">
        <f t="shared" si="6"/>
        <v>2.0964360587000905E-3</v>
      </c>
      <c r="S43" s="21">
        <f t="shared" si="6"/>
        <v>3.6991368680642589E-3</v>
      </c>
      <c r="T43" s="21">
        <f t="shared" si="6"/>
        <v>8.5638998682475813E-3</v>
      </c>
      <c r="U43" s="21">
        <f t="shared" si="6"/>
        <v>4.3559427504668144E-3</v>
      </c>
      <c r="V43" s="21">
        <f t="shared" si="6"/>
        <v>6.2305295950155761E-3</v>
      </c>
      <c r="W43" s="21">
        <f t="shared" si="6"/>
        <v>5.6320400500624356E-3</v>
      </c>
      <c r="X43" s="21">
        <f t="shared" si="6"/>
        <v>6.4599483204134363E-3</v>
      </c>
      <c r="Y43" s="21">
        <f t="shared" si="6"/>
        <v>4.2092603728201361E-3</v>
      </c>
      <c r="Z43" s="21">
        <f t="shared" si="6"/>
        <v>1.5925680159256841E-2</v>
      </c>
      <c r="AA43" s="21">
        <f t="shared" si="6"/>
        <v>2.5823111684958404E-3</v>
      </c>
      <c r="AB43" s="21">
        <f t="shared" si="6"/>
        <v>9.2764378478664197E-3</v>
      </c>
      <c r="AC43" s="21">
        <f t="shared" si="6"/>
        <v>8.1863979848865419E-3</v>
      </c>
      <c r="AD43" s="21">
        <f t="shared" si="6"/>
        <v>8.883248730964504E-3</v>
      </c>
    </row>
    <row r="44" spans="1:30" x14ac:dyDescent="0.3">
      <c r="A44" t="s">
        <v>34</v>
      </c>
      <c r="B44">
        <v>2021</v>
      </c>
      <c r="C44" t="s">
        <v>41</v>
      </c>
      <c r="D44">
        <v>127.39350797483337</v>
      </c>
      <c r="E44" s="21">
        <f t="shared" ref="E44:AD44" si="7">(E10-E9)/E9</f>
        <v>1.3661202185791573E-3</v>
      </c>
      <c r="F44" s="21">
        <f t="shared" si="7"/>
        <v>-1.3539651837524232E-2</v>
      </c>
      <c r="G44" s="21">
        <f t="shared" si="7"/>
        <v>-5.1591657519209536E-2</v>
      </c>
      <c r="H44" s="21">
        <f t="shared" si="7"/>
        <v>5.7142857142857507E-3</v>
      </c>
      <c r="I44" s="21">
        <f t="shared" si="7"/>
        <v>3.2399780340472299E-2</v>
      </c>
      <c r="J44" s="21">
        <f t="shared" si="7"/>
        <v>-4.3319097010372141E-2</v>
      </c>
      <c r="K44" s="21">
        <f t="shared" si="7"/>
        <v>-1.2180267965895251E-2</v>
      </c>
      <c r="L44" s="21">
        <f t="shared" si="7"/>
        <v>6.0975609756094091E-4</v>
      </c>
      <c r="M44" s="21">
        <f t="shared" si="7"/>
        <v>4.5414847161572076E-2</v>
      </c>
      <c r="N44" s="21">
        <f t="shared" si="7"/>
        <v>2.9708853238265003E-3</v>
      </c>
      <c r="O44" s="21">
        <f t="shared" si="7"/>
        <v>1.1187072715972548E-2</v>
      </c>
      <c r="P44" s="21">
        <f t="shared" si="7"/>
        <v>9.872241579558752E-3</v>
      </c>
      <c r="Q44" s="21">
        <f t="shared" si="7"/>
        <v>0</v>
      </c>
      <c r="R44" s="21">
        <f t="shared" si="7"/>
        <v>4.7071129707113267E-3</v>
      </c>
      <c r="S44" s="21">
        <f t="shared" si="7"/>
        <v>1.0442260442260373E-2</v>
      </c>
      <c r="T44" s="21">
        <f t="shared" si="7"/>
        <v>1.4369693011103966E-2</v>
      </c>
      <c r="U44" s="21">
        <f t="shared" si="7"/>
        <v>1.1152416356877217E-2</v>
      </c>
      <c r="V44" s="21">
        <f t="shared" si="7"/>
        <v>3.7151702786377356E-3</v>
      </c>
      <c r="W44" s="21">
        <f t="shared" si="7"/>
        <v>1.1823273179838244E-2</v>
      </c>
      <c r="X44" s="21">
        <f t="shared" si="7"/>
        <v>1.0911424903722648E-2</v>
      </c>
      <c r="Y44" s="21">
        <f t="shared" si="7"/>
        <v>8.3832335329341659E-3</v>
      </c>
      <c r="Z44" s="21">
        <f t="shared" si="7"/>
        <v>5.8785107772697954E-3</v>
      </c>
      <c r="AA44" s="21">
        <f t="shared" si="7"/>
        <v>1.4810045074050114E-2</v>
      </c>
      <c r="AB44" s="21">
        <f t="shared" si="7"/>
        <v>3.6764705882354337E-3</v>
      </c>
      <c r="AC44" s="21">
        <f t="shared" si="7"/>
        <v>-6.2460961898809693E-4</v>
      </c>
      <c r="AD44" s="21">
        <f t="shared" si="7"/>
        <v>6.2893081761006293E-3</v>
      </c>
    </row>
    <row r="45" spans="1:30" x14ac:dyDescent="0.3">
      <c r="A45" t="s">
        <v>34</v>
      </c>
      <c r="B45">
        <v>2021</v>
      </c>
      <c r="C45" t="s">
        <v>42</v>
      </c>
      <c r="D45">
        <v>133.46347785180649</v>
      </c>
      <c r="E45" s="21">
        <f t="shared" ref="E45:AD45" si="8">(E11-E10)/E10</f>
        <v>0</v>
      </c>
      <c r="F45" s="21">
        <f t="shared" si="8"/>
        <v>0</v>
      </c>
      <c r="G45" s="21">
        <f t="shared" si="8"/>
        <v>0</v>
      </c>
      <c r="H45" s="21">
        <f t="shared" si="8"/>
        <v>0</v>
      </c>
      <c r="I45" s="21">
        <f t="shared" si="8"/>
        <v>0</v>
      </c>
      <c r="J45" s="21">
        <f t="shared" si="8"/>
        <v>-6.3775510204096134E-4</v>
      </c>
      <c r="K45" s="21">
        <f t="shared" si="8"/>
        <v>6.1652281134415992E-4</v>
      </c>
      <c r="L45" s="21">
        <f t="shared" si="8"/>
        <v>0</v>
      </c>
      <c r="M45" s="21">
        <f t="shared" si="8"/>
        <v>0</v>
      </c>
      <c r="N45" s="21">
        <f t="shared" si="8"/>
        <v>0</v>
      </c>
      <c r="O45" s="21">
        <f t="shared" si="8"/>
        <v>0</v>
      </c>
      <c r="P45" s="21">
        <f t="shared" si="8"/>
        <v>0</v>
      </c>
      <c r="Q45" s="21">
        <f t="shared" si="8"/>
        <v>0</v>
      </c>
      <c r="R45" s="21">
        <f t="shared" si="8"/>
        <v>0</v>
      </c>
      <c r="S45" s="21">
        <f t="shared" si="8"/>
        <v>6.0790273556227549E-4</v>
      </c>
      <c r="T45" s="21">
        <f t="shared" si="8"/>
        <v>0</v>
      </c>
      <c r="U45" s="21">
        <f t="shared" si="8"/>
        <v>6.12745098039355E-4</v>
      </c>
      <c r="V45" s="21">
        <f t="shared" si="8"/>
        <v>0</v>
      </c>
      <c r="W45" s="21">
        <f t="shared" si="8"/>
        <v>0</v>
      </c>
      <c r="X45" s="21">
        <f t="shared" si="8"/>
        <v>0</v>
      </c>
      <c r="Y45" s="21">
        <f t="shared" si="8"/>
        <v>0</v>
      </c>
      <c r="Z45" s="21">
        <f t="shared" si="8"/>
        <v>0</v>
      </c>
      <c r="AA45" s="21">
        <f t="shared" si="8"/>
        <v>6.3451776649742588E-4</v>
      </c>
      <c r="AB45" s="21">
        <f t="shared" si="8"/>
        <v>-6.1050061050074928E-4</v>
      </c>
      <c r="AC45" s="21">
        <f t="shared" si="8"/>
        <v>0</v>
      </c>
      <c r="AD45" s="21">
        <f t="shared" si="8"/>
        <v>0</v>
      </c>
    </row>
    <row r="46" spans="1:30" x14ac:dyDescent="0.3">
      <c r="A46" t="s">
        <v>34</v>
      </c>
      <c r="B46">
        <v>2021</v>
      </c>
      <c r="C46" t="s">
        <v>43</v>
      </c>
      <c r="D46">
        <v>149.84585944854805</v>
      </c>
      <c r="E46" s="21">
        <f t="shared" ref="E46:AD46" si="9">(E12-E11)/E11</f>
        <v>5.4570259208732022E-3</v>
      </c>
      <c r="F46" s="21">
        <f t="shared" si="9"/>
        <v>2.9411764705882075E-3</v>
      </c>
      <c r="G46" s="21">
        <f t="shared" si="9"/>
        <v>-9.2592592592593906E-3</v>
      </c>
      <c r="H46" s="21">
        <f t="shared" si="9"/>
        <v>1.8939393939392862E-3</v>
      </c>
      <c r="I46" s="21">
        <f t="shared" si="9"/>
        <v>1.3829787234042523E-2</v>
      </c>
      <c r="J46" s="21">
        <f t="shared" si="9"/>
        <v>-6.3816209317166563E-3</v>
      </c>
      <c r="K46" s="21">
        <f t="shared" si="9"/>
        <v>0.14171287738755389</v>
      </c>
      <c r="L46" s="21">
        <f t="shared" si="9"/>
        <v>6.7032297379646215E-3</v>
      </c>
      <c r="M46" s="21">
        <f t="shared" si="9"/>
        <v>1.8379281537176297E-2</v>
      </c>
      <c r="N46" s="21">
        <f t="shared" si="9"/>
        <v>2.9620853080568718E-3</v>
      </c>
      <c r="O46" s="21">
        <f t="shared" si="9"/>
        <v>3.0731407498463433E-3</v>
      </c>
      <c r="P46" s="21">
        <f t="shared" si="9"/>
        <v>4.6003450258768428E-3</v>
      </c>
      <c r="Q46" s="21">
        <f t="shared" si="9"/>
        <v>2.2560975609756027E-2</v>
      </c>
      <c r="R46" s="21">
        <f t="shared" si="9"/>
        <v>3.1233732431025212E-3</v>
      </c>
      <c r="S46" s="21">
        <f t="shared" si="9"/>
        <v>6.6828675577156405E-3</v>
      </c>
      <c r="T46" s="21">
        <f t="shared" si="9"/>
        <v>6.4391500321957498E-3</v>
      </c>
      <c r="U46" s="21">
        <f t="shared" si="9"/>
        <v>6.1236987140232697E-3</v>
      </c>
      <c r="V46" s="21">
        <f t="shared" si="9"/>
        <v>9.2535471930906849E-3</v>
      </c>
      <c r="W46" s="21">
        <f t="shared" si="9"/>
        <v>9.8400984009839754E-3</v>
      </c>
      <c r="X46" s="21">
        <f t="shared" si="9"/>
        <v>5.7142857142857507E-3</v>
      </c>
      <c r="Y46" s="21">
        <f t="shared" si="9"/>
        <v>4.1567695961994573E-3</v>
      </c>
      <c r="Z46" s="21">
        <f t="shared" si="9"/>
        <v>1.1038961038960965E-2</v>
      </c>
      <c r="AA46" s="21">
        <f t="shared" si="9"/>
        <v>5.7070386810399859E-3</v>
      </c>
      <c r="AB46" s="21">
        <f t="shared" si="9"/>
        <v>1.2217470983507458E-3</v>
      </c>
      <c r="AC46" s="21">
        <f t="shared" si="9"/>
        <v>5.0000000000000712E-3</v>
      </c>
      <c r="AD46" s="21">
        <f t="shared" si="9"/>
        <v>6.2500000000000003E-3</v>
      </c>
    </row>
    <row r="47" spans="1:30" x14ac:dyDescent="0.3">
      <c r="A47" t="s">
        <v>34</v>
      </c>
      <c r="B47">
        <v>2021</v>
      </c>
      <c r="C47" t="s">
        <v>45</v>
      </c>
      <c r="D47">
        <v>147.16294256104311</v>
      </c>
      <c r="E47" s="21">
        <f t="shared" ref="E47:AD47" si="10">(E13-E12)/E12</f>
        <v>5.4274084124829236E-3</v>
      </c>
      <c r="F47" s="21">
        <f t="shared" si="10"/>
        <v>-1.466275659824047E-2</v>
      </c>
      <c r="G47" s="21">
        <f t="shared" si="10"/>
        <v>1.0514018691588852E-2</v>
      </c>
      <c r="H47" s="21">
        <f t="shared" si="10"/>
        <v>3.7807183364840756E-3</v>
      </c>
      <c r="I47" s="21">
        <f t="shared" si="10"/>
        <v>-2.6232948583420779E-3</v>
      </c>
      <c r="J47" s="21">
        <f t="shared" si="10"/>
        <v>5.1380860629416276E-3</v>
      </c>
      <c r="K47" s="21">
        <f t="shared" si="10"/>
        <v>7.5013491635186058E-2</v>
      </c>
      <c r="L47" s="21">
        <f t="shared" si="10"/>
        <v>6.0532687651345491E-4</v>
      </c>
      <c r="M47" s="21">
        <f t="shared" si="10"/>
        <v>4.1017227235438884E-3</v>
      </c>
      <c r="N47" s="21">
        <f t="shared" si="10"/>
        <v>1.772002362669716E-3</v>
      </c>
      <c r="O47" s="21">
        <f t="shared" si="10"/>
        <v>3.0637254901960788E-3</v>
      </c>
      <c r="P47" s="21">
        <f t="shared" si="10"/>
        <v>4.5792787635947994E-3</v>
      </c>
      <c r="Q47" s="21">
        <f t="shared" si="10"/>
        <v>1.1926058437686345E-2</v>
      </c>
      <c r="R47" s="21">
        <f t="shared" si="10"/>
        <v>1.0378827192528131E-3</v>
      </c>
      <c r="S47" s="21">
        <f t="shared" si="10"/>
        <v>9.0525045262522634E-3</v>
      </c>
      <c r="T47" s="21">
        <f t="shared" si="10"/>
        <v>7.03774792066535E-3</v>
      </c>
      <c r="U47" s="21">
        <f t="shared" si="10"/>
        <v>9.1296409007912346E-3</v>
      </c>
      <c r="V47" s="21">
        <f t="shared" si="10"/>
        <v>3.6674816625916523E-3</v>
      </c>
      <c r="W47" s="21">
        <f t="shared" si="10"/>
        <v>-1.8270401948841837E-3</v>
      </c>
      <c r="X47" s="21">
        <f t="shared" si="10"/>
        <v>5.6818181818182175E-3</v>
      </c>
      <c r="Y47" s="21">
        <f t="shared" si="10"/>
        <v>4.730928444707341E-3</v>
      </c>
      <c r="Z47" s="21">
        <f t="shared" si="10"/>
        <v>-5.7803468208091026E-3</v>
      </c>
      <c r="AA47" s="21">
        <f t="shared" si="10"/>
        <v>7.5662042875158705E-3</v>
      </c>
      <c r="AB47" s="21">
        <f t="shared" si="10"/>
        <v>2.4405125076266362E-3</v>
      </c>
      <c r="AC47" s="21">
        <f t="shared" si="10"/>
        <v>8.7064676616914003E-3</v>
      </c>
      <c r="AD47" s="21">
        <f t="shared" si="10"/>
        <v>2.4844720496894762E-3</v>
      </c>
    </row>
    <row r="48" spans="1:30" x14ac:dyDescent="0.3">
      <c r="A48" t="s">
        <v>34</v>
      </c>
      <c r="B48">
        <v>2021</v>
      </c>
      <c r="C48" t="s">
        <v>46</v>
      </c>
      <c r="D48">
        <v>133.77023311880706</v>
      </c>
      <c r="E48" s="21">
        <f t="shared" ref="E48:AD48" si="11">(E14-E13)/E13</f>
        <v>3.3738191632928477E-3</v>
      </c>
      <c r="F48" s="21">
        <f t="shared" si="11"/>
        <v>-1.3888888888888805E-2</v>
      </c>
      <c r="G48" s="21">
        <f t="shared" si="11"/>
        <v>2.8323699421965352E-2</v>
      </c>
      <c r="H48" s="21">
        <f t="shared" si="11"/>
        <v>3.766478342749493E-3</v>
      </c>
      <c r="I48" s="21">
        <f t="shared" si="11"/>
        <v>-1.3150973172014729E-2</v>
      </c>
      <c r="J48" s="21">
        <f t="shared" si="11"/>
        <v>-1.0223642172523926E-2</v>
      </c>
      <c r="K48" s="21">
        <f t="shared" si="11"/>
        <v>-5.4718875502007921E-2</v>
      </c>
      <c r="L48" s="21">
        <f t="shared" si="11"/>
        <v>-5.4446460980036634E-3</v>
      </c>
      <c r="M48" s="21">
        <f t="shared" si="11"/>
        <v>-1.1437908496732072E-2</v>
      </c>
      <c r="N48" s="21">
        <f t="shared" si="11"/>
        <v>5.3066037735849392E-3</v>
      </c>
      <c r="O48" s="21">
        <f t="shared" si="11"/>
        <v>3.0543677458766036E-3</v>
      </c>
      <c r="P48" s="21">
        <f t="shared" si="11"/>
        <v>5.6980056980056983E-3</v>
      </c>
      <c r="Q48" s="21">
        <f t="shared" si="11"/>
        <v>-8.8391278727165592E-3</v>
      </c>
      <c r="R48" s="21">
        <f t="shared" si="11"/>
        <v>-2.592016588906169E-3</v>
      </c>
      <c r="S48" s="21">
        <f t="shared" si="11"/>
        <v>7.7751196172249487E-3</v>
      </c>
      <c r="T48" s="21">
        <f t="shared" si="11"/>
        <v>8.2592121982209849E-3</v>
      </c>
      <c r="U48" s="21">
        <f t="shared" si="11"/>
        <v>7.2376357056694119E-3</v>
      </c>
      <c r="V48" s="21">
        <f t="shared" si="11"/>
        <v>-4.8721071863579964E-3</v>
      </c>
      <c r="W48" s="21">
        <f t="shared" si="11"/>
        <v>1.2202562538132314E-3</v>
      </c>
      <c r="X48" s="21">
        <f t="shared" si="11"/>
        <v>5.6497175141241507E-3</v>
      </c>
      <c r="Y48" s="21">
        <f t="shared" si="11"/>
        <v>4.1200706297821578E-3</v>
      </c>
      <c r="Z48" s="21">
        <f t="shared" si="11"/>
        <v>5.8139534883719455E-3</v>
      </c>
      <c r="AA48" s="21">
        <f t="shared" si="11"/>
        <v>5.0062578222777399E-3</v>
      </c>
      <c r="AB48" s="21">
        <f t="shared" si="11"/>
        <v>6.0864272671938102E-4</v>
      </c>
      <c r="AC48" s="21">
        <f t="shared" si="11"/>
        <v>2.4660912453761141E-3</v>
      </c>
      <c r="AD48" s="21">
        <f t="shared" si="11"/>
        <v>3.7174721189590725E-3</v>
      </c>
    </row>
    <row r="49" spans="1:30" x14ac:dyDescent="0.3">
      <c r="A49" t="s">
        <v>34</v>
      </c>
      <c r="B49">
        <v>2022</v>
      </c>
      <c r="C49" t="s">
        <v>31</v>
      </c>
      <c r="D49">
        <v>154.51589341687432</v>
      </c>
      <c r="E49" s="21">
        <f t="shared" ref="E49:AD49" si="12">(E15-E14)/E14</f>
        <v>5.3799596503026998E-3</v>
      </c>
      <c r="F49" s="21">
        <f t="shared" si="12"/>
        <v>-5.0301810865202579E-4</v>
      </c>
      <c r="G49" s="21">
        <f t="shared" si="12"/>
        <v>5.0590219224283623E-3</v>
      </c>
      <c r="H49" s="21">
        <f t="shared" si="12"/>
        <v>3.7523452157598143E-3</v>
      </c>
      <c r="I49" s="21">
        <f t="shared" si="12"/>
        <v>-1.5458422174840116E-2</v>
      </c>
      <c r="J49" s="21">
        <f t="shared" si="12"/>
        <v>-7.7469335054875209E-3</v>
      </c>
      <c r="K49" s="21">
        <f t="shared" si="12"/>
        <v>-7.4349442379182146E-2</v>
      </c>
      <c r="L49" s="21">
        <f t="shared" si="12"/>
        <v>-3.0413625304136251E-3</v>
      </c>
      <c r="M49" s="21">
        <f t="shared" si="12"/>
        <v>-8.2644628099173556E-3</v>
      </c>
      <c r="N49" s="21">
        <f t="shared" si="12"/>
        <v>9.3841642228738673E-3</v>
      </c>
      <c r="O49" s="21">
        <f t="shared" si="12"/>
        <v>6.0901339829490101E-4</v>
      </c>
      <c r="P49" s="21">
        <f t="shared" si="12"/>
        <v>4.5325779036827843E-3</v>
      </c>
      <c r="Q49" s="21">
        <f t="shared" si="12"/>
        <v>-1.070154577883462E-2</v>
      </c>
      <c r="R49" s="21">
        <f t="shared" si="12"/>
        <v>-1.039501039501128E-3</v>
      </c>
      <c r="S49" s="21">
        <f t="shared" si="12"/>
        <v>8.3086053412463248E-3</v>
      </c>
      <c r="T49" s="21">
        <f t="shared" si="12"/>
        <v>1.2602394454946441E-2</v>
      </c>
      <c r="U49" s="21">
        <f t="shared" si="12"/>
        <v>8.9820359281437123E-3</v>
      </c>
      <c r="V49" s="21">
        <f t="shared" si="12"/>
        <v>6.7319461444308093E-3</v>
      </c>
      <c r="W49" s="21">
        <f t="shared" si="12"/>
        <v>6.0938452163311586E-4</v>
      </c>
      <c r="X49" s="21">
        <f t="shared" si="12"/>
        <v>5.6179775280899239E-3</v>
      </c>
      <c r="Y49" s="21">
        <f t="shared" si="12"/>
        <v>4.6893317702228097E-3</v>
      </c>
      <c r="Z49" s="21">
        <f t="shared" si="12"/>
        <v>5.1380860629416276E-3</v>
      </c>
      <c r="AA49" s="21">
        <f t="shared" si="12"/>
        <v>3.735990037359865E-3</v>
      </c>
      <c r="AB49" s="21">
        <f t="shared" si="12"/>
        <v>1.8248175182480715E-3</v>
      </c>
      <c r="AC49" s="21">
        <f t="shared" si="12"/>
        <v>2.4600246002460377E-3</v>
      </c>
      <c r="AD49" s="21">
        <f t="shared" si="12"/>
        <v>4.3209876543209179E-3</v>
      </c>
    </row>
    <row r="50" spans="1:30" x14ac:dyDescent="0.3">
      <c r="A50" t="s">
        <v>34</v>
      </c>
      <c r="B50">
        <v>2022</v>
      </c>
      <c r="C50" t="s">
        <v>35</v>
      </c>
      <c r="D50">
        <v>171.67342646948376</v>
      </c>
      <c r="E50" s="21">
        <f t="shared" ref="E50:AD50" si="13">(E16-E15)/E15</f>
        <v>3.3444816053511705E-3</v>
      </c>
      <c r="F50" s="21">
        <f t="shared" si="13"/>
        <v>9.5621540010065714E-3</v>
      </c>
      <c r="G50" s="21">
        <f t="shared" si="13"/>
        <v>-1.6778523489932886E-2</v>
      </c>
      <c r="H50" s="21">
        <f t="shared" si="13"/>
        <v>1.2461059190030444E-3</v>
      </c>
      <c r="I50" s="21">
        <f t="shared" si="13"/>
        <v>1.0828370330266219E-3</v>
      </c>
      <c r="J50" s="21">
        <f t="shared" si="13"/>
        <v>0</v>
      </c>
      <c r="K50" s="21">
        <f t="shared" si="13"/>
        <v>-2.6391279403327726E-2</v>
      </c>
      <c r="L50" s="21">
        <f t="shared" si="13"/>
        <v>-1.2202562538134048E-3</v>
      </c>
      <c r="M50" s="21">
        <f t="shared" si="13"/>
        <v>-9.1666666666666199E-3</v>
      </c>
      <c r="N50" s="21">
        <f t="shared" si="13"/>
        <v>1.2783265543288885E-2</v>
      </c>
      <c r="O50" s="21">
        <f t="shared" si="13"/>
        <v>2.4345709068775241E-3</v>
      </c>
      <c r="P50" s="21">
        <f t="shared" si="13"/>
        <v>3.948110547095254E-3</v>
      </c>
      <c r="Q50" s="21">
        <f t="shared" si="13"/>
        <v>-1.2019230769231793E-3</v>
      </c>
      <c r="R50" s="21">
        <f t="shared" si="13"/>
        <v>3.1217481789803476E-3</v>
      </c>
      <c r="S50" s="21">
        <f t="shared" si="13"/>
        <v>5.297233666862894E-3</v>
      </c>
      <c r="T50" s="21">
        <f t="shared" si="13"/>
        <v>1.0578718108276397E-2</v>
      </c>
      <c r="U50" s="21">
        <f t="shared" si="13"/>
        <v>6.5281899109791951E-3</v>
      </c>
      <c r="V50" s="21">
        <f t="shared" si="13"/>
        <v>6.0790273556231003E-3</v>
      </c>
      <c r="W50" s="21">
        <f t="shared" si="13"/>
        <v>9.1352009744214372E-3</v>
      </c>
      <c r="X50" s="21">
        <f t="shared" si="13"/>
        <v>4.3451272501552896E-3</v>
      </c>
      <c r="Y50" s="21">
        <f t="shared" si="13"/>
        <v>4.6674445740955833E-3</v>
      </c>
      <c r="Z50" s="21">
        <f t="shared" si="13"/>
        <v>2.5559105431310269E-3</v>
      </c>
      <c r="AA50" s="21">
        <f t="shared" si="13"/>
        <v>5.5831265508685217E-3</v>
      </c>
      <c r="AB50" s="21">
        <f t="shared" si="13"/>
        <v>4.2501517911355015E-3</v>
      </c>
      <c r="AC50" s="21">
        <f t="shared" si="13"/>
        <v>8.5889570552147593E-3</v>
      </c>
      <c r="AD50" s="21">
        <f t="shared" si="13"/>
        <v>4.9170251997542186E-3</v>
      </c>
    </row>
    <row r="51" spans="1:30" x14ac:dyDescent="0.3">
      <c r="A51" t="s">
        <v>34</v>
      </c>
      <c r="B51">
        <v>2022</v>
      </c>
      <c r="C51" t="s">
        <v>36</v>
      </c>
      <c r="D51">
        <v>205.99631188996361</v>
      </c>
      <c r="E51" s="21">
        <f t="shared" ref="E51:AD51" si="14">(E17-E16)/E16</f>
        <v>8.6666666666667426E-3</v>
      </c>
      <c r="F51" s="21">
        <f t="shared" si="14"/>
        <v>5.0348953140578238E-2</v>
      </c>
      <c r="G51" s="21">
        <f t="shared" si="14"/>
        <v>-4.5506257110352673E-2</v>
      </c>
      <c r="H51" s="21">
        <f t="shared" si="14"/>
        <v>9.3341630367143758E-3</v>
      </c>
      <c r="I51" s="21">
        <f t="shared" si="14"/>
        <v>5.2460789616008592E-2</v>
      </c>
      <c r="J51" s="21">
        <f t="shared" si="14"/>
        <v>2.5374105400130163E-2</v>
      </c>
      <c r="K51" s="21">
        <f t="shared" si="14"/>
        <v>-1.6499705362404145E-2</v>
      </c>
      <c r="L51" s="21">
        <f t="shared" si="14"/>
        <v>1.2217470983507458E-3</v>
      </c>
      <c r="M51" s="21">
        <f t="shared" si="14"/>
        <v>-8.4104289318762419E-4</v>
      </c>
      <c r="N51" s="21">
        <f t="shared" si="14"/>
        <v>1.7785427423981606E-2</v>
      </c>
      <c r="O51" s="21">
        <f t="shared" si="14"/>
        <v>3.6429872495447649E-3</v>
      </c>
      <c r="P51" s="21">
        <f t="shared" si="14"/>
        <v>7.3033707865169176E-3</v>
      </c>
      <c r="Q51" s="21">
        <f t="shared" si="14"/>
        <v>1.3237063778580128E-2</v>
      </c>
      <c r="R51" s="21">
        <f t="shared" si="14"/>
        <v>4.6680497925310023E-3</v>
      </c>
      <c r="S51" s="21">
        <f t="shared" si="14"/>
        <v>7.6112412177984949E-3</v>
      </c>
      <c r="T51" s="21">
        <f t="shared" si="14"/>
        <v>1.354679802955658E-2</v>
      </c>
      <c r="U51" s="21">
        <f t="shared" si="14"/>
        <v>8.8443396226415092E-3</v>
      </c>
      <c r="V51" s="21">
        <f t="shared" si="14"/>
        <v>-1.2084592145014418E-3</v>
      </c>
      <c r="W51" s="21">
        <f t="shared" si="14"/>
        <v>9.0525045262522634E-3</v>
      </c>
      <c r="X51" s="21">
        <f t="shared" si="14"/>
        <v>6.180469715698393E-3</v>
      </c>
      <c r="Y51" s="21">
        <f t="shared" si="14"/>
        <v>4.6457607433217848E-3</v>
      </c>
      <c r="Z51" s="21">
        <f t="shared" si="14"/>
        <v>6.3734862970044612E-3</v>
      </c>
      <c r="AA51" s="21">
        <f t="shared" si="14"/>
        <v>7.4028377544726534E-3</v>
      </c>
      <c r="AB51" s="21">
        <f t="shared" si="14"/>
        <v>3.6275695284159267E-3</v>
      </c>
      <c r="AC51" s="21">
        <f t="shared" si="14"/>
        <v>1.7031630170316198E-2</v>
      </c>
      <c r="AD51" s="21">
        <f t="shared" si="14"/>
        <v>6.7278287461773351E-3</v>
      </c>
    </row>
    <row r="52" spans="1:30" x14ac:dyDescent="0.3">
      <c r="A52" t="s">
        <v>34</v>
      </c>
      <c r="B52">
        <v>2022</v>
      </c>
      <c r="C52" t="s">
        <v>37</v>
      </c>
      <c r="D52">
        <v>187.91277780461451</v>
      </c>
      <c r="E52" s="21">
        <f t="shared" ref="E52:AD52" si="15">(E18-E17)/E17</f>
        <v>1.0575016523463279E-2</v>
      </c>
      <c r="F52" s="21">
        <f t="shared" si="15"/>
        <v>5.2206929283342323E-3</v>
      </c>
      <c r="G52" s="21">
        <f t="shared" si="15"/>
        <v>-1.9666269368295658E-2</v>
      </c>
      <c r="H52" s="21">
        <f t="shared" si="15"/>
        <v>1.0480887792848441E-2</v>
      </c>
      <c r="I52" s="21">
        <f t="shared" si="15"/>
        <v>2.5179856115107944E-2</v>
      </c>
      <c r="J52" s="21">
        <f t="shared" si="15"/>
        <v>9.5177664974619297E-2</v>
      </c>
      <c r="K52" s="21">
        <f t="shared" si="15"/>
        <v>-4.1941282204914143E-3</v>
      </c>
      <c r="L52" s="21">
        <f t="shared" si="15"/>
        <v>4.8810250152530989E-3</v>
      </c>
      <c r="M52" s="21">
        <f t="shared" si="15"/>
        <v>1.6835016835017075E-3</v>
      </c>
      <c r="N52" s="21">
        <f t="shared" si="15"/>
        <v>2.1984216459977484E-2</v>
      </c>
      <c r="O52" s="21">
        <f t="shared" si="15"/>
        <v>5.4446460980034916E-3</v>
      </c>
      <c r="P52" s="21">
        <f t="shared" si="15"/>
        <v>8.9235917456776028E-3</v>
      </c>
      <c r="Q52" s="21">
        <f t="shared" si="15"/>
        <v>1.4251781472684119E-2</v>
      </c>
      <c r="R52" s="21">
        <f t="shared" si="15"/>
        <v>1.0325245224574965E-3</v>
      </c>
      <c r="S52" s="21">
        <f t="shared" si="15"/>
        <v>1.0459035444509072E-2</v>
      </c>
      <c r="T52" s="21">
        <f t="shared" si="15"/>
        <v>1.1543134872418018E-2</v>
      </c>
      <c r="U52" s="21">
        <f t="shared" si="15"/>
        <v>9.9357101110462715E-3</v>
      </c>
      <c r="V52" s="21">
        <f t="shared" si="15"/>
        <v>1.0284331518451231E-2</v>
      </c>
      <c r="W52" s="21">
        <f t="shared" si="15"/>
        <v>2.9904306220095697E-2</v>
      </c>
      <c r="X52" s="21">
        <f t="shared" si="15"/>
        <v>7.371007371007301E-3</v>
      </c>
      <c r="Y52" s="21">
        <f t="shared" si="15"/>
        <v>5.7803468208092483E-3</v>
      </c>
      <c r="Z52" s="21">
        <f t="shared" si="15"/>
        <v>2.9765674477517344E-2</v>
      </c>
      <c r="AA52" s="21">
        <f t="shared" si="15"/>
        <v>6.7360685854255618E-3</v>
      </c>
      <c r="AB52" s="21">
        <f t="shared" si="15"/>
        <v>5.4216867469879864E-3</v>
      </c>
      <c r="AC52" s="21">
        <f t="shared" si="15"/>
        <v>9.5693779904307587E-3</v>
      </c>
      <c r="AD52" s="21">
        <f t="shared" si="15"/>
        <v>1.3365735115431453E-2</v>
      </c>
    </row>
    <row r="53" spans="1:30" x14ac:dyDescent="0.3">
      <c r="A53" t="s">
        <v>34</v>
      </c>
      <c r="B53">
        <v>2022</v>
      </c>
      <c r="C53" t="s">
        <v>38</v>
      </c>
      <c r="D53">
        <v>199.84651487595673</v>
      </c>
      <c r="E53" s="21">
        <f t="shared" ref="E53:AD53" si="16">(E19-E18)/E18</f>
        <v>7.848266841072522E-3</v>
      </c>
      <c r="F53" s="21">
        <f t="shared" si="16"/>
        <v>2.4551463644948011E-2</v>
      </c>
      <c r="G53" s="21">
        <f t="shared" si="16"/>
        <v>-1.2765957446808475E-2</v>
      </c>
      <c r="H53" s="21">
        <f t="shared" si="16"/>
        <v>6.1012812690665035E-3</v>
      </c>
      <c r="I53" s="21">
        <f t="shared" si="16"/>
        <v>1.4536340852130354E-2</v>
      </c>
      <c r="J53" s="21">
        <f t="shared" si="16"/>
        <v>-9.2699884125144513E-3</v>
      </c>
      <c r="K53" s="21">
        <f t="shared" si="16"/>
        <v>5.2346570397112019E-2</v>
      </c>
      <c r="L53" s="21">
        <f t="shared" si="16"/>
        <v>0</v>
      </c>
      <c r="M53" s="21">
        <f t="shared" si="16"/>
        <v>5.8823529411764948E-3</v>
      </c>
      <c r="N53" s="21">
        <f t="shared" si="16"/>
        <v>1.9856591285162681E-2</v>
      </c>
      <c r="O53" s="21">
        <f t="shared" si="16"/>
        <v>5.4151624548736807E-3</v>
      </c>
      <c r="P53" s="21">
        <f t="shared" si="16"/>
        <v>8.8446655610834399E-3</v>
      </c>
      <c r="Q53" s="21">
        <f t="shared" si="16"/>
        <v>1.4637002341920374E-2</v>
      </c>
      <c r="R53" s="21">
        <f t="shared" si="16"/>
        <v>1.0314595152139691E-3</v>
      </c>
      <c r="S53" s="21">
        <f t="shared" si="16"/>
        <v>9.7757331799884339E-3</v>
      </c>
      <c r="T53" s="21">
        <f t="shared" si="16"/>
        <v>1.1411411411411446E-2</v>
      </c>
      <c r="U53" s="21">
        <f t="shared" si="16"/>
        <v>1.0416666666666567E-2</v>
      </c>
      <c r="V53" s="21">
        <f t="shared" si="16"/>
        <v>2.9940119760479044E-3</v>
      </c>
      <c r="W53" s="21">
        <f t="shared" si="16"/>
        <v>1.3937282229965191E-2</v>
      </c>
      <c r="X53" s="21">
        <f t="shared" si="16"/>
        <v>7.3170731707316384E-3</v>
      </c>
      <c r="Y53" s="21">
        <f t="shared" si="16"/>
        <v>4.5977011494253523E-3</v>
      </c>
      <c r="Z53" s="21">
        <f t="shared" si="16"/>
        <v>2.4600246002460377E-3</v>
      </c>
      <c r="AA53" s="21">
        <f t="shared" si="16"/>
        <v>4.257907542579006E-3</v>
      </c>
      <c r="AB53" s="21">
        <f t="shared" si="16"/>
        <v>5.9916117435590173E-3</v>
      </c>
      <c r="AC53" s="21">
        <f t="shared" si="16"/>
        <v>-2.3696682464455312E-3</v>
      </c>
      <c r="AD53" s="21">
        <f t="shared" si="16"/>
        <v>4.1966426858512504E-3</v>
      </c>
    </row>
    <row r="54" spans="1:30" x14ac:dyDescent="0.3">
      <c r="A54" t="s">
        <v>34</v>
      </c>
      <c r="B54">
        <v>2022</v>
      </c>
      <c r="C54" t="s">
        <v>39</v>
      </c>
      <c r="D54">
        <v>211.72058808738203</v>
      </c>
      <c r="E54" s="21">
        <f t="shared" ref="E54:AD54" si="17">(E20-E19)/E19</f>
        <v>5.8403634003893947E-3</v>
      </c>
      <c r="F54" s="21">
        <f t="shared" si="17"/>
        <v>1.1059907834101408E-2</v>
      </c>
      <c r="G54" s="21">
        <f t="shared" si="17"/>
        <v>5.1724137931034517E-2</v>
      </c>
      <c r="H54" s="21">
        <f t="shared" si="17"/>
        <v>5.4578532443905741E-3</v>
      </c>
      <c r="I54" s="21">
        <f t="shared" si="17"/>
        <v>-7.411067193675889E-3</v>
      </c>
      <c r="J54" s="21">
        <f t="shared" si="17"/>
        <v>-7.6023391812866164E-3</v>
      </c>
      <c r="K54" s="21">
        <f t="shared" si="17"/>
        <v>4.230989136649517E-2</v>
      </c>
      <c r="L54" s="21">
        <f t="shared" si="17"/>
        <v>-2.4286581663629466E-3</v>
      </c>
      <c r="M54" s="21">
        <f t="shared" si="17"/>
        <v>1.6708437761069578E-3</v>
      </c>
      <c r="N54" s="21">
        <f t="shared" si="17"/>
        <v>1.1898323418063756E-2</v>
      </c>
      <c r="O54" s="21">
        <f t="shared" si="17"/>
        <v>4.7875523638540481E-3</v>
      </c>
      <c r="P54" s="21">
        <f t="shared" si="17"/>
        <v>7.6712328767123599E-3</v>
      </c>
      <c r="Q54" s="21">
        <f t="shared" si="17"/>
        <v>9.2325447201384546E-3</v>
      </c>
      <c r="R54" s="21">
        <f t="shared" si="17"/>
        <v>1.0303967027306391E-3</v>
      </c>
      <c r="S54" s="21">
        <f t="shared" si="17"/>
        <v>8.5421412300683373E-3</v>
      </c>
      <c r="T54" s="21">
        <f t="shared" si="17"/>
        <v>8.9073634204275536E-3</v>
      </c>
      <c r="U54" s="21">
        <f t="shared" si="17"/>
        <v>8.0183276059565042E-3</v>
      </c>
      <c r="V54" s="21">
        <f t="shared" si="17"/>
        <v>-4.1791044776118723E-3</v>
      </c>
      <c r="W54" s="21">
        <f t="shared" si="17"/>
        <v>8.0183276059565042E-3</v>
      </c>
      <c r="X54" s="21">
        <f t="shared" si="17"/>
        <v>7.2639225181599099E-3</v>
      </c>
      <c r="Y54" s="21">
        <f t="shared" si="17"/>
        <v>3.4324942791761686E-3</v>
      </c>
      <c r="Z54" s="21">
        <f t="shared" si="17"/>
        <v>-1.1656441717791446E-2</v>
      </c>
      <c r="AA54" s="21">
        <f t="shared" si="17"/>
        <v>4.2398546335555244E-3</v>
      </c>
      <c r="AB54" s="21">
        <f t="shared" si="17"/>
        <v>6.5515187611673272E-3</v>
      </c>
      <c r="AC54" s="21">
        <f t="shared" si="17"/>
        <v>5.9382422802850355E-3</v>
      </c>
      <c r="AD54" s="21">
        <f t="shared" si="17"/>
        <v>0</v>
      </c>
    </row>
    <row r="55" spans="1:30" x14ac:dyDescent="0.3">
      <c r="A55" t="s">
        <v>34</v>
      </c>
      <c r="B55">
        <v>2022</v>
      </c>
      <c r="C55" t="s">
        <v>40</v>
      </c>
      <c r="D55">
        <v>192.52135402642105</v>
      </c>
      <c r="E55" s="21">
        <f t="shared" ref="E55:AD55" si="18">(E21-E20)/E20</f>
        <v>9.6774193548387101E-3</v>
      </c>
      <c r="F55" s="21">
        <f t="shared" si="18"/>
        <v>-2.9170464904284436E-2</v>
      </c>
      <c r="G55" s="21">
        <f t="shared" si="18"/>
        <v>2.5761124121779725E-2</v>
      </c>
      <c r="H55" s="21">
        <f t="shared" si="18"/>
        <v>4.8250904704462173E-3</v>
      </c>
      <c r="I55" s="21">
        <f t="shared" si="18"/>
        <v>-2.5385764061722219E-2</v>
      </c>
      <c r="J55" s="21">
        <f t="shared" si="18"/>
        <v>2.6517383618149679E-2</v>
      </c>
      <c r="K55" s="21">
        <f t="shared" si="18"/>
        <v>-1.0970927043336097E-3</v>
      </c>
      <c r="L55" s="21">
        <f t="shared" si="18"/>
        <v>0</v>
      </c>
      <c r="M55" s="21">
        <f t="shared" si="18"/>
        <v>8.3402835696408937E-4</v>
      </c>
      <c r="N55" s="21">
        <f t="shared" si="18"/>
        <v>1.5499732763228252E-2</v>
      </c>
      <c r="O55" s="21">
        <f t="shared" si="18"/>
        <v>2.9779630732578916E-3</v>
      </c>
      <c r="P55" s="21">
        <f t="shared" si="18"/>
        <v>7.0690592713430287E-3</v>
      </c>
      <c r="Q55" s="21">
        <f t="shared" si="18"/>
        <v>5.7175528873638828E-4</v>
      </c>
      <c r="R55" s="21">
        <f t="shared" si="18"/>
        <v>1.5440041173442251E-3</v>
      </c>
      <c r="S55" s="21">
        <f t="shared" si="18"/>
        <v>6.7758328627894812E-3</v>
      </c>
      <c r="T55" s="21">
        <f t="shared" si="18"/>
        <v>8.2401412595644822E-3</v>
      </c>
      <c r="U55" s="21">
        <f t="shared" si="18"/>
        <v>7.3863636363637013E-3</v>
      </c>
      <c r="V55" s="21">
        <f t="shared" si="18"/>
        <v>5.9952038369304557E-3</v>
      </c>
      <c r="W55" s="21">
        <f t="shared" si="18"/>
        <v>2.0454545454545423E-2</v>
      </c>
      <c r="X55" s="21">
        <f t="shared" si="18"/>
        <v>6.0096153846153841E-3</v>
      </c>
      <c r="Y55" s="21">
        <f t="shared" si="18"/>
        <v>3.9908779931584299E-3</v>
      </c>
      <c r="Z55" s="21">
        <f t="shared" si="18"/>
        <v>3.1036623215394167E-3</v>
      </c>
      <c r="AA55" s="21">
        <f t="shared" si="18"/>
        <v>3.0156815440289505E-3</v>
      </c>
      <c r="AB55" s="21">
        <f t="shared" si="18"/>
        <v>1.4201183431952697E-2</v>
      </c>
      <c r="AC55" s="21">
        <f t="shared" si="18"/>
        <v>1.7709563164107611E-3</v>
      </c>
      <c r="AD55" s="21">
        <f t="shared" si="18"/>
        <v>5.3731343283582433E-3</v>
      </c>
    </row>
    <row r="56" spans="1:30" x14ac:dyDescent="0.3">
      <c r="A56" t="s">
        <v>34</v>
      </c>
      <c r="B56">
        <v>2022</v>
      </c>
      <c r="C56" t="s">
        <v>41</v>
      </c>
      <c r="D56">
        <v>177.76299019260969</v>
      </c>
      <c r="E56" s="21">
        <f t="shared" ref="E56:AD56" si="19">(E22-E21)/E21</f>
        <v>2.4281150159744483E-2</v>
      </c>
      <c r="F56" s="21">
        <f t="shared" si="19"/>
        <v>-3.0516431924882629E-2</v>
      </c>
      <c r="G56" s="21">
        <f t="shared" si="19"/>
        <v>-3.4246575342465758E-2</v>
      </c>
      <c r="H56" s="21">
        <f t="shared" si="19"/>
        <v>9.00360144057623E-3</v>
      </c>
      <c r="I56" s="21">
        <f t="shared" si="19"/>
        <v>-1.7364657814096043E-2</v>
      </c>
      <c r="J56" s="21">
        <f t="shared" si="19"/>
        <v>-7.4626865671640818E-3</v>
      </c>
      <c r="K56" s="21">
        <f t="shared" si="19"/>
        <v>2.5260845689181737E-2</v>
      </c>
      <c r="L56" s="21">
        <f t="shared" si="19"/>
        <v>1.7650639074862917E-2</v>
      </c>
      <c r="M56" s="21">
        <f t="shared" si="19"/>
        <v>7.5000000000000474E-3</v>
      </c>
      <c r="N56" s="21">
        <f t="shared" si="19"/>
        <v>1.8947368421052602E-2</v>
      </c>
      <c r="O56" s="21">
        <f t="shared" si="19"/>
        <v>2.3752969121140478E-3</v>
      </c>
      <c r="P56" s="21">
        <f t="shared" si="19"/>
        <v>5.9395248380130824E-3</v>
      </c>
      <c r="Q56" s="21">
        <f t="shared" si="19"/>
        <v>7.4285714285714935E-3</v>
      </c>
      <c r="R56" s="21">
        <f t="shared" si="19"/>
        <v>2.0554984583761853E-3</v>
      </c>
      <c r="S56" s="21">
        <f t="shared" si="19"/>
        <v>6.7302299495232108E-3</v>
      </c>
      <c r="T56" s="21">
        <f t="shared" si="19"/>
        <v>8.1727962638644316E-3</v>
      </c>
      <c r="U56" s="21">
        <f t="shared" si="19"/>
        <v>6.7681895093061962E-3</v>
      </c>
      <c r="V56" s="21">
        <f t="shared" si="19"/>
        <v>7.1513706793801465E-3</v>
      </c>
      <c r="W56" s="21">
        <f t="shared" si="19"/>
        <v>-4.4543429844097048E-3</v>
      </c>
      <c r="X56" s="21">
        <f t="shared" si="19"/>
        <v>6.571087216248472E-3</v>
      </c>
      <c r="Y56" s="21">
        <f t="shared" si="19"/>
        <v>3.9750141964793699E-3</v>
      </c>
      <c r="Z56" s="21">
        <f t="shared" si="19"/>
        <v>1.8564356435644268E-3</v>
      </c>
      <c r="AA56" s="21">
        <f t="shared" si="19"/>
        <v>3.6079374624172836E-3</v>
      </c>
      <c r="AB56" s="21">
        <f t="shared" si="19"/>
        <v>5.2508751458576761E-3</v>
      </c>
      <c r="AC56" s="21">
        <f t="shared" si="19"/>
        <v>8.8391278727165592E-3</v>
      </c>
      <c r="AD56" s="21">
        <f t="shared" si="19"/>
        <v>4.1567695961994573E-3</v>
      </c>
    </row>
    <row r="57" spans="1:30" x14ac:dyDescent="0.3">
      <c r="A57" t="s">
        <v>34</v>
      </c>
      <c r="B57">
        <v>2022</v>
      </c>
      <c r="C57" t="s">
        <v>42</v>
      </c>
      <c r="D57">
        <v>165.53893101140281</v>
      </c>
      <c r="E57" s="21">
        <f t="shared" ref="E57:AD57" si="20">(E23-E22)/E22</f>
        <v>1.9962570180910719E-2</v>
      </c>
      <c r="F57" s="21">
        <f t="shared" si="20"/>
        <v>1.3075060532687597E-2</v>
      </c>
      <c r="G57" s="21">
        <f t="shared" si="20"/>
        <v>2.9550827423167852E-3</v>
      </c>
      <c r="H57" s="21">
        <f t="shared" si="20"/>
        <v>9.5181439619273899E-3</v>
      </c>
      <c r="I57" s="21">
        <f t="shared" si="20"/>
        <v>-1.9230769230769319E-2</v>
      </c>
      <c r="J57" s="21">
        <f t="shared" si="20"/>
        <v>-4.1642567958357531E-2</v>
      </c>
      <c r="K57" s="21">
        <f t="shared" si="20"/>
        <v>2.7316550615961558E-2</v>
      </c>
      <c r="L57" s="21">
        <f t="shared" si="20"/>
        <v>1.1363636363636399E-2</v>
      </c>
      <c r="M57" s="21">
        <f t="shared" si="20"/>
        <v>5.7899090157153728E-3</v>
      </c>
      <c r="N57" s="21">
        <f t="shared" si="20"/>
        <v>1.9111570247933973E-2</v>
      </c>
      <c r="O57" s="21">
        <f t="shared" si="20"/>
        <v>3.5545023696682125E-3</v>
      </c>
      <c r="P57" s="21">
        <f t="shared" si="20"/>
        <v>5.9044551798174676E-3</v>
      </c>
      <c r="Q57" s="21">
        <f t="shared" si="20"/>
        <v>8.5082246171298923E-3</v>
      </c>
      <c r="R57" s="21">
        <f t="shared" si="20"/>
        <v>4.6153846153846444E-3</v>
      </c>
      <c r="S57" s="21">
        <f t="shared" si="20"/>
        <v>7.7994428969359649E-3</v>
      </c>
      <c r="T57" s="21">
        <f t="shared" si="20"/>
        <v>9.2646207295890154E-3</v>
      </c>
      <c r="U57" s="21">
        <f t="shared" si="20"/>
        <v>7.8431372549019919E-3</v>
      </c>
      <c r="V57" s="21">
        <f t="shared" si="20"/>
        <v>2.9585798816568047E-3</v>
      </c>
      <c r="W57" s="21">
        <f t="shared" si="20"/>
        <v>3.9149888143176093E-3</v>
      </c>
      <c r="X57" s="21">
        <f t="shared" si="20"/>
        <v>5.9347181008902079E-3</v>
      </c>
      <c r="Y57" s="21">
        <f t="shared" si="20"/>
        <v>5.6561085972850677E-3</v>
      </c>
      <c r="Z57" s="21">
        <f t="shared" si="20"/>
        <v>2.470660901791264E-3</v>
      </c>
      <c r="AA57" s="21">
        <f t="shared" si="20"/>
        <v>4.1941282204912443E-3</v>
      </c>
      <c r="AB57" s="21">
        <f t="shared" si="20"/>
        <v>4.6430644225187636E-3</v>
      </c>
      <c r="AC57" s="21">
        <f t="shared" si="20"/>
        <v>-1.7523364485980313E-3</v>
      </c>
      <c r="AD57" s="21">
        <f t="shared" si="20"/>
        <v>3.548196333530422E-3</v>
      </c>
    </row>
    <row r="58" spans="1:30" x14ac:dyDescent="0.3">
      <c r="A58" t="s">
        <v>34</v>
      </c>
      <c r="B58">
        <v>2022</v>
      </c>
      <c r="C58" t="s">
        <v>43</v>
      </c>
      <c r="D58">
        <v>167.35043148904012</v>
      </c>
      <c r="E58" s="21">
        <f t="shared" ref="E58:AD58" si="21">(E24-E23)/E23</f>
        <v>1.0397553516819502E-2</v>
      </c>
      <c r="F58" s="21">
        <f t="shared" si="21"/>
        <v>8.1261950286807706E-3</v>
      </c>
      <c r="G58" s="21">
        <f t="shared" si="21"/>
        <v>7.0713022981733478E-3</v>
      </c>
      <c r="H58" s="21">
        <f t="shared" si="21"/>
        <v>7.0713022981733478E-3</v>
      </c>
      <c r="I58" s="21">
        <f t="shared" si="21"/>
        <v>-1.1658717541070422E-2</v>
      </c>
      <c r="J58" s="21">
        <f t="shared" si="21"/>
        <v>-1.1466505733252729E-2</v>
      </c>
      <c r="K58" s="21">
        <f t="shared" si="21"/>
        <v>4.118873826903012E-2</v>
      </c>
      <c r="L58" s="21">
        <f t="shared" si="21"/>
        <v>4.1395623891189656E-3</v>
      </c>
      <c r="M58" s="21">
        <f t="shared" si="21"/>
        <v>2.4671052631579883E-3</v>
      </c>
      <c r="N58" s="21">
        <f t="shared" si="21"/>
        <v>1.3177901672579798E-2</v>
      </c>
      <c r="O58" s="21">
        <f t="shared" si="21"/>
        <v>2.9515938606847697E-3</v>
      </c>
      <c r="P58" s="21">
        <f t="shared" si="21"/>
        <v>4.8025613660619302E-3</v>
      </c>
      <c r="Q58" s="21">
        <f t="shared" si="21"/>
        <v>1.0123734533183255E-2</v>
      </c>
      <c r="R58" s="21">
        <f t="shared" si="21"/>
        <v>2.0418580908627142E-3</v>
      </c>
      <c r="S58" s="21">
        <f t="shared" si="21"/>
        <v>5.5279159756771697E-3</v>
      </c>
      <c r="T58" s="21">
        <f t="shared" si="21"/>
        <v>5.737234652897303E-3</v>
      </c>
      <c r="U58" s="21">
        <f t="shared" si="21"/>
        <v>6.1145080600333197E-3</v>
      </c>
      <c r="V58" s="21">
        <f t="shared" si="21"/>
        <v>1.0029498525073679E-2</v>
      </c>
      <c r="W58" s="21">
        <f t="shared" si="21"/>
        <v>5.5710306406685237E-3</v>
      </c>
      <c r="X58" s="21">
        <f t="shared" si="21"/>
        <v>5.30973451327437E-3</v>
      </c>
      <c r="Y58" s="21">
        <f t="shared" si="21"/>
        <v>5.0618672665915477E-3</v>
      </c>
      <c r="Z58" s="21">
        <f t="shared" si="21"/>
        <v>3.6968576709796321E-3</v>
      </c>
      <c r="AA58" s="21">
        <f t="shared" si="21"/>
        <v>3.579952267303069E-3</v>
      </c>
      <c r="AB58" s="21">
        <f t="shared" si="21"/>
        <v>1.7331022530329948E-3</v>
      </c>
      <c r="AC58" s="21">
        <f t="shared" si="21"/>
        <v>7.021650087770559E-3</v>
      </c>
      <c r="AD58" s="21">
        <f t="shared" si="21"/>
        <v>4.7142015321155655E-3</v>
      </c>
    </row>
    <row r="59" spans="1:30" x14ac:dyDescent="0.3">
      <c r="A59" t="s">
        <v>34</v>
      </c>
      <c r="B59">
        <v>2022</v>
      </c>
      <c r="C59" t="s">
        <v>45</v>
      </c>
      <c r="D59">
        <v>159.78274246401992</v>
      </c>
      <c r="E59" s="21">
        <f t="shared" ref="E59:AD59" si="22">(E25-E24)/E24</f>
        <v>1.3317191283293082E-2</v>
      </c>
      <c r="F59" s="21">
        <f t="shared" si="22"/>
        <v>-7.1123755334281651E-3</v>
      </c>
      <c r="G59" s="21">
        <f t="shared" si="22"/>
        <v>6.1439438267992974E-2</v>
      </c>
      <c r="H59" s="21">
        <f t="shared" si="22"/>
        <v>8.1919251023990971E-3</v>
      </c>
      <c r="I59" s="21">
        <f t="shared" si="22"/>
        <v>1.286863270777483E-2</v>
      </c>
      <c r="J59" s="21">
        <f t="shared" si="22"/>
        <v>-1.8925518925519063E-2</v>
      </c>
      <c r="K59" s="21">
        <f t="shared" si="22"/>
        <v>-8.3124687030545791E-2</v>
      </c>
      <c r="L59" s="21">
        <f t="shared" si="22"/>
        <v>4.1224970553591792E-3</v>
      </c>
      <c r="M59" s="21">
        <f t="shared" si="22"/>
        <v>1.640689089417462E-3</v>
      </c>
      <c r="N59" s="21">
        <f t="shared" si="22"/>
        <v>1.4507253626813434E-2</v>
      </c>
      <c r="O59" s="21">
        <f t="shared" si="22"/>
        <v>2.942907592701589E-3</v>
      </c>
      <c r="P59" s="21">
        <f t="shared" si="22"/>
        <v>6.3728093467869812E-3</v>
      </c>
      <c r="Q59" s="21">
        <f t="shared" si="22"/>
        <v>-7.2383073496658295E-3</v>
      </c>
      <c r="R59" s="21">
        <f t="shared" si="22"/>
        <v>3.0565461029036897E-3</v>
      </c>
      <c r="S59" s="21">
        <f t="shared" si="22"/>
        <v>6.5970313358987825E-3</v>
      </c>
      <c r="T59" s="21">
        <f t="shared" si="22"/>
        <v>5.1340559041641596E-3</v>
      </c>
      <c r="U59" s="21">
        <f t="shared" si="22"/>
        <v>6.0773480662983112E-3</v>
      </c>
      <c r="V59" s="21">
        <f t="shared" si="22"/>
        <v>3.5046728971963948E-3</v>
      </c>
      <c r="W59" s="21">
        <f t="shared" si="22"/>
        <v>4.4321329639889825E-3</v>
      </c>
      <c r="X59" s="21">
        <f t="shared" si="22"/>
        <v>5.8685446009389668E-3</v>
      </c>
      <c r="Y59" s="21">
        <f t="shared" si="22"/>
        <v>6.1555679910465745E-3</v>
      </c>
      <c r="Z59" s="21">
        <f t="shared" si="22"/>
        <v>6.1387354205030267E-4</v>
      </c>
      <c r="AA59" s="21">
        <f t="shared" si="22"/>
        <v>1.7835909631391878E-3</v>
      </c>
      <c r="AB59" s="21">
        <f t="shared" si="22"/>
        <v>1.7301038062282753E-3</v>
      </c>
      <c r="AC59" s="21">
        <f t="shared" si="22"/>
        <v>8.7158628704241715E-3</v>
      </c>
      <c r="AD59" s="21">
        <f t="shared" si="22"/>
        <v>3.5190615835776792E-3</v>
      </c>
    </row>
    <row r="60" spans="1:30" x14ac:dyDescent="0.3">
      <c r="A60" t="s">
        <v>34</v>
      </c>
      <c r="B60">
        <v>2022</v>
      </c>
      <c r="C60" t="s">
        <v>46</v>
      </c>
      <c r="D60">
        <v>142.5340919903247</v>
      </c>
      <c r="E60" s="21">
        <f t="shared" ref="E60:AD60" si="23">(E26-E25)/E25</f>
        <v>1.0752688172042909E-2</v>
      </c>
      <c r="F60" s="21">
        <f t="shared" si="23"/>
        <v>-1.9102196752626823E-3</v>
      </c>
      <c r="G60" s="21">
        <f t="shared" si="23"/>
        <v>4.8511576626240255E-2</v>
      </c>
      <c r="H60" s="21">
        <f t="shared" si="23"/>
        <v>7.5449796865930518E-3</v>
      </c>
      <c r="I60" s="21">
        <f t="shared" si="23"/>
        <v>-2.1175224986765785E-3</v>
      </c>
      <c r="J60" s="21">
        <f t="shared" si="23"/>
        <v>-1.6801493466085806E-2</v>
      </c>
      <c r="K60" s="21">
        <f t="shared" si="23"/>
        <v>-0.12670671764063349</v>
      </c>
      <c r="L60" s="21">
        <f t="shared" si="23"/>
        <v>1.7595307917889231E-3</v>
      </c>
      <c r="M60" s="21">
        <f t="shared" si="23"/>
        <v>-2.457002457002434E-3</v>
      </c>
      <c r="N60" s="21">
        <f t="shared" si="23"/>
        <v>1.1834319526627106E-2</v>
      </c>
      <c r="O60" s="21">
        <f t="shared" si="23"/>
        <v>3.521126760563347E-3</v>
      </c>
      <c r="P60" s="21">
        <f t="shared" si="23"/>
        <v>4.2216358839050729E-3</v>
      </c>
      <c r="Q60" s="21">
        <f t="shared" si="23"/>
        <v>-1.3460459899046581E-2</v>
      </c>
      <c r="R60" s="21">
        <f t="shared" si="23"/>
        <v>2.031488065007647E-3</v>
      </c>
      <c r="S60" s="21">
        <f t="shared" si="23"/>
        <v>4.9153468050246079E-3</v>
      </c>
      <c r="T60" s="21">
        <f t="shared" si="23"/>
        <v>4.5402951191828118E-3</v>
      </c>
      <c r="U60" s="21">
        <f t="shared" si="23"/>
        <v>4.9423393739703777E-3</v>
      </c>
      <c r="V60" s="21">
        <f t="shared" si="23"/>
        <v>-6.4027939464494921E-3</v>
      </c>
      <c r="W60" s="21">
        <f t="shared" si="23"/>
        <v>3.8610038610037982E-3</v>
      </c>
      <c r="X60" s="21">
        <f t="shared" si="23"/>
        <v>4.0840140023336562E-3</v>
      </c>
      <c r="Y60" s="21">
        <f t="shared" si="23"/>
        <v>7.2302558398219295E-3</v>
      </c>
      <c r="Z60" s="21">
        <f t="shared" si="23"/>
        <v>2.4539877300613845E-3</v>
      </c>
      <c r="AA60" s="21">
        <f t="shared" si="23"/>
        <v>2.3738872403561168E-3</v>
      </c>
      <c r="AB60" s="21">
        <f t="shared" si="23"/>
        <v>2.3028209556707293E-3</v>
      </c>
      <c r="AC60" s="21">
        <f t="shared" si="23"/>
        <v>1.2672811059907932E-2</v>
      </c>
      <c r="AD60" s="21">
        <f t="shared" si="23"/>
        <v>5.2600818234950653E-3</v>
      </c>
    </row>
    <row r="61" spans="1:30" x14ac:dyDescent="0.3">
      <c r="A61" t="s">
        <v>34</v>
      </c>
      <c r="B61">
        <v>2023</v>
      </c>
      <c r="C61" t="s">
        <v>31</v>
      </c>
      <c r="D61">
        <v>147.68300990047339</v>
      </c>
      <c r="E61" s="21">
        <f t="shared" ref="E61:AD61" si="24">(E27-E26)/E26</f>
        <v>2.7186761229314557E-2</v>
      </c>
      <c r="F61" s="21">
        <f t="shared" si="24"/>
        <v>8.1339712918659744E-3</v>
      </c>
      <c r="G61" s="21">
        <f t="shared" si="24"/>
        <v>2.2607781282860208E-2</v>
      </c>
      <c r="H61" s="21">
        <f t="shared" si="24"/>
        <v>5.7603686635944703E-3</v>
      </c>
      <c r="I61" s="21">
        <f t="shared" si="24"/>
        <v>-6.8965517241379917E-3</v>
      </c>
      <c r="J61" s="21">
        <f t="shared" si="24"/>
        <v>1.8987341772152618E-3</v>
      </c>
      <c r="K61" s="21">
        <f t="shared" si="24"/>
        <v>-3.7523452157598496E-2</v>
      </c>
      <c r="L61" s="21">
        <f t="shared" si="24"/>
        <v>5.854800936767817E-4</v>
      </c>
      <c r="M61" s="21">
        <f t="shared" si="24"/>
        <v>-5.7471264367816325E-3</v>
      </c>
      <c r="N61" s="21">
        <f t="shared" si="24"/>
        <v>1.5594541910331468E-2</v>
      </c>
      <c r="O61" s="21">
        <f t="shared" si="24"/>
        <v>2.339181286549741E-3</v>
      </c>
      <c r="P61" s="21">
        <f t="shared" si="24"/>
        <v>4.7293746715710832E-3</v>
      </c>
      <c r="Q61" s="21">
        <f t="shared" si="24"/>
        <v>4.5480386583284984E-3</v>
      </c>
      <c r="R61" s="21">
        <f t="shared" si="24"/>
        <v>4.5615813482005937E-3</v>
      </c>
      <c r="S61" s="21">
        <f t="shared" si="24"/>
        <v>4.8913043478261177E-3</v>
      </c>
      <c r="T61" s="21">
        <f t="shared" si="24"/>
        <v>3.3898305084745441E-3</v>
      </c>
      <c r="U61" s="21">
        <f t="shared" si="24"/>
        <v>4.3715846994536144E-3</v>
      </c>
      <c r="V61" s="21">
        <f t="shared" si="24"/>
        <v>8.201523140011751E-3</v>
      </c>
      <c r="W61" s="21">
        <f t="shared" si="24"/>
        <v>0</v>
      </c>
      <c r="X61" s="21">
        <f t="shared" si="24"/>
        <v>4.648460197559625E-3</v>
      </c>
      <c r="Y61" s="21">
        <f t="shared" si="24"/>
        <v>6.6261733848703317E-3</v>
      </c>
      <c r="Z61" s="21">
        <f t="shared" si="24"/>
        <v>1.2239902080782657E-3</v>
      </c>
      <c r="AA61" s="21">
        <f t="shared" si="24"/>
        <v>3.5523978685612452E-3</v>
      </c>
      <c r="AB61" s="21">
        <f t="shared" si="24"/>
        <v>1.1487650775417408E-3</v>
      </c>
      <c r="AC61" s="21">
        <f t="shared" si="24"/>
        <v>1.5927189988623337E-2</v>
      </c>
      <c r="AD61" s="21">
        <f t="shared" si="24"/>
        <v>4.6511627906977403E-3</v>
      </c>
    </row>
    <row r="62" spans="1:30" x14ac:dyDescent="0.3">
      <c r="A62" t="s">
        <v>34</v>
      </c>
      <c r="B62">
        <v>2023</v>
      </c>
      <c r="C62" t="s">
        <v>35</v>
      </c>
      <c r="D62">
        <v>150.15850519147136</v>
      </c>
      <c r="E62" s="21">
        <f t="shared" ref="E62:AD62" si="25">(E28-E27)/E27</f>
        <v>3.4522439585730398E-3</v>
      </c>
      <c r="F62" s="21">
        <f t="shared" si="25"/>
        <v>-1.423825344091125E-2</v>
      </c>
      <c r="G62" s="21">
        <f t="shared" si="25"/>
        <v>-9.9228791773778982E-2</v>
      </c>
      <c r="H62" s="21">
        <f t="shared" si="25"/>
        <v>1.5463917525773294E-2</v>
      </c>
      <c r="I62" s="21">
        <f t="shared" si="25"/>
        <v>-4.2200854700854579E-2</v>
      </c>
      <c r="J62" s="21">
        <f t="shared" si="25"/>
        <v>7.0751737207833149E-2</v>
      </c>
      <c r="K62" s="21">
        <f t="shared" si="25"/>
        <v>-7.7972709551658026E-3</v>
      </c>
      <c r="L62" s="21">
        <f t="shared" si="25"/>
        <v>5.8513750731418557E-4</v>
      </c>
      <c r="M62" s="21">
        <f t="shared" si="25"/>
        <v>-9.0834021469859156E-3</v>
      </c>
      <c r="N62" s="21">
        <f t="shared" si="25"/>
        <v>6.2380038387715112E-3</v>
      </c>
      <c r="O62" s="21">
        <f t="shared" si="25"/>
        <v>5.2508751458576761E-3</v>
      </c>
      <c r="P62" s="21">
        <f t="shared" si="25"/>
        <v>9.4142259414226534E-3</v>
      </c>
      <c r="Q62" s="21">
        <f t="shared" si="25"/>
        <v>1.6977928692700134E-3</v>
      </c>
      <c r="R62" s="21">
        <f t="shared" si="25"/>
        <v>6.5590312815338621E-3</v>
      </c>
      <c r="S62" s="21">
        <f t="shared" si="25"/>
        <v>7.0308274743103453E-3</v>
      </c>
      <c r="T62" s="21">
        <f t="shared" si="25"/>
        <v>6.1936936936936617E-3</v>
      </c>
      <c r="U62" s="21">
        <f t="shared" si="25"/>
        <v>7.0729053318823879E-3</v>
      </c>
      <c r="V62" s="21">
        <f t="shared" si="25"/>
        <v>8.1348053457292614E-3</v>
      </c>
      <c r="W62" s="21">
        <f t="shared" si="25"/>
        <v>5.4945054945051823E-4</v>
      </c>
      <c r="X62" s="21">
        <f t="shared" si="25"/>
        <v>7.5187969924811037E-3</v>
      </c>
      <c r="Y62" s="21">
        <f t="shared" si="25"/>
        <v>1.1519473395501889E-2</v>
      </c>
      <c r="Z62" s="21">
        <f t="shared" si="25"/>
        <v>3.6674816625916523E-3</v>
      </c>
      <c r="AA62" s="21">
        <f t="shared" si="25"/>
        <v>4.7197640117994768E-3</v>
      </c>
      <c r="AB62" s="21">
        <f t="shared" si="25"/>
        <v>4.016064257028047E-3</v>
      </c>
      <c r="AC62" s="21">
        <f t="shared" si="25"/>
        <v>1.3437849944008991E-2</v>
      </c>
      <c r="AD62" s="21">
        <f t="shared" si="25"/>
        <v>7.5231481481480489E-3</v>
      </c>
    </row>
    <row r="63" spans="1:30" x14ac:dyDescent="0.3">
      <c r="A63" t="s">
        <v>34</v>
      </c>
      <c r="B63">
        <v>2023</v>
      </c>
      <c r="C63" t="s">
        <v>36</v>
      </c>
      <c r="D63">
        <v>143.33442313738897</v>
      </c>
      <c r="E63" s="21">
        <f t="shared" ref="E63:AD63" si="26">(E29-E28)/E28</f>
        <v>0</v>
      </c>
      <c r="F63" s="21">
        <f t="shared" si="26"/>
        <v>0</v>
      </c>
      <c r="G63" s="21">
        <f t="shared" si="26"/>
        <v>0</v>
      </c>
      <c r="H63" s="21">
        <f t="shared" si="26"/>
        <v>0</v>
      </c>
      <c r="I63" s="21">
        <f t="shared" si="26"/>
        <v>-5.5772448410497898E-4</v>
      </c>
      <c r="J63" s="21">
        <f t="shared" si="26"/>
        <v>0</v>
      </c>
      <c r="K63" s="21">
        <f t="shared" si="26"/>
        <v>6.5487884741337755E-4</v>
      </c>
      <c r="L63" s="21">
        <f t="shared" si="26"/>
        <v>5.8479532163739363E-4</v>
      </c>
      <c r="M63" s="21">
        <f t="shared" si="26"/>
        <v>0</v>
      </c>
      <c r="N63" s="21">
        <f t="shared" si="26"/>
        <v>0</v>
      </c>
      <c r="O63" s="21">
        <f t="shared" si="26"/>
        <v>0</v>
      </c>
      <c r="P63" s="21">
        <f t="shared" si="26"/>
        <v>0</v>
      </c>
      <c r="Q63" s="21">
        <f t="shared" si="26"/>
        <v>0</v>
      </c>
      <c r="R63" s="21">
        <f t="shared" si="26"/>
        <v>0</v>
      </c>
      <c r="S63" s="21">
        <f t="shared" si="26"/>
        <v>-5.3705692803434116E-4</v>
      </c>
      <c r="T63" s="21">
        <f t="shared" si="26"/>
        <v>0</v>
      </c>
      <c r="U63" s="21">
        <f t="shared" si="26"/>
        <v>0</v>
      </c>
      <c r="V63" s="21">
        <f t="shared" si="26"/>
        <v>0</v>
      </c>
      <c r="W63" s="21">
        <f t="shared" si="26"/>
        <v>-1.0982976386600144E-3</v>
      </c>
      <c r="X63" s="21">
        <f t="shared" si="26"/>
        <v>0</v>
      </c>
      <c r="Y63" s="21">
        <f t="shared" si="26"/>
        <v>0</v>
      </c>
      <c r="Z63" s="21">
        <f t="shared" si="26"/>
        <v>0</v>
      </c>
      <c r="AA63" s="21">
        <f t="shared" si="26"/>
        <v>0</v>
      </c>
      <c r="AB63" s="21">
        <f t="shared" si="26"/>
        <v>0</v>
      </c>
      <c r="AC63" s="21">
        <f t="shared" si="26"/>
        <v>0</v>
      </c>
      <c r="AD63" s="21">
        <f t="shared" si="26"/>
        <v>0</v>
      </c>
    </row>
    <row r="64" spans="1:30" x14ac:dyDescent="0.3">
      <c r="A64" t="s">
        <v>34</v>
      </c>
      <c r="B64">
        <v>2023</v>
      </c>
      <c r="C64" t="s">
        <v>37</v>
      </c>
      <c r="D64">
        <v>152.85339220632062</v>
      </c>
      <c r="E64" s="21">
        <f t="shared" ref="E64:AD65" si="27">(E30-E29)/E29</f>
        <v>-3.4403669724770315E-3</v>
      </c>
      <c r="F64" s="21">
        <f t="shared" si="27"/>
        <v>7.7034183919115207E-3</v>
      </c>
      <c r="G64" s="21">
        <f t="shared" si="27"/>
        <v>-3.1963470319634674E-2</v>
      </c>
      <c r="H64" s="21">
        <f t="shared" si="27"/>
        <v>6.2041737168640398E-3</v>
      </c>
      <c r="I64" s="21">
        <f t="shared" si="27"/>
        <v>-2.3995535714285622E-2</v>
      </c>
      <c r="J64" s="21">
        <f t="shared" si="27"/>
        <v>4.0117994100295054E-2</v>
      </c>
      <c r="K64" s="21">
        <f t="shared" si="27"/>
        <v>1.7015706806282685E-2</v>
      </c>
      <c r="L64" s="21">
        <f t="shared" si="27"/>
        <v>1.3442431326709593E-2</v>
      </c>
      <c r="M64" s="21">
        <f t="shared" si="27"/>
        <v>1.0833333333333309E-2</v>
      </c>
      <c r="N64" s="21">
        <f t="shared" si="27"/>
        <v>1.5259895088221351E-2</v>
      </c>
      <c r="O64" s="21">
        <f t="shared" si="27"/>
        <v>3.4822983168891135E-3</v>
      </c>
      <c r="P64" s="21">
        <f t="shared" si="27"/>
        <v>2.5906735751295338E-3</v>
      </c>
      <c r="Q64" s="21">
        <f t="shared" si="27"/>
        <v>5.0847457627118961E-3</v>
      </c>
      <c r="R64" s="21">
        <f t="shared" si="27"/>
        <v>5.5137844611528536E-3</v>
      </c>
      <c r="S64" s="21">
        <f t="shared" si="27"/>
        <v>4.2987641053197816E-3</v>
      </c>
      <c r="T64" s="21">
        <f t="shared" si="27"/>
        <v>2.7979854504756579E-3</v>
      </c>
      <c r="U64" s="21">
        <f t="shared" si="27"/>
        <v>3.2414910858994833E-3</v>
      </c>
      <c r="V64" s="21">
        <f t="shared" si="27"/>
        <v>9.7982708933716921E-3</v>
      </c>
      <c r="W64" s="21">
        <f t="shared" si="27"/>
        <v>-1.0995052226499013E-3</v>
      </c>
      <c r="X64" s="21">
        <f t="shared" si="27"/>
        <v>2.2962112514351646E-3</v>
      </c>
      <c r="Y64" s="21">
        <f t="shared" si="27"/>
        <v>3.2537960954446546E-3</v>
      </c>
      <c r="Z64" s="21">
        <f t="shared" si="27"/>
        <v>1.8270401948843567E-3</v>
      </c>
      <c r="AA64" s="21">
        <f t="shared" si="27"/>
        <v>2.3487962419258793E-3</v>
      </c>
      <c r="AB64" s="21">
        <f t="shared" si="27"/>
        <v>8.0000000000000331E-3</v>
      </c>
      <c r="AC64" s="21">
        <f t="shared" si="27"/>
        <v>1.6574585635359115E-2</v>
      </c>
      <c r="AD64" s="21">
        <f t="shared" si="27"/>
        <v>5.1694428489374254E-3</v>
      </c>
    </row>
    <row r="65" spans="1:30" x14ac:dyDescent="0.3">
      <c r="A65" t="s">
        <v>34</v>
      </c>
      <c r="B65">
        <v>2023</v>
      </c>
      <c r="C65" t="s">
        <v>38</v>
      </c>
      <c r="D65">
        <v>136.84120221794697</v>
      </c>
      <c r="E65" s="21">
        <f>(E31-E30)/E30</f>
        <v>-5.7537399309564284E-4</v>
      </c>
      <c r="F65" s="21">
        <f t="shared" si="27"/>
        <v>2.3889154323936932E-2</v>
      </c>
      <c r="G65" s="21">
        <f t="shared" si="27"/>
        <v>2.122641509433959E-2</v>
      </c>
      <c r="H65" s="21">
        <f t="shared" si="27"/>
        <v>6.1659192825111791E-3</v>
      </c>
      <c r="I65" s="21">
        <f t="shared" si="27"/>
        <v>-2.801600914808465E-2</v>
      </c>
      <c r="J65" s="21">
        <f t="shared" si="27"/>
        <v>-2.32558139534885E-2</v>
      </c>
      <c r="K65" s="21">
        <f t="shared" si="27"/>
        <v>3.6036036036036001E-2</v>
      </c>
      <c r="L65" s="21">
        <f t="shared" si="27"/>
        <v>1.2687427912341341E-2</v>
      </c>
      <c r="M65" s="21">
        <f t="shared" si="27"/>
        <v>1.1541632316570533E-2</v>
      </c>
      <c r="N65" s="21">
        <f t="shared" si="27"/>
        <v>2.3954908407703118E-2</v>
      </c>
      <c r="O65" s="21">
        <f t="shared" si="27"/>
        <v>2.8918449971081549E-3</v>
      </c>
      <c r="P65" s="21">
        <f t="shared" si="27"/>
        <v>3.6175710594314658E-3</v>
      </c>
      <c r="Q65" s="21">
        <f t="shared" si="27"/>
        <v>6.7453625632377095E-3</v>
      </c>
      <c r="R65" s="21">
        <f t="shared" si="27"/>
        <v>1.9940179461615439E-3</v>
      </c>
      <c r="S65" s="21">
        <f t="shared" si="27"/>
        <v>2.1401819154628445E-3</v>
      </c>
      <c r="T65" s="21">
        <f t="shared" si="27"/>
        <v>2.7901785714285715E-3</v>
      </c>
      <c r="U65" s="21">
        <f t="shared" si="27"/>
        <v>2.6925148088314489E-3</v>
      </c>
      <c r="V65" s="21">
        <f t="shared" si="27"/>
        <v>2.2831050228310826E-3</v>
      </c>
      <c r="W65" s="21">
        <f t="shared" si="27"/>
        <v>6.0539350577876877E-3</v>
      </c>
      <c r="X65" s="21">
        <f t="shared" si="27"/>
        <v>3.4364261168384554E-3</v>
      </c>
      <c r="Y65" s="21">
        <f t="shared" si="27"/>
        <v>3.7837837837837222E-3</v>
      </c>
      <c r="Z65" s="21">
        <f t="shared" si="27"/>
        <v>1.8237082066869992E-3</v>
      </c>
      <c r="AA65" s="21">
        <f t="shared" si="27"/>
        <v>2.9291154071470417E-3</v>
      </c>
      <c r="AB65" s="21">
        <f t="shared" si="27"/>
        <v>3.9682539682539038E-3</v>
      </c>
      <c r="AC65" s="21">
        <f t="shared" si="27"/>
        <v>6.5217391304347207E-3</v>
      </c>
      <c r="AD65" s="21">
        <f t="shared" si="27"/>
        <v>3.999999999999935E-3</v>
      </c>
    </row>
    <row r="67" spans="1:30" ht="15" thickBot="1" x14ac:dyDescent="0.35"/>
    <row r="68" spans="1:30" ht="15" thickBot="1" x14ac:dyDescent="0.35">
      <c r="D68" s="65"/>
      <c r="E68" s="66" t="s">
        <v>3</v>
      </c>
      <c r="F68" s="66" t="s">
        <v>4</v>
      </c>
      <c r="G68" s="66" t="s">
        <v>5</v>
      </c>
      <c r="H68" s="66" t="s">
        <v>6</v>
      </c>
      <c r="I68" s="66" t="s">
        <v>7</v>
      </c>
      <c r="J68" s="66" t="s">
        <v>8</v>
      </c>
      <c r="K68" s="66" t="s">
        <v>9</v>
      </c>
      <c r="L68" s="66" t="s">
        <v>10</v>
      </c>
      <c r="M68" s="66" t="s">
        <v>11</v>
      </c>
      <c r="N68" s="66" t="s">
        <v>12</v>
      </c>
      <c r="O68" s="66" t="s">
        <v>13</v>
      </c>
      <c r="P68" s="66" t="s">
        <v>14</v>
      </c>
      <c r="Q68" s="66" t="s">
        <v>15</v>
      </c>
      <c r="R68" s="66" t="s">
        <v>16</v>
      </c>
      <c r="S68" s="66" t="s">
        <v>17</v>
      </c>
      <c r="T68" s="66" t="s">
        <v>18</v>
      </c>
      <c r="U68" s="66" t="s">
        <v>19</v>
      </c>
      <c r="V68" s="66" t="s">
        <v>20</v>
      </c>
      <c r="W68" s="66" t="s">
        <v>21</v>
      </c>
      <c r="X68" s="66" t="s">
        <v>22</v>
      </c>
      <c r="Y68" s="66" t="s">
        <v>23</v>
      </c>
      <c r="Z68" s="66" t="s">
        <v>24</v>
      </c>
      <c r="AA68" s="66" t="s">
        <v>25</v>
      </c>
      <c r="AB68" s="66" t="s">
        <v>26</v>
      </c>
      <c r="AC68" s="66" t="s">
        <v>27</v>
      </c>
      <c r="AD68" s="67" t="s">
        <v>28</v>
      </c>
    </row>
    <row r="69" spans="1:30" ht="15" thickBot="1" x14ac:dyDescent="0.35">
      <c r="D69" s="39" t="s">
        <v>142</v>
      </c>
      <c r="E69" s="61">
        <f>CORREL($D$37:$D$65,E37:E65)</f>
        <v>0.46379337839185614</v>
      </c>
      <c r="F69" s="61">
        <f t="shared" ref="F69:AD69" si="28">CORREL($D$37:$D$65,F37:F65)</f>
        <v>0.10064994912821691</v>
      </c>
      <c r="G69" s="61">
        <f t="shared" si="28"/>
        <v>-1.1272713616831969E-2</v>
      </c>
      <c r="H69" s="61">
        <f t="shared" si="28"/>
        <v>0.43568352240552422</v>
      </c>
      <c r="I69" s="61">
        <f t="shared" si="28"/>
        <v>-0.27815365505334094</v>
      </c>
      <c r="J69" s="61">
        <f t="shared" si="28"/>
        <v>5.3013438149478044E-2</v>
      </c>
      <c r="K69" s="61">
        <f t="shared" si="28"/>
        <v>0.38454137690465334</v>
      </c>
      <c r="L69" s="61">
        <f t="shared" si="28"/>
        <v>-2.8256404566334253E-2</v>
      </c>
      <c r="M69" s="61">
        <f t="shared" si="28"/>
        <v>-5.0941395941493427E-3</v>
      </c>
      <c r="N69" s="61">
        <f t="shared" si="28"/>
        <v>0.53914218819926463</v>
      </c>
      <c r="O69" s="61">
        <f t="shared" si="28"/>
        <v>-0.47222923262912109</v>
      </c>
      <c r="P69" s="61">
        <f t="shared" si="28"/>
        <v>0.15976806800875701</v>
      </c>
      <c r="Q69" s="61">
        <f t="shared" si="28"/>
        <v>0.44698399129402483</v>
      </c>
      <c r="R69" s="61">
        <f t="shared" si="28"/>
        <v>-0.19516504769672041</v>
      </c>
      <c r="S69" s="61">
        <f t="shared" si="28"/>
        <v>0.15120673529916215</v>
      </c>
      <c r="T69" s="61">
        <f t="shared" si="28"/>
        <v>0.2385721092768335</v>
      </c>
      <c r="U69" s="61">
        <f t="shared" si="28"/>
        <v>0.1702032597086382</v>
      </c>
      <c r="V69" s="61">
        <f t="shared" si="28"/>
        <v>6.8784486135285636E-2</v>
      </c>
      <c r="W69" s="61">
        <f t="shared" si="28"/>
        <v>-6.9638993198736704E-2</v>
      </c>
      <c r="X69" s="61">
        <f t="shared" si="28"/>
        <v>0.13591785824072528</v>
      </c>
      <c r="Y69" s="61">
        <f t="shared" si="28"/>
        <v>-0.23790643594145536</v>
      </c>
      <c r="Z69" s="61">
        <f t="shared" si="28"/>
        <v>-0.2722735262857236</v>
      </c>
      <c r="AA69" s="61">
        <f t="shared" si="28"/>
        <v>-0.19530880709858428</v>
      </c>
      <c r="AB69" s="61">
        <f t="shared" si="28"/>
        <v>0.48099500205465384</v>
      </c>
      <c r="AC69" s="61">
        <f t="shared" si="28"/>
        <v>0.23989075341719371</v>
      </c>
      <c r="AD69" s="62">
        <f t="shared" si="28"/>
        <v>-0.10120484925216601</v>
      </c>
    </row>
    <row r="71" spans="1:30" ht="15" thickBot="1" x14ac:dyDescent="0.35"/>
    <row r="72" spans="1:30" ht="15" thickBot="1" x14ac:dyDescent="0.35">
      <c r="E72" s="71" t="s">
        <v>106</v>
      </c>
      <c r="F72" s="67" t="s">
        <v>134</v>
      </c>
    </row>
    <row r="73" spans="1:30" x14ac:dyDescent="0.3">
      <c r="E73" s="69" t="s">
        <v>3</v>
      </c>
      <c r="F73" s="68">
        <v>0.46379337839185614</v>
      </c>
    </row>
    <row r="74" spans="1:30" x14ac:dyDescent="0.3">
      <c r="E74" s="69" t="s">
        <v>4</v>
      </c>
      <c r="F74" s="68">
        <v>0.10064994912821691</v>
      </c>
    </row>
    <row r="75" spans="1:30" x14ac:dyDescent="0.3">
      <c r="E75" s="69" t="s">
        <v>5</v>
      </c>
      <c r="F75" s="68">
        <v>-1.1272713616831969E-2</v>
      </c>
    </row>
    <row r="76" spans="1:30" x14ac:dyDescent="0.3">
      <c r="E76" s="69" t="s">
        <v>6</v>
      </c>
      <c r="F76" s="68">
        <v>0.43568352240552422</v>
      </c>
    </row>
    <row r="77" spans="1:30" x14ac:dyDescent="0.3">
      <c r="E77" s="69" t="s">
        <v>7</v>
      </c>
      <c r="F77" s="68">
        <v>-0.27815365505334094</v>
      </c>
    </row>
    <row r="78" spans="1:30" x14ac:dyDescent="0.3">
      <c r="E78" s="69" t="s">
        <v>8</v>
      </c>
      <c r="F78" s="68">
        <v>5.3013438149478044E-2</v>
      </c>
    </row>
    <row r="79" spans="1:30" x14ac:dyDescent="0.3">
      <c r="E79" s="69" t="s">
        <v>9</v>
      </c>
      <c r="F79" s="68">
        <v>0.38454137690465334</v>
      </c>
    </row>
    <row r="80" spans="1:30" x14ac:dyDescent="0.3">
      <c r="E80" s="69" t="s">
        <v>10</v>
      </c>
      <c r="F80" s="68">
        <v>-2.8256404566334253E-2</v>
      </c>
    </row>
    <row r="81" spans="5:6" x14ac:dyDescent="0.3">
      <c r="E81" s="69" t="s">
        <v>11</v>
      </c>
      <c r="F81" s="68">
        <v>-5.0941395941493427E-3</v>
      </c>
    </row>
    <row r="82" spans="5:6" x14ac:dyDescent="0.3">
      <c r="E82" s="69" t="s">
        <v>12</v>
      </c>
      <c r="F82" s="68">
        <v>0.53914218819926463</v>
      </c>
    </row>
    <row r="83" spans="5:6" x14ac:dyDescent="0.3">
      <c r="E83" s="69" t="s">
        <v>13</v>
      </c>
      <c r="F83" s="68">
        <v>-0.47222923262912109</v>
      </c>
    </row>
    <row r="84" spans="5:6" x14ac:dyDescent="0.3">
      <c r="E84" s="69" t="s">
        <v>14</v>
      </c>
      <c r="F84" s="68">
        <v>0.15976806800875701</v>
      </c>
    </row>
    <row r="85" spans="5:6" x14ac:dyDescent="0.3">
      <c r="E85" s="69" t="s">
        <v>15</v>
      </c>
      <c r="F85" s="68">
        <v>0.44698399129402483</v>
      </c>
    </row>
    <row r="86" spans="5:6" x14ac:dyDescent="0.3">
      <c r="E86" s="69" t="s">
        <v>16</v>
      </c>
      <c r="F86" s="68">
        <v>-0.19516504769672041</v>
      </c>
    </row>
    <row r="87" spans="5:6" x14ac:dyDescent="0.3">
      <c r="E87" s="69" t="s">
        <v>17</v>
      </c>
      <c r="F87" s="68">
        <v>0.15120673529916215</v>
      </c>
    </row>
    <row r="88" spans="5:6" x14ac:dyDescent="0.3">
      <c r="E88" s="69" t="s">
        <v>18</v>
      </c>
      <c r="F88" s="68">
        <v>0.2385721092768335</v>
      </c>
    </row>
    <row r="89" spans="5:6" x14ac:dyDescent="0.3">
      <c r="E89" s="69" t="s">
        <v>19</v>
      </c>
      <c r="F89" s="68">
        <v>0.1702032597086382</v>
      </c>
    </row>
    <row r="90" spans="5:6" x14ac:dyDescent="0.3">
      <c r="E90" s="69" t="s">
        <v>20</v>
      </c>
      <c r="F90" s="68">
        <v>6.8784486135285636E-2</v>
      </c>
    </row>
    <row r="91" spans="5:6" x14ac:dyDescent="0.3">
      <c r="E91" s="69" t="s">
        <v>21</v>
      </c>
      <c r="F91" s="68">
        <v>-6.9638993198736704E-2</v>
      </c>
    </row>
    <row r="92" spans="5:6" x14ac:dyDescent="0.3">
      <c r="E92" s="69" t="s">
        <v>22</v>
      </c>
      <c r="F92" s="68">
        <v>0.13591785824072528</v>
      </c>
    </row>
    <row r="93" spans="5:6" x14ac:dyDescent="0.3">
      <c r="E93" s="69" t="s">
        <v>23</v>
      </c>
      <c r="F93" s="68">
        <v>-0.23790643594145536</v>
      </c>
    </row>
    <row r="94" spans="5:6" x14ac:dyDescent="0.3">
      <c r="E94" s="69" t="s">
        <v>24</v>
      </c>
      <c r="F94" s="68">
        <v>-0.2722735262857236</v>
      </c>
    </row>
    <row r="95" spans="5:6" x14ac:dyDescent="0.3">
      <c r="E95" s="69" t="s">
        <v>25</v>
      </c>
      <c r="F95" s="68">
        <v>-0.19530880709858428</v>
      </c>
    </row>
    <row r="96" spans="5:6" x14ac:dyDescent="0.3">
      <c r="E96" s="69" t="s">
        <v>26</v>
      </c>
      <c r="F96" s="68">
        <v>0.48099500205465384</v>
      </c>
    </row>
    <row r="97" spans="5:6" x14ac:dyDescent="0.3">
      <c r="E97" s="69" t="s">
        <v>27</v>
      </c>
      <c r="F97" s="68">
        <v>0.23989075341719371</v>
      </c>
    </row>
    <row r="98" spans="5:6" ht="15" thickBot="1" x14ac:dyDescent="0.35">
      <c r="E98" s="70" t="s">
        <v>28</v>
      </c>
      <c r="F98" s="62">
        <v>-0.10120484925216601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59E0-A0DA-4CB4-878F-19D71AE9A448}">
  <dimension ref="D2:AC40"/>
  <sheetViews>
    <sheetView topLeftCell="E1" workbookViewId="0">
      <selection activeCell="K13" sqref="K13"/>
    </sheetView>
  </sheetViews>
  <sheetFormatPr defaultRowHeight="14.4" x14ac:dyDescent="0.3"/>
  <cols>
    <col min="1" max="16384" width="8.88671875" style="49"/>
  </cols>
  <sheetData>
    <row r="2" spans="4:29" ht="15" thickBot="1" x14ac:dyDescent="0.35"/>
    <row r="3" spans="4:29" x14ac:dyDescent="0.3">
      <c r="D3" s="50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4:29" x14ac:dyDescent="0.3">
      <c r="D4" s="53"/>
      <c r="AC4" s="54"/>
    </row>
    <row r="5" spans="4:29" ht="21" x14ac:dyDescent="0.4">
      <c r="D5" s="53"/>
      <c r="F5" s="124" t="s">
        <v>141</v>
      </c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C5" s="54"/>
    </row>
    <row r="6" spans="4:29" x14ac:dyDescent="0.3">
      <c r="D6" s="53"/>
      <c r="AC6" s="54"/>
    </row>
    <row r="7" spans="4:29" x14ac:dyDescent="0.3">
      <c r="D7" s="53"/>
      <c r="AC7" s="54"/>
    </row>
    <row r="8" spans="4:29" x14ac:dyDescent="0.3">
      <c r="D8" s="53"/>
      <c r="AC8" s="54"/>
    </row>
    <row r="9" spans="4:29" x14ac:dyDescent="0.3">
      <c r="D9" s="53"/>
      <c r="AC9" s="54"/>
    </row>
    <row r="10" spans="4:29" x14ac:dyDescent="0.3">
      <c r="D10" s="53"/>
      <c r="AC10" s="54"/>
    </row>
    <row r="11" spans="4:29" x14ac:dyDescent="0.3">
      <c r="D11" s="53"/>
      <c r="AC11" s="54"/>
    </row>
    <row r="12" spans="4:29" x14ac:dyDescent="0.3">
      <c r="D12" s="53"/>
      <c r="AC12" s="54"/>
    </row>
    <row r="13" spans="4:29" x14ac:dyDescent="0.3">
      <c r="D13" s="53"/>
      <c r="AC13" s="54"/>
    </row>
    <row r="14" spans="4:29" x14ac:dyDescent="0.3">
      <c r="D14" s="53"/>
      <c r="AC14" s="54"/>
    </row>
    <row r="15" spans="4:29" x14ac:dyDescent="0.3">
      <c r="D15" s="53"/>
      <c r="AC15" s="54"/>
    </row>
    <row r="16" spans="4:29" x14ac:dyDescent="0.3">
      <c r="D16" s="53"/>
      <c r="AC16" s="54"/>
    </row>
    <row r="17" spans="4:29" x14ac:dyDescent="0.3">
      <c r="D17" s="53"/>
      <c r="AC17" s="54"/>
    </row>
    <row r="18" spans="4:29" x14ac:dyDescent="0.3">
      <c r="D18" s="53"/>
      <c r="AC18" s="54"/>
    </row>
    <row r="19" spans="4:29" x14ac:dyDescent="0.3">
      <c r="D19" s="53"/>
      <c r="AC19" s="54"/>
    </row>
    <row r="20" spans="4:29" x14ac:dyDescent="0.3">
      <c r="D20" s="53"/>
      <c r="AC20" s="54"/>
    </row>
    <row r="21" spans="4:29" x14ac:dyDescent="0.3">
      <c r="D21" s="53"/>
      <c r="AC21" s="54"/>
    </row>
    <row r="22" spans="4:29" x14ac:dyDescent="0.3">
      <c r="D22" s="53"/>
      <c r="AC22" s="54"/>
    </row>
    <row r="23" spans="4:29" x14ac:dyDescent="0.3">
      <c r="D23" s="53"/>
      <c r="AC23" s="54"/>
    </row>
    <row r="24" spans="4:29" x14ac:dyDescent="0.3">
      <c r="D24" s="53"/>
      <c r="AC24" s="54"/>
    </row>
    <row r="25" spans="4:29" x14ac:dyDescent="0.3">
      <c r="D25" s="53"/>
      <c r="AC25" s="54"/>
    </row>
    <row r="26" spans="4:29" x14ac:dyDescent="0.3">
      <c r="D26" s="53"/>
      <c r="AC26" s="54"/>
    </row>
    <row r="27" spans="4:29" x14ac:dyDescent="0.3">
      <c r="D27" s="53"/>
      <c r="AC27" s="54"/>
    </row>
    <row r="28" spans="4:29" x14ac:dyDescent="0.3">
      <c r="D28" s="53"/>
      <c r="AC28" s="54"/>
    </row>
    <row r="29" spans="4:29" x14ac:dyDescent="0.3">
      <c r="D29" s="53"/>
      <c r="AC29" s="54"/>
    </row>
    <row r="30" spans="4:29" x14ac:dyDescent="0.3">
      <c r="D30" s="53"/>
      <c r="AC30" s="54"/>
    </row>
    <row r="31" spans="4:29" x14ac:dyDescent="0.3">
      <c r="D31" s="53"/>
      <c r="AC31" s="54"/>
    </row>
    <row r="32" spans="4:29" x14ac:dyDescent="0.3">
      <c r="D32" s="53"/>
      <c r="AC32" s="54"/>
    </row>
    <row r="33" spans="4:29" x14ac:dyDescent="0.3">
      <c r="D33" s="53"/>
      <c r="AC33" s="54"/>
    </row>
    <row r="34" spans="4:29" x14ac:dyDescent="0.3">
      <c r="D34" s="53"/>
      <c r="AC34" s="54"/>
    </row>
    <row r="35" spans="4:29" x14ac:dyDescent="0.3">
      <c r="D35" s="53"/>
      <c r="AC35" s="54"/>
    </row>
    <row r="36" spans="4:29" x14ac:dyDescent="0.3">
      <c r="D36" s="53"/>
      <c r="AC36" s="54"/>
    </row>
    <row r="37" spans="4:29" x14ac:dyDescent="0.3">
      <c r="D37" s="53"/>
      <c r="AC37" s="54"/>
    </row>
    <row r="38" spans="4:29" x14ac:dyDescent="0.3">
      <c r="D38" s="53"/>
      <c r="AC38" s="54"/>
    </row>
    <row r="39" spans="4:29" x14ac:dyDescent="0.3">
      <c r="D39" s="53"/>
      <c r="AC39" s="54"/>
    </row>
    <row r="40" spans="4:29" ht="15" thickBot="1" x14ac:dyDescent="0.35">
      <c r="D40" s="5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</sheetData>
  <mergeCells count="1">
    <mergeCell ref="F5:AA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4D3-663C-42F2-B05E-44CEADE2E826}">
  <dimension ref="E3:AE36"/>
  <sheetViews>
    <sheetView topLeftCell="A2" zoomScale="68" workbookViewId="0">
      <selection activeCell="I6" sqref="I6"/>
    </sheetView>
  </sheetViews>
  <sheetFormatPr defaultRowHeight="14.4" x14ac:dyDescent="0.3"/>
  <cols>
    <col min="1" max="16384" width="8.88671875" style="49"/>
  </cols>
  <sheetData>
    <row r="3" spans="5:31" ht="15" thickBot="1" x14ac:dyDescent="0.35"/>
    <row r="4" spans="5:31" x14ac:dyDescent="0.3"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5:31" x14ac:dyDescent="0.3">
      <c r="E5" s="53"/>
      <c r="AE5" s="54"/>
    </row>
    <row r="6" spans="5:31" ht="21" x14ac:dyDescent="0.4">
      <c r="E6" s="53"/>
      <c r="L6" s="125" t="s">
        <v>143</v>
      </c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E6" s="54"/>
    </row>
    <row r="7" spans="5:31" ht="21" x14ac:dyDescent="0.4">
      <c r="E7" s="53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E7" s="54"/>
    </row>
    <row r="8" spans="5:31" ht="21" x14ac:dyDescent="0.4">
      <c r="E8" s="53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E8" s="54"/>
    </row>
    <row r="9" spans="5:31" ht="21" x14ac:dyDescent="0.4">
      <c r="E9" s="53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E9" s="54"/>
    </row>
    <row r="10" spans="5:31" x14ac:dyDescent="0.3">
      <c r="E10" s="53"/>
      <c r="AE10" s="54"/>
    </row>
    <row r="11" spans="5:31" x14ac:dyDescent="0.3">
      <c r="E11" s="53"/>
      <c r="AE11" s="54"/>
    </row>
    <row r="12" spans="5:31" x14ac:dyDescent="0.3">
      <c r="E12" s="53"/>
      <c r="AE12" s="54"/>
    </row>
    <row r="13" spans="5:31" x14ac:dyDescent="0.3">
      <c r="E13" s="53"/>
      <c r="AE13" s="54"/>
    </row>
    <row r="14" spans="5:31" x14ac:dyDescent="0.3">
      <c r="E14" s="53"/>
      <c r="AE14" s="54"/>
    </row>
    <row r="15" spans="5:31" x14ac:dyDescent="0.3">
      <c r="E15" s="53"/>
      <c r="AE15" s="54"/>
    </row>
    <row r="16" spans="5:31" x14ac:dyDescent="0.3">
      <c r="E16" s="53"/>
      <c r="AE16" s="54"/>
    </row>
    <row r="17" spans="5:31" x14ac:dyDescent="0.3">
      <c r="E17" s="53"/>
      <c r="AE17" s="54"/>
    </row>
    <row r="18" spans="5:31" x14ac:dyDescent="0.3">
      <c r="E18" s="53"/>
      <c r="AE18" s="54"/>
    </row>
    <row r="19" spans="5:31" x14ac:dyDescent="0.3">
      <c r="E19" s="53"/>
      <c r="AE19" s="54"/>
    </row>
    <row r="20" spans="5:31" x14ac:dyDescent="0.3">
      <c r="E20" s="53"/>
      <c r="AE20" s="54"/>
    </row>
    <row r="21" spans="5:31" x14ac:dyDescent="0.3">
      <c r="E21" s="53"/>
      <c r="AE21" s="54"/>
    </row>
    <row r="22" spans="5:31" x14ac:dyDescent="0.3">
      <c r="E22" s="53"/>
      <c r="AE22" s="54"/>
    </row>
    <row r="23" spans="5:31" x14ac:dyDescent="0.3">
      <c r="E23" s="53"/>
      <c r="AE23" s="54"/>
    </row>
    <row r="24" spans="5:31" x14ac:dyDescent="0.3">
      <c r="E24" s="53"/>
      <c r="AE24" s="54"/>
    </row>
    <row r="25" spans="5:31" x14ac:dyDescent="0.3">
      <c r="E25" s="53"/>
      <c r="AE25" s="54"/>
    </row>
    <row r="26" spans="5:31" x14ac:dyDescent="0.3">
      <c r="E26" s="53"/>
      <c r="AE26" s="54"/>
    </row>
    <row r="27" spans="5:31" x14ac:dyDescent="0.3">
      <c r="E27" s="53"/>
      <c r="AE27" s="54"/>
    </row>
    <row r="28" spans="5:31" x14ac:dyDescent="0.3">
      <c r="E28" s="53"/>
      <c r="AE28" s="54"/>
    </row>
    <row r="29" spans="5:31" x14ac:dyDescent="0.3">
      <c r="E29" s="53"/>
      <c r="AE29" s="54"/>
    </row>
    <row r="30" spans="5:31" x14ac:dyDescent="0.3">
      <c r="E30" s="53"/>
      <c r="AE30" s="54"/>
    </row>
    <row r="31" spans="5:31" x14ac:dyDescent="0.3">
      <c r="E31" s="53"/>
      <c r="AE31" s="54"/>
    </row>
    <row r="32" spans="5:31" x14ac:dyDescent="0.3">
      <c r="E32" s="53"/>
      <c r="AE32" s="54"/>
    </row>
    <row r="33" spans="5:31" x14ac:dyDescent="0.3">
      <c r="E33" s="53"/>
      <c r="AE33" s="54"/>
    </row>
    <row r="34" spans="5:31" x14ac:dyDescent="0.3">
      <c r="E34" s="53"/>
      <c r="AE34" s="54"/>
    </row>
    <row r="35" spans="5:31" x14ac:dyDescent="0.3">
      <c r="E35" s="53"/>
      <c r="AE35" s="54"/>
    </row>
    <row r="36" spans="5:31" ht="15" thickBot="1" x14ac:dyDescent="0.35">
      <c r="E36" s="55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7"/>
    </row>
  </sheetData>
  <mergeCells count="1">
    <mergeCell ref="L6:A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5732-A59A-4073-AF6C-E28E0404FAE6}">
  <dimension ref="A1:AD373"/>
  <sheetViews>
    <sheetView topLeftCell="A347" workbookViewId="0">
      <selection activeCell="E362" sqref="E362"/>
    </sheetView>
  </sheetViews>
  <sheetFormatPr defaultRowHeight="14.4" x14ac:dyDescent="0.3"/>
  <cols>
    <col min="1" max="1" width="11.21875" bestFit="1" customWidth="1"/>
    <col min="2" max="2" width="6.5546875" customWidth="1"/>
    <col min="3" max="3" width="10" bestFit="1" customWidth="1"/>
    <col min="4" max="4" width="20.44140625" customWidth="1"/>
    <col min="5" max="5" width="14.44140625" customWidth="1"/>
    <col min="6" max="6" width="6" bestFit="1" customWidth="1"/>
    <col min="7" max="7" width="18.109375" customWidth="1"/>
    <col min="8" max="8" width="13.109375" customWidth="1"/>
    <col min="9" max="9" width="7.44140625" customWidth="1"/>
    <col min="10" max="10" width="12.109375" customWidth="1"/>
    <col min="11" max="11" width="19.6640625" customWidth="1"/>
    <col min="12" max="12" width="23.6640625" customWidth="1"/>
    <col min="13" max="13" width="8.109375" customWidth="1"/>
    <col min="14" max="14" width="23.5546875" customWidth="1"/>
    <col min="15" max="15" width="32.6640625" customWidth="1"/>
    <col min="16" max="16" width="19.77734375" customWidth="1"/>
    <col min="17" max="17" width="27.109375" customWidth="1"/>
    <col min="18" max="18" width="9.88671875" customWidth="1"/>
    <col min="19" max="19" width="10.77734375" customWidth="1"/>
    <col min="20" max="20" width="21.6640625" customWidth="1"/>
    <col min="21" max="21" width="9.6640625" customWidth="1"/>
    <col min="22" max="22" width="14.109375" customWidth="1"/>
    <col min="23" max="23" width="28.109375" customWidth="1"/>
    <col min="24" max="24" width="8.33203125" customWidth="1"/>
    <col min="25" max="25" width="28.33203125" customWidth="1"/>
    <col min="26" max="26" width="26" customWidth="1"/>
    <col min="27" max="27" width="11.33203125" customWidth="1"/>
    <col min="28" max="28" width="23.88671875" customWidth="1"/>
    <col min="29" max="29" width="14.77734375" customWidth="1"/>
    <col min="30" max="30" width="14.332031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TE2yBRN1p1rvhtBc7Cfqqtny825fiK+8eb4bnpY33uwAcXFUwHdbqTj3EW6htu2sZd1KJ9VH/b2dIvvUF+7Hvg==" saltValue="+nzic6tEfqZn/IKudl6zMA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68D0-14B5-47F2-815F-961C68BF0206}">
  <dimension ref="A1:AD373"/>
  <sheetViews>
    <sheetView workbookViewId="0">
      <selection activeCell="H7" sqref="H7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10" bestFit="1" customWidth="1"/>
    <col min="4" max="4" width="18.21875" bestFit="1" customWidth="1"/>
    <col min="5" max="5" width="12.109375" bestFit="1" customWidth="1"/>
    <col min="6" max="6" width="6" bestFit="1" customWidth="1"/>
    <col min="7" max="7" width="15.5546875" bestFit="1" customWidth="1"/>
    <col min="8" max="8" width="11" bestFit="1" customWidth="1"/>
    <col min="9" max="9" width="6" bestFit="1" customWidth="1"/>
    <col min="10" max="10" width="9.88671875" bestFit="1" customWidth="1"/>
    <col min="11" max="11" width="17.21875" bestFit="1" customWidth="1"/>
    <col min="12" max="12" width="21.109375" bestFit="1" customWidth="1"/>
    <col min="13" max="13" width="6" bestFit="1" customWidth="1"/>
    <col min="14" max="14" width="21.44140625" bestFit="1" customWidth="1"/>
    <col min="15" max="15" width="30.44140625" bestFit="1" customWidth="1"/>
    <col min="16" max="16" width="17.44140625" bestFit="1" customWidth="1"/>
    <col min="17" max="17" width="24.6640625" bestFit="1" customWidth="1"/>
    <col min="18" max="18" width="7.6640625" bestFit="1" customWidth="1"/>
    <col min="20" max="20" width="19.44140625" bestFit="1" customWidth="1"/>
    <col min="21" max="21" width="7.44140625" bestFit="1" customWidth="1"/>
    <col min="22" max="22" width="11.6640625" bestFit="1" customWidth="1"/>
    <col min="23" max="23" width="25.77734375" bestFit="1" customWidth="1"/>
    <col min="24" max="24" width="6.33203125" bestFit="1" customWidth="1"/>
    <col min="25" max="25" width="25.88671875" bestFit="1" customWidth="1"/>
    <col min="26" max="26" width="23.6640625" bestFit="1" customWidth="1"/>
    <col min="27" max="27" width="9.109375" bestFit="1" customWidth="1"/>
    <col min="28" max="28" width="21.88671875" bestFit="1" customWidth="1"/>
    <col min="29" max="29" width="12.5546875" bestFit="1" customWidth="1"/>
    <col min="30" max="30" width="12.109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Uf+Ps9J+vr83zSRIG5gH1F+gsOXeho3Tz0KN94Lv0QsRdLvrhGew3BZal2aU5JX2Gd1iS9vkDvdNeYL6CKh7TQ==" saltValue="Px7yI8kINO+E90zv6Amfxg==" spinCount="100000" sheet="1" objects="1" scenarios="1"/>
  <autoFilter ref="A1:AD373" xr:uid="{8B9268D0-14B5-47F2-815F-961C68BF020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B1B5-3F2E-45FC-A546-C5E7BCF7AF70}">
  <dimension ref="A4:D13"/>
  <sheetViews>
    <sheetView topLeftCell="D1" workbookViewId="0">
      <selection activeCell="B9" sqref="B9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4" width="12" bestFit="1" customWidth="1"/>
  </cols>
  <sheetData>
    <row r="4" spans="1:4" x14ac:dyDescent="0.3">
      <c r="A4" s="29" t="s">
        <v>113</v>
      </c>
      <c r="B4" s="29" t="s">
        <v>112</v>
      </c>
    </row>
    <row r="5" spans="1:4" x14ac:dyDescent="0.3">
      <c r="A5" s="29" t="s">
        <v>110</v>
      </c>
      <c r="B5" t="s">
        <v>31</v>
      </c>
      <c r="C5" t="s">
        <v>46</v>
      </c>
      <c r="D5" t="s">
        <v>111</v>
      </c>
    </row>
    <row r="6" spans="1:4" x14ac:dyDescent="0.3">
      <c r="A6" s="30">
        <v>2017</v>
      </c>
      <c r="B6">
        <v>130.16666666666666</v>
      </c>
      <c r="C6">
        <v>137.03333333333333</v>
      </c>
      <c r="D6">
        <v>133.60000000000002</v>
      </c>
    </row>
    <row r="7" spans="1:4" x14ac:dyDescent="0.3">
      <c r="A7" s="30">
        <v>2018</v>
      </c>
      <c r="B7">
        <v>136.76666666666668</v>
      </c>
      <c r="C7">
        <v>140</v>
      </c>
      <c r="D7">
        <v>138.38333333333333</v>
      </c>
    </row>
    <row r="8" spans="1:4" x14ac:dyDescent="0.3">
      <c r="A8" s="30">
        <v>2019</v>
      </c>
      <c r="B8">
        <v>139.53333333333333</v>
      </c>
      <c r="C8">
        <v>150.33333333333334</v>
      </c>
      <c r="D8">
        <v>144.93333333333331</v>
      </c>
    </row>
    <row r="9" spans="1:4" x14ac:dyDescent="0.3">
      <c r="A9" s="30">
        <v>2020</v>
      </c>
      <c r="B9">
        <v>150.1</v>
      </c>
      <c r="C9">
        <v>158.83333333333334</v>
      </c>
      <c r="D9">
        <v>154.46666666666667</v>
      </c>
    </row>
    <row r="10" spans="1:4" x14ac:dyDescent="0.3">
      <c r="A10" s="30">
        <v>2021</v>
      </c>
      <c r="B10">
        <v>157.26666666666668</v>
      </c>
      <c r="C10">
        <v>166.13333333333333</v>
      </c>
      <c r="D10">
        <v>161.70000000000002</v>
      </c>
    </row>
    <row r="11" spans="1:4" x14ac:dyDescent="0.3">
      <c r="A11" s="30">
        <v>2022</v>
      </c>
      <c r="B11">
        <v>165.70000000000002</v>
      </c>
      <c r="C11">
        <v>175.63333333333333</v>
      </c>
      <c r="D11">
        <v>170.66666666666666</v>
      </c>
    </row>
    <row r="12" spans="1:4" x14ac:dyDescent="0.3">
      <c r="A12" s="30">
        <v>2023</v>
      </c>
      <c r="B12">
        <v>176.4</v>
      </c>
      <c r="D12">
        <v>176.4</v>
      </c>
    </row>
    <row r="13" spans="1:4" x14ac:dyDescent="0.3">
      <c r="A13" s="30" t="s">
        <v>111</v>
      </c>
      <c r="B13">
        <v>150.84761904761905</v>
      </c>
      <c r="C13">
        <v>154.6611111111111</v>
      </c>
      <c r="D13">
        <v>152.6076923076923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665C-AA2E-441A-AEDB-1DEED4A62851}">
  <dimension ref="A1:AD373"/>
  <sheetViews>
    <sheetView workbookViewId="0"/>
  </sheetViews>
  <sheetFormatPr defaultRowHeight="14.4" x14ac:dyDescent="0.3"/>
  <cols>
    <col min="1" max="1" width="11.21875" bestFit="1" customWidth="1"/>
    <col min="2" max="2" width="6.88671875" bestFit="1" customWidth="1"/>
    <col min="3" max="3" width="10" bestFit="1" customWidth="1"/>
    <col min="4" max="4" width="20.44140625" bestFit="1" customWidth="1"/>
    <col min="5" max="5" width="14.33203125" bestFit="1" customWidth="1"/>
    <col min="6" max="6" width="6" bestFit="1" customWidth="1"/>
    <col min="7" max="7" width="17.77734375" bestFit="1" customWidth="1"/>
    <col min="8" max="8" width="13.21875" bestFit="1" customWidth="1"/>
    <col min="9" max="9" width="7.6640625" bestFit="1" customWidth="1"/>
    <col min="10" max="10" width="12.109375" bestFit="1" customWidth="1"/>
    <col min="11" max="11" width="19.44140625" bestFit="1" customWidth="1"/>
    <col min="12" max="12" width="23.33203125" bestFit="1" customWidth="1"/>
    <col min="13" max="13" width="8.21875" bestFit="1" customWidth="1"/>
    <col min="14" max="14" width="23.6640625" bestFit="1" customWidth="1"/>
    <col min="15" max="15" width="32.6640625" bestFit="1" customWidth="1"/>
    <col min="16" max="16" width="19.6640625" bestFit="1" customWidth="1"/>
    <col min="17" max="17" width="26.88671875" bestFit="1" customWidth="1"/>
    <col min="18" max="18" width="9.88671875" bestFit="1" customWidth="1"/>
    <col min="19" max="19" width="11.109375" bestFit="1" customWidth="1"/>
    <col min="20" max="20" width="21.6640625" bestFit="1" customWidth="1"/>
    <col min="21" max="21" width="9.6640625" bestFit="1" customWidth="1"/>
    <col min="22" max="22" width="13.88671875" bestFit="1" customWidth="1"/>
    <col min="23" max="23" width="28" bestFit="1" customWidth="1"/>
    <col min="24" max="24" width="8.5546875" bestFit="1" customWidth="1"/>
    <col min="25" max="25" width="28.109375" bestFit="1" customWidth="1"/>
    <col min="26" max="26" width="25.88671875" bestFit="1" customWidth="1"/>
    <col min="27" max="27" width="11.33203125" bestFit="1" customWidth="1"/>
    <col min="28" max="28" width="24.109375" bestFit="1" customWidth="1"/>
    <col min="29" max="29" width="14.77734375" bestFit="1" customWidth="1"/>
    <col min="30" max="30" width="14.332031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36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 s="1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s="1">
        <f t="shared" ref="E260:E265" si="0">(E257+E254)/2</f>
        <v>167.15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s="1">
        <f t="shared" ref="O260:O265" si="1">(O257+O254)/2</f>
        <v>159.6</v>
      </c>
      <c r="P260">
        <v>150.1</v>
      </c>
      <c r="Q260" s="2">
        <f t="shared" ref="Q260:T261" si="2">(Q257+Q254)/2</f>
        <v>169.95</v>
      </c>
      <c r="R260">
        <f t="shared" si="2"/>
        <v>153.19999999999999</v>
      </c>
      <c r="S260" s="1">
        <f t="shared" si="2"/>
        <v>147.55000000000001</v>
      </c>
      <c r="T260">
        <f t="shared" si="2"/>
        <v>152.4</v>
      </c>
      <c r="V260">
        <v>148.4</v>
      </c>
      <c r="W260" s="1">
        <f t="shared" ref="W260:W265" si="3">(W257+W254)/2</f>
        <v>151.65</v>
      </c>
      <c r="X260">
        <v>154.30000000000001</v>
      </c>
      <c r="Y260">
        <f t="shared" ref="Y260:AD261" si="4">(Y257+Y254)/2</f>
        <v>135.9</v>
      </c>
      <c r="Z260">
        <f t="shared" si="4"/>
        <v>150.80000000000001</v>
      </c>
      <c r="AA260" s="1">
        <f t="shared" si="4"/>
        <v>161.55000000000001</v>
      </c>
      <c r="AB260" s="1">
        <f t="shared" si="4"/>
        <v>144.25</v>
      </c>
      <c r="AC260" s="1">
        <f t="shared" si="4"/>
        <v>148.5</v>
      </c>
      <c r="AD260" s="1">
        <f t="shared" si="4"/>
        <v>150.10000000000002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>
        <f t="shared" si="0"/>
        <v>167.55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>
        <f t="shared" si="1"/>
        <v>159.05000000000001</v>
      </c>
      <c r="P261">
        <v>153.5</v>
      </c>
      <c r="Q261" s="1">
        <f t="shared" si="2"/>
        <v>172.65</v>
      </c>
      <c r="R261">
        <f t="shared" si="2"/>
        <v>147.5</v>
      </c>
      <c r="S261" s="1">
        <f t="shared" si="2"/>
        <v>133.65</v>
      </c>
      <c r="T261">
        <f t="shared" si="2"/>
        <v>145.39999999999998</v>
      </c>
      <c r="U261">
        <v>155.6</v>
      </c>
      <c r="V261">
        <v>137.1</v>
      </c>
      <c r="W261">
        <f t="shared" si="3"/>
        <v>140.60000000000002</v>
      </c>
      <c r="X261">
        <v>144.80000000000001</v>
      </c>
      <c r="Y261" s="1">
        <f t="shared" si="4"/>
        <v>124.9</v>
      </c>
      <c r="Z261">
        <f t="shared" si="4"/>
        <v>137.80000000000001</v>
      </c>
      <c r="AA261">
        <f t="shared" si="4"/>
        <v>152.35</v>
      </c>
      <c r="AB261">
        <f t="shared" si="4"/>
        <v>144.4</v>
      </c>
      <c r="AC261">
        <f t="shared" si="4"/>
        <v>138.55000000000001</v>
      </c>
      <c r="AD261">
        <f t="shared" si="4"/>
        <v>147.5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>
        <f t="shared" si="0"/>
        <v>167.25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>
        <f t="shared" si="1"/>
        <v>159.35</v>
      </c>
      <c r="P262">
        <v>151.4</v>
      </c>
      <c r="Q262">
        <f t="shared" ref="Q262:R265" si="5">(Q259+Q256)/2</f>
        <v>170.64999999999998</v>
      </c>
      <c r="R262">
        <f t="shared" si="5"/>
        <v>151</v>
      </c>
      <c r="S262">
        <f t="shared" ref="S262:T262" si="6">(S259+S256)/2</f>
        <v>141.80000000000001</v>
      </c>
      <c r="T262">
        <f t="shared" si="6"/>
        <v>149.65</v>
      </c>
      <c r="U262">
        <v>155.6</v>
      </c>
      <c r="V262">
        <v>144.1</v>
      </c>
      <c r="W262">
        <f t="shared" si="3"/>
        <v>146.4</v>
      </c>
      <c r="X262">
        <v>150.69999999999999</v>
      </c>
      <c r="Y262">
        <f t="shared" ref="Y262:Z265" si="7">(Y259+Y256)/2</f>
        <v>130.10000000000002</v>
      </c>
      <c r="Z262">
        <f t="shared" si="7"/>
        <v>143.44999999999999</v>
      </c>
      <c r="AA262">
        <f t="shared" ref="AA262:AD262" si="8">(AA259+AA256)/2</f>
        <v>156.14999999999998</v>
      </c>
      <c r="AB262">
        <f t="shared" si="8"/>
        <v>144.30000000000001</v>
      </c>
      <c r="AC262">
        <f t="shared" si="8"/>
        <v>143.69999999999999</v>
      </c>
      <c r="AD262">
        <f t="shared" si="8"/>
        <v>148.85</v>
      </c>
    </row>
    <row r="263" spans="1:30" x14ac:dyDescent="0.3">
      <c r="A263" t="s">
        <v>30</v>
      </c>
      <c r="B263">
        <v>2020</v>
      </c>
      <c r="C263" t="s">
        <v>38</v>
      </c>
      <c r="D263">
        <f>(D260+D257)/2</f>
        <v>145.80000000000001</v>
      </c>
      <c r="E263" s="2">
        <f t="shared" si="0"/>
        <v>166.97500000000002</v>
      </c>
      <c r="F263">
        <f t="shared" ref="F263:N263" si="9">(F260+F257)/2</f>
        <v>147.25</v>
      </c>
      <c r="G263" s="1">
        <f t="shared" si="9"/>
        <v>153.64999999999998</v>
      </c>
      <c r="H263">
        <f t="shared" si="9"/>
        <v>135.19999999999999</v>
      </c>
      <c r="I263" s="1">
        <f t="shared" si="9"/>
        <v>144.55000000000001</v>
      </c>
      <c r="J263">
        <f t="shared" si="9"/>
        <v>157.5</v>
      </c>
      <c r="K263">
        <f t="shared" si="9"/>
        <v>146</v>
      </c>
      <c r="L263">
        <f t="shared" si="9"/>
        <v>116.19999999999999</v>
      </c>
      <c r="M263" s="1">
        <f t="shared" si="9"/>
        <v>156.35</v>
      </c>
      <c r="N263" s="1">
        <f t="shared" si="9"/>
        <v>139.64999999999998</v>
      </c>
      <c r="O263" s="1">
        <f t="shared" si="1"/>
        <v>159.80000000000001</v>
      </c>
      <c r="P263" s="1">
        <f>(P260+P257)/2</f>
        <v>149.14999999999998</v>
      </c>
      <c r="Q263" s="2">
        <f t="shared" si="5"/>
        <v>170.22499999999999</v>
      </c>
      <c r="R263">
        <f t="shared" si="5"/>
        <v>153.30000000000001</v>
      </c>
      <c r="S263" s="1">
        <f>(S260+S257)/2</f>
        <v>147.57499999999999</v>
      </c>
      <c r="T263">
        <f>(T260+T257)/2</f>
        <v>152.44999999999999</v>
      </c>
      <c r="V263">
        <f>(V260+V257)/2</f>
        <v>150.9</v>
      </c>
      <c r="W263" s="1">
        <f t="shared" si="3"/>
        <v>151.57499999999999</v>
      </c>
      <c r="X263">
        <f>(X260+X257)/2</f>
        <v>155.5</v>
      </c>
      <c r="Y263" s="1">
        <f t="shared" si="7"/>
        <v>135.85000000000002</v>
      </c>
      <c r="Z263">
        <f t="shared" si="7"/>
        <v>151</v>
      </c>
      <c r="AA263" s="1">
        <f t="shared" ref="AA263:AD264" si="10">(AA260+AA257)/2</f>
        <v>161.375</v>
      </c>
      <c r="AB263" s="1">
        <f t="shared" si="10"/>
        <v>144.67500000000001</v>
      </c>
      <c r="AC263" s="1">
        <f t="shared" si="10"/>
        <v>148.55000000000001</v>
      </c>
      <c r="AD263" s="2">
        <f t="shared" si="10"/>
        <v>149.95000000000002</v>
      </c>
    </row>
    <row r="264" spans="1:30" x14ac:dyDescent="0.3">
      <c r="A264" t="s">
        <v>33</v>
      </c>
      <c r="B264">
        <v>2020</v>
      </c>
      <c r="C264" t="s">
        <v>38</v>
      </c>
      <c r="D264">
        <f>(D261+D258)/2</f>
        <v>149.15</v>
      </c>
      <c r="E264">
        <f t="shared" si="0"/>
        <v>167.52500000000001</v>
      </c>
      <c r="F264">
        <f t="shared" ref="F264:N264" si="11">(F261+F258)/2</f>
        <v>150.4</v>
      </c>
      <c r="G264">
        <f t="shared" si="11"/>
        <v>153.30000000000001</v>
      </c>
      <c r="H264">
        <f t="shared" si="11"/>
        <v>129.55000000000001</v>
      </c>
      <c r="I264">
        <f t="shared" si="11"/>
        <v>148.10000000000002</v>
      </c>
      <c r="J264">
        <f t="shared" si="11"/>
        <v>173.5</v>
      </c>
      <c r="K264">
        <f t="shared" si="11"/>
        <v>145.25</v>
      </c>
      <c r="L264">
        <f t="shared" si="11"/>
        <v>117.80000000000001</v>
      </c>
      <c r="M264">
        <f t="shared" si="11"/>
        <v>152.75</v>
      </c>
      <c r="N264">
        <f t="shared" si="11"/>
        <v>132.69999999999999</v>
      </c>
      <c r="O264">
        <f t="shared" si="1"/>
        <v>159.07499999999999</v>
      </c>
      <c r="P264">
        <f>(P261+P258)/2</f>
        <v>151.80000000000001</v>
      </c>
      <c r="Q264" s="2">
        <f t="shared" si="5"/>
        <v>172.97500000000002</v>
      </c>
      <c r="R264">
        <f t="shared" si="5"/>
        <v>147.6</v>
      </c>
      <c r="S264" s="1">
        <f>(S261+S258)/2</f>
        <v>133.72500000000002</v>
      </c>
      <c r="T264">
        <f>(T261+T258)/2</f>
        <v>145.5</v>
      </c>
      <c r="U264">
        <f>(U261+U258)/2</f>
        <v>155.05000000000001</v>
      </c>
      <c r="V264">
        <f>(V261+V258)/2</f>
        <v>139.25</v>
      </c>
      <c r="W264">
        <f t="shared" si="3"/>
        <v>140.70000000000002</v>
      </c>
      <c r="X264">
        <f>(X261+X258)/2</f>
        <v>144.9</v>
      </c>
      <c r="Y264" s="1">
        <f t="shared" si="7"/>
        <v>124.75</v>
      </c>
      <c r="Z264">
        <f t="shared" si="7"/>
        <v>137.85000000000002</v>
      </c>
      <c r="AA264">
        <f t="shared" si="10"/>
        <v>152.42500000000001</v>
      </c>
      <c r="AB264">
        <f t="shared" si="10"/>
        <v>144.85000000000002</v>
      </c>
      <c r="AC264">
        <f t="shared" si="10"/>
        <v>138.625</v>
      </c>
      <c r="AD264">
        <f t="shared" si="10"/>
        <v>147.4</v>
      </c>
    </row>
    <row r="265" spans="1:30" x14ac:dyDescent="0.3">
      <c r="A265" t="s">
        <v>34</v>
      </c>
      <c r="B265">
        <v>2020</v>
      </c>
      <c r="C265" t="s">
        <v>38</v>
      </c>
      <c r="D265">
        <f>(D262+D259)/2</f>
        <v>146.89999999999998</v>
      </c>
      <c r="E265">
        <f t="shared" si="0"/>
        <v>167.125</v>
      </c>
      <c r="F265">
        <f t="shared" ref="F265:N265" si="12">(F262+F259)/2</f>
        <v>148.44999999999999</v>
      </c>
      <c r="G265">
        <f t="shared" si="12"/>
        <v>153.55000000000001</v>
      </c>
      <c r="H265">
        <f t="shared" si="12"/>
        <v>133.14999999999998</v>
      </c>
      <c r="I265">
        <f t="shared" si="12"/>
        <v>146.19999999999999</v>
      </c>
      <c r="J265">
        <f t="shared" si="12"/>
        <v>162.94999999999999</v>
      </c>
      <c r="K265">
        <f t="shared" si="12"/>
        <v>145.75</v>
      </c>
      <c r="L265">
        <f t="shared" si="12"/>
        <v>116.75</v>
      </c>
      <c r="M265">
        <f t="shared" si="12"/>
        <v>155.14999999999998</v>
      </c>
      <c r="N265">
        <f t="shared" si="12"/>
        <v>136.75</v>
      </c>
      <c r="O265">
        <f t="shared" si="1"/>
        <v>159.47499999999999</v>
      </c>
      <c r="P265">
        <f>(P262+P259)/2</f>
        <v>150.15</v>
      </c>
      <c r="Q265">
        <f t="shared" si="5"/>
        <v>170.92499999999998</v>
      </c>
      <c r="R265">
        <f t="shared" si="5"/>
        <v>151.1</v>
      </c>
      <c r="S265">
        <f t="shared" ref="S265" si="13">(S262+S259)/2</f>
        <v>141.85000000000002</v>
      </c>
      <c r="T265">
        <f>(T262+T259)/2</f>
        <v>149.72500000000002</v>
      </c>
      <c r="U265">
        <f>(U262+U259)/2</f>
        <v>155.05000000000001</v>
      </c>
      <c r="V265">
        <f>(V262+V259)/2</f>
        <v>146.5</v>
      </c>
      <c r="W265">
        <f t="shared" si="3"/>
        <v>146.4</v>
      </c>
      <c r="X265">
        <f>(X262+X259)/2</f>
        <v>151.5</v>
      </c>
      <c r="Y265">
        <f t="shared" si="7"/>
        <v>130</v>
      </c>
      <c r="Z265">
        <f t="shared" si="7"/>
        <v>143.57499999999999</v>
      </c>
      <c r="AA265">
        <f>(AA262+AA259)/2</f>
        <v>156.125</v>
      </c>
      <c r="AB265">
        <f t="shared" ref="AB265:AD265" si="14">(AB262+AB259)/2</f>
        <v>144.75</v>
      </c>
      <c r="AC265">
        <f t="shared" si="14"/>
        <v>143.75</v>
      </c>
      <c r="AD265">
        <f t="shared" si="14"/>
        <v>148.72499999999999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D879-BA4C-43DB-A3C5-6D4511000DC4}">
  <dimension ref="A1:E38"/>
  <sheetViews>
    <sheetView workbookViewId="0">
      <selection activeCell="C26" sqref="C26"/>
    </sheetView>
  </sheetViews>
  <sheetFormatPr defaultRowHeight="14.4" x14ac:dyDescent="0.3"/>
  <cols>
    <col min="3" max="3" width="46.33203125" customWidth="1"/>
    <col min="4" max="4" width="134.5546875" bestFit="1" customWidth="1"/>
    <col min="5" max="5" width="65.33203125" bestFit="1" customWidth="1"/>
  </cols>
  <sheetData>
    <row r="1" spans="1:5" ht="15" thickBot="1" x14ac:dyDescent="0.35">
      <c r="A1" t="s">
        <v>49</v>
      </c>
    </row>
    <row r="2" spans="1:5" ht="18" x14ac:dyDescent="0.35">
      <c r="A2" s="10" t="s">
        <v>83</v>
      </c>
      <c r="B2" s="13"/>
      <c r="C2" s="14"/>
    </row>
    <row r="3" spans="1:5" ht="18" x14ac:dyDescent="0.35">
      <c r="A3" s="11" t="s">
        <v>81</v>
      </c>
      <c r="B3" s="15"/>
      <c r="C3" s="16"/>
      <c r="D3" s="19" t="s">
        <v>84</v>
      </c>
    </row>
    <row r="4" spans="1:5" ht="18.600000000000001" thickBot="1" x14ac:dyDescent="0.4">
      <c r="A4" s="12" t="s">
        <v>82</v>
      </c>
      <c r="B4" s="17"/>
      <c r="C4" s="18"/>
    </row>
    <row r="8" spans="1:5" x14ac:dyDescent="0.3">
      <c r="C8" s="3" t="s">
        <v>50</v>
      </c>
      <c r="D8" s="3" t="s">
        <v>51</v>
      </c>
    </row>
    <row r="9" spans="1:5" x14ac:dyDescent="0.3">
      <c r="C9" t="s">
        <v>0</v>
      </c>
      <c r="D9" t="s">
        <v>52</v>
      </c>
    </row>
    <row r="10" spans="1:5" ht="15" thickBot="1" x14ac:dyDescent="0.35">
      <c r="C10" t="s">
        <v>1</v>
      </c>
      <c r="D10" t="s">
        <v>53</v>
      </c>
    </row>
    <row r="11" spans="1:5" ht="18" x14ac:dyDescent="0.35">
      <c r="C11" s="5" t="s">
        <v>2</v>
      </c>
      <c r="D11" t="s">
        <v>54</v>
      </c>
      <c r="E11" s="6" t="s">
        <v>83</v>
      </c>
    </row>
    <row r="12" spans="1:5" ht="18" x14ac:dyDescent="0.35">
      <c r="C12" t="s">
        <v>3</v>
      </c>
      <c r="D12" t="s">
        <v>55</v>
      </c>
      <c r="E12" s="7" t="s">
        <v>81</v>
      </c>
    </row>
    <row r="13" spans="1:5" ht="18.600000000000001" thickBot="1" x14ac:dyDescent="0.4">
      <c r="C13" t="s">
        <v>4</v>
      </c>
      <c r="D13" t="s">
        <v>56</v>
      </c>
      <c r="E13" s="8" t="s">
        <v>82</v>
      </c>
    </row>
    <row r="14" spans="1:5" x14ac:dyDescent="0.3">
      <c r="C14" t="s">
        <v>5</v>
      </c>
      <c r="D14" t="s">
        <v>57</v>
      </c>
    </row>
    <row r="15" spans="1:5" x14ac:dyDescent="0.3">
      <c r="C15" t="s">
        <v>6</v>
      </c>
      <c r="D15" t="s">
        <v>58</v>
      </c>
    </row>
    <row r="16" spans="1:5" x14ac:dyDescent="0.3">
      <c r="C16" t="s">
        <v>7</v>
      </c>
      <c r="D16" t="s">
        <v>59</v>
      </c>
    </row>
    <row r="17" spans="3:4" x14ac:dyDescent="0.3">
      <c r="C17" t="s">
        <v>8</v>
      </c>
      <c r="D17" t="s">
        <v>60</v>
      </c>
    </row>
    <row r="18" spans="3:4" x14ac:dyDescent="0.3">
      <c r="C18" t="s">
        <v>9</v>
      </c>
      <c r="D18" t="s">
        <v>61</v>
      </c>
    </row>
    <row r="19" spans="3:4" x14ac:dyDescent="0.3">
      <c r="C19" t="s">
        <v>10</v>
      </c>
      <c r="D19" t="s">
        <v>62</v>
      </c>
    </row>
    <row r="20" spans="3:4" x14ac:dyDescent="0.3">
      <c r="C20" t="s">
        <v>11</v>
      </c>
      <c r="D20" t="s">
        <v>63</v>
      </c>
    </row>
    <row r="21" spans="3:4" x14ac:dyDescent="0.3">
      <c r="C21" t="s">
        <v>12</v>
      </c>
      <c r="D21" t="s">
        <v>64</v>
      </c>
    </row>
    <row r="22" spans="3:4" x14ac:dyDescent="0.3">
      <c r="C22" t="s">
        <v>13</v>
      </c>
      <c r="D22" t="s">
        <v>65</v>
      </c>
    </row>
    <row r="23" spans="3:4" x14ac:dyDescent="0.3">
      <c r="C23" t="s">
        <v>14</v>
      </c>
      <c r="D23" t="s">
        <v>66</v>
      </c>
    </row>
    <row r="24" spans="3:4" x14ac:dyDescent="0.3">
      <c r="C24" t="s">
        <v>15</v>
      </c>
      <c r="D24" t="s">
        <v>67</v>
      </c>
    </row>
    <row r="25" spans="3:4" x14ac:dyDescent="0.3">
      <c r="C25" t="s">
        <v>16</v>
      </c>
      <c r="D25" t="s">
        <v>68</v>
      </c>
    </row>
    <row r="26" spans="3:4" x14ac:dyDescent="0.3">
      <c r="C26" t="s">
        <v>17</v>
      </c>
      <c r="D26" t="s">
        <v>69</v>
      </c>
    </row>
    <row r="27" spans="3:4" x14ac:dyDescent="0.3">
      <c r="C27" t="s">
        <v>18</v>
      </c>
      <c r="D27" t="s">
        <v>70</v>
      </c>
    </row>
    <row r="28" spans="3:4" x14ac:dyDescent="0.3">
      <c r="C28" t="s">
        <v>19</v>
      </c>
      <c r="D28" t="s">
        <v>71</v>
      </c>
    </row>
    <row r="29" spans="3:4" x14ac:dyDescent="0.3">
      <c r="C29" t="s">
        <v>20</v>
      </c>
      <c r="D29" t="s">
        <v>72</v>
      </c>
    </row>
    <row r="30" spans="3:4" x14ac:dyDescent="0.3">
      <c r="C30" t="s">
        <v>21</v>
      </c>
      <c r="D30" t="s">
        <v>73</v>
      </c>
    </row>
    <row r="31" spans="3:4" x14ac:dyDescent="0.3">
      <c r="C31" t="s">
        <v>22</v>
      </c>
      <c r="D31" t="s">
        <v>74</v>
      </c>
    </row>
    <row r="32" spans="3:4" x14ac:dyDescent="0.3">
      <c r="C32" t="s">
        <v>23</v>
      </c>
      <c r="D32" t="s">
        <v>75</v>
      </c>
    </row>
    <row r="33" spans="3:4" x14ac:dyDescent="0.3">
      <c r="C33" t="s">
        <v>24</v>
      </c>
      <c r="D33" t="s">
        <v>76</v>
      </c>
    </row>
    <row r="34" spans="3:4" x14ac:dyDescent="0.3">
      <c r="C34" t="s">
        <v>25</v>
      </c>
      <c r="D34" t="s">
        <v>77</v>
      </c>
    </row>
    <row r="35" spans="3:4" x14ac:dyDescent="0.3">
      <c r="C35" t="s">
        <v>26</v>
      </c>
      <c r="D35" t="s">
        <v>78</v>
      </c>
    </row>
    <row r="36" spans="3:4" x14ac:dyDescent="0.3">
      <c r="C36" t="s">
        <v>27</v>
      </c>
      <c r="D36" t="s">
        <v>79</v>
      </c>
    </row>
    <row r="37" spans="3:4" x14ac:dyDescent="0.3">
      <c r="C37" t="s">
        <v>28</v>
      </c>
      <c r="D37" t="s">
        <v>80</v>
      </c>
    </row>
    <row r="38" spans="3:4" ht="43.2" x14ac:dyDescent="0.3">
      <c r="C38" s="9" t="s">
        <v>29</v>
      </c>
      <c r="D38" s="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communication obj1,2</vt:lpstr>
      <vt:lpstr>communication obj3</vt:lpstr>
      <vt:lpstr>communication obj4</vt:lpstr>
      <vt:lpstr>Communication OBJ5</vt:lpstr>
      <vt:lpstr>All_India_Index_Upto_April23 (1</vt:lpstr>
      <vt:lpstr>copy data</vt:lpstr>
      <vt:lpstr>pivot table</vt:lpstr>
      <vt:lpstr>clean data</vt:lpstr>
      <vt:lpstr>Notes</vt:lpstr>
      <vt:lpstr>objective</vt:lpstr>
      <vt:lpstr>Bucket table</vt:lpstr>
      <vt:lpstr>obj 1 analysis</vt:lpstr>
      <vt:lpstr>obj 2 analysis</vt:lpstr>
      <vt:lpstr>obj 3 (Q1)</vt:lpstr>
      <vt:lpstr>obj3 (Q2)</vt:lpstr>
      <vt:lpstr>obj 4</vt:lpstr>
      <vt:lpstr>crude oil index price</vt:lpstr>
      <vt:lpstr>OBJ 5 Rural</vt:lpstr>
      <vt:lpstr>OBJ 5 Urban</vt:lpstr>
      <vt:lpstr>OBJ 5 R+U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</dc:creator>
  <cp:lastModifiedBy>Sachin M G</cp:lastModifiedBy>
  <dcterms:created xsi:type="dcterms:W3CDTF">2024-12-02T18:50:58Z</dcterms:created>
  <dcterms:modified xsi:type="dcterms:W3CDTF">2025-04-14T07:17:29Z</dcterms:modified>
</cp:coreProperties>
</file>