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aysheet"/>
    <sheet r:id="rId2" sheetId="2" name="it reco"/>
    <sheet r:id="rId3" sheetId="3" name="ctc reco"/>
    <sheet r:id="rId4" sheetId="4" name="pf reco"/>
    <sheet r:id="rId5" sheetId="5" name="master reco"/>
    <sheet r:id="rId6" sheetId="6" name="other deduction"/>
    <sheet r:id="rId7" sheetId="7" name="reimbursements"/>
    <sheet r:id="rId8" sheetId="8" name="july reimbursements"/>
    <sheet r:id="rId9" sheetId="9" name="aug reimbursements"/>
  </sheets>
  <calcPr fullCalcOnLoad="1"/>
</workbook>
</file>

<file path=xl/sharedStrings.xml><?xml version="1.0" encoding="utf-8"?>
<sst xmlns="http://schemas.openxmlformats.org/spreadsheetml/2006/main" count="473" uniqueCount="164">
  <si>
    <t>aug</t>
  </si>
  <si>
    <t>Code</t>
  </si>
  <si>
    <t>Name</t>
  </si>
  <si>
    <t>Bill No</t>
  </si>
  <si>
    <t>Remarks</t>
  </si>
  <si>
    <t>Approval Status</t>
  </si>
  <si>
    <t>Remark</t>
  </si>
  <si>
    <t>Aman Kumar</t>
  </si>
  <si>
    <t>Food charges</t>
  </si>
  <si>
    <t>Approved</t>
  </si>
  <si>
    <t>By Manager</t>
  </si>
  <si>
    <t>Shiddhart Singh</t>
  </si>
  <si>
    <t>food charges</t>
  </si>
  <si>
    <t>Not Approved</t>
  </si>
  <si>
    <t>Bill was not valid</t>
  </si>
  <si>
    <t>Lokesh joshi</t>
  </si>
  <si>
    <t>FoodCharge</t>
  </si>
  <si>
    <t>Navin Kumar</t>
  </si>
  <si>
    <t>Flight Ticket</t>
  </si>
  <si>
    <t>Jaya</t>
  </si>
  <si>
    <t>Hotel</t>
  </si>
  <si>
    <t>Hotel bill is more than approved amount</t>
  </si>
  <si>
    <t>cab</t>
  </si>
  <si>
    <t xml:space="preserve">Devbrath </t>
  </si>
  <si>
    <t xml:space="preserve">Personal Expense </t>
  </si>
  <si>
    <t>Somesh Mishra</t>
  </si>
  <si>
    <t>Cab</t>
  </si>
  <si>
    <t>Rishabh Pandey</t>
  </si>
  <si>
    <t>Sl No.</t>
  </si>
  <si>
    <t>Reason</t>
  </si>
  <si>
    <t>Cab charges</t>
  </si>
  <si>
    <t xml:space="preserve">Cab </t>
  </si>
  <si>
    <t xml:space="preserve">Amit </t>
  </si>
  <si>
    <t>charger purchase</t>
  </si>
  <si>
    <t>Train Charge</t>
  </si>
  <si>
    <t xml:space="preserve"> Cab</t>
  </si>
  <si>
    <t>Bill not Attached</t>
  </si>
  <si>
    <t>Bill not Matched</t>
  </si>
  <si>
    <t>Reimbursements</t>
  </si>
  <si>
    <t>Diff</t>
  </si>
  <si>
    <t>Total</t>
  </si>
  <si>
    <t>Deductions</t>
  </si>
  <si>
    <t>Screen Damage</t>
  </si>
  <si>
    <t>Harsh Kumar</t>
  </si>
  <si>
    <t>Internal harddrive damage</t>
  </si>
  <si>
    <t>Body Damage</t>
  </si>
  <si>
    <t>Motherboard damage</t>
  </si>
  <si>
    <t>Rishi Raj</t>
  </si>
  <si>
    <t>Lavanya S</t>
  </si>
  <si>
    <t>Emp_Name</t>
  </si>
  <si>
    <t>BASIC</t>
  </si>
  <si>
    <t>House Rent Allowance</t>
  </si>
  <si>
    <t>Conveyance Allowance</t>
  </si>
  <si>
    <t>Special Allowance</t>
  </si>
  <si>
    <t>PF Employer</t>
  </si>
  <si>
    <t>CTC PM</t>
  </si>
  <si>
    <t>FIX CTC</t>
  </si>
  <si>
    <t>VP</t>
  </si>
  <si>
    <t>CTC PA</t>
  </si>
  <si>
    <t>Ravi Kumar</t>
  </si>
  <si>
    <t>Saurabh Shekhar</t>
  </si>
  <si>
    <t>Shahid K</t>
  </si>
  <si>
    <t>Abhishek Singh</t>
  </si>
  <si>
    <t>Mayank Singh</t>
  </si>
  <si>
    <t>Ashwini</t>
  </si>
  <si>
    <t>Basic Salary</t>
  </si>
  <si>
    <t>BASIC Arrears</t>
  </si>
  <si>
    <t>PF Wages</t>
  </si>
  <si>
    <t>PF as per clacualtion</t>
  </si>
  <si>
    <t>AS per salary Sheet</t>
  </si>
  <si>
    <t>Employee opted without PF</t>
  </si>
  <si>
    <t>Working days</t>
  </si>
  <si>
    <t>Annual CTC PA</t>
  </si>
  <si>
    <t>PF_Empr</t>
  </si>
  <si>
    <t>ESIC_Empr</t>
  </si>
  <si>
    <t>Monthly Fixed CTC</t>
  </si>
  <si>
    <t>Proration Earnings</t>
  </si>
  <si>
    <t>Total Earnings</t>
  </si>
  <si>
    <t>Bonus</t>
  </si>
  <si>
    <t>Difference</t>
  </si>
  <si>
    <t>Field Expenses &amp; Salary Advance Recovery</t>
  </si>
  <si>
    <t>Final Difference</t>
  </si>
  <si>
    <t>Due to recent changes in the income tax slabs under the New Regime.</t>
  </si>
  <si>
    <t>DOJ</t>
  </si>
  <si>
    <t>Relieved Date</t>
  </si>
  <si>
    <t>Department</t>
  </si>
  <si>
    <t>Designation</t>
  </si>
  <si>
    <t>Bank name</t>
  </si>
  <si>
    <t>Bank Ac No</t>
  </si>
  <si>
    <t>IFSC Code</t>
  </si>
  <si>
    <t>Resigned Date</t>
  </si>
  <si>
    <t>Emp Worked days</t>
  </si>
  <si>
    <t>LOP Days</t>
  </si>
  <si>
    <t>RLOP</t>
  </si>
  <si>
    <t>Field Expenses</t>
  </si>
  <si>
    <t>Income Tax</t>
  </si>
  <si>
    <t>Other Deductions</t>
  </si>
  <si>
    <t>Provident Fund</t>
  </si>
  <si>
    <t>Total Deductions</t>
  </si>
  <si>
    <t>NETPAY</t>
  </si>
  <si>
    <t>Finance</t>
  </si>
  <si>
    <t>Manager</t>
  </si>
  <si>
    <t>ICICI Bank</t>
  </si>
  <si>
    <t>ICIC0000</t>
  </si>
  <si>
    <t>-</t>
  </si>
  <si>
    <t>5,04,444</t>
  </si>
  <si>
    <t>21/02/2016</t>
  </si>
  <si>
    <t>Senior Manager</t>
  </si>
  <si>
    <t>1,06,000</t>
  </si>
  <si>
    <t>7,93,848</t>
  </si>
  <si>
    <t>Amit</t>
  </si>
  <si>
    <t>Director-Finance</t>
  </si>
  <si>
    <t>2,10,000</t>
  </si>
  <si>
    <t>3,10,800</t>
  </si>
  <si>
    <t>2,67,404</t>
  </si>
  <si>
    <t>32,08,848</t>
  </si>
  <si>
    <t>Team Lead</t>
  </si>
  <si>
    <t>SBI BANK</t>
  </si>
  <si>
    <t>SBIN000</t>
  </si>
  <si>
    <t>3,60,000</t>
  </si>
  <si>
    <t>Senior Executive</t>
  </si>
  <si>
    <t>HDFC Bank</t>
  </si>
  <si>
    <t>HDFC000</t>
  </si>
  <si>
    <t>9,00,612</t>
  </si>
  <si>
    <t>25/07/2022</t>
  </si>
  <si>
    <t>Executive</t>
  </si>
  <si>
    <t>10,16,364</t>
  </si>
  <si>
    <t>Devbrath</t>
  </si>
  <si>
    <t>27/06/2022</t>
  </si>
  <si>
    <t>4,59,996</t>
  </si>
  <si>
    <t>Sales</t>
  </si>
  <si>
    <t>ICIC000</t>
  </si>
  <si>
    <t>5,99,460</t>
  </si>
  <si>
    <t>7,26,804</t>
  </si>
  <si>
    <t>21/04/2017</t>
  </si>
  <si>
    <t>Poject Manager</t>
  </si>
  <si>
    <t>6,24,444</t>
  </si>
  <si>
    <t>Product manager</t>
  </si>
  <si>
    <t>1,01,000</t>
  </si>
  <si>
    <t>7,33,848</t>
  </si>
  <si>
    <t>1,35,800</t>
  </si>
  <si>
    <t>11,80,848</t>
  </si>
  <si>
    <t>Senior Finance Manager</t>
  </si>
  <si>
    <t>3,96,000</t>
  </si>
  <si>
    <t>Accountant</t>
  </si>
  <si>
    <t>7,56,612</t>
  </si>
  <si>
    <t>25/10/2023</t>
  </si>
  <si>
    <t>Finanace Executive</t>
  </si>
  <si>
    <t>9,20,364</t>
  </si>
  <si>
    <t>27/01/2022</t>
  </si>
  <si>
    <t>CA</t>
  </si>
  <si>
    <t>18/08/2022</t>
  </si>
  <si>
    <t>Area Sales Manager</t>
  </si>
  <si>
    <t>22/12/2023</t>
  </si>
  <si>
    <t>Area Sales Executive</t>
  </si>
  <si>
    <t>6,18,804</t>
  </si>
  <si>
    <t>6,24,600</t>
  </si>
  <si>
    <t>4,09,302</t>
  </si>
  <si>
    <t>3,72,570</t>
  </si>
  <si>
    <t>14,73,576</t>
  </si>
  <si>
    <t>1,24,588</t>
  </si>
  <si>
    <t>2,35,180</t>
  </si>
  <si>
    <t>12,38,396</t>
  </si>
  <si>
    <t>1,48,60,752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</si>
</sst>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mm/dd/yyyy"/>
    <numFmt numFmtId="165" formatCode="m-d-yyyy"/>
    <numFmt numFmtId="166" formatCode="mm-dd-yyyy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</patternFill>
    </fill>
    <fill>
      <patternFill patternType="solid">
        <fgColor rgb="FFc0c0c0"/>
      </patternFill>
    </fill>
  </fills>
  <borders count="19">
    <border>
      <left/>
      <right/>
      <top/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71">
    <xf xfId="0" numFmtId="0" borderId="0" fontId="0" fillId="0"/>
    <xf xfId="0" numFmtId="0" borderId="0" fontId="0" fillId="0" applyAlignment="1">
      <alignment wrapText="1"/>
    </xf>
    <xf xfId="0" numFmtId="3" applyNumberFormat="1" borderId="1" applyBorder="1" fontId="1" applyFont="1" fillId="2" applyFill="1" applyAlignment="1">
      <alignment horizontal="center" wrapText="1"/>
    </xf>
    <xf xfId="0" numFmtId="3" applyNumberFormat="1" borderId="2" applyBorder="1" fontId="1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17" applyNumberFormat="1" borderId="2" applyBorder="1" fontId="1" applyFont="1" fillId="2" applyFill="1" applyAlignment="1">
      <alignment horizontal="center" wrapText="1"/>
    </xf>
    <xf xfId="0" numFmtId="0" borderId="3" applyBorder="1" fontId="1" applyFont="1" fillId="2" applyFill="1" applyAlignment="1">
      <alignment horizontal="center" wrapText="1"/>
    </xf>
    <xf xfId="0" numFmtId="3" applyNumberFormat="1" borderId="4" applyBorder="1" fontId="2" applyFont="1" fillId="0" applyAlignment="1">
      <alignment horizontal="center"/>
    </xf>
    <xf xfId="0" numFmtId="3" applyNumberFormat="1" borderId="5" applyBorder="1" fontId="2" applyFont="1" fillId="0" applyAlignment="1">
      <alignment horizontal="center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right"/>
    </xf>
    <xf xfId="0" numFmtId="3" applyNumberFormat="1" borderId="6" applyBorder="1" fontId="3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right"/>
    </xf>
    <xf xfId="0" numFmtId="0" borderId="7" applyBorder="1" fontId="1" applyFont="1" fillId="2" applyFill="1" applyAlignment="1">
      <alignment horizontal="center" wrapText="1"/>
    </xf>
    <xf xfId="0" numFmtId="3" applyNumberFormat="1" borderId="5" applyBorder="1" fontId="1" applyFont="1" fillId="0" applyAlignment="1">
      <alignment horizontal="right"/>
    </xf>
    <xf xfId="0" numFmtId="3" applyNumberFormat="1" borderId="8" applyBorder="1" fontId="3" applyFont="1" fillId="0" applyAlignment="1">
      <alignment horizontal="right"/>
    </xf>
    <xf xfId="0" numFmtId="3" applyNumberFormat="1" borderId="9" applyBorder="1" fontId="3" applyFont="1" fillId="2" applyFill="1" applyAlignment="1">
      <alignment horizontal="left"/>
    </xf>
    <xf xfId="0" numFmtId="3" applyNumberFormat="1" borderId="10" applyBorder="1" fontId="1" applyFont="1" fillId="2" applyFill="1" applyAlignment="1">
      <alignment horizontal="left"/>
    </xf>
    <xf xfId="0" numFmtId="0" borderId="10" applyBorder="1" fontId="3" applyFont="1" fillId="2" applyFill="1" applyAlignment="1">
      <alignment horizontal="left"/>
    </xf>
    <xf xfId="0" numFmtId="3" applyNumberFormat="1" borderId="10" applyBorder="1" fontId="1" applyFont="1" fillId="2" applyFill="1" applyAlignment="1">
      <alignment horizontal="right"/>
    </xf>
    <xf xfId="0" numFmtId="3" applyNumberFormat="1" borderId="11" applyBorder="1" fontId="3" applyFont="1" fillId="2" applyFill="1" applyAlignment="1">
      <alignment horizontal="righ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17" applyNumberFormat="1" borderId="2" applyBorder="1" fontId="3" applyFont="1" fillId="2" applyFill="1" applyAlignment="1">
      <alignment horizontal="left"/>
    </xf>
    <xf xfId="0" numFmtId="3" applyNumberFormat="1" borderId="5" applyBorder="1" fontId="3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3" applyNumberFormat="1" borderId="10" applyBorder="1" fontId="3" applyFont="1" fillId="2" applyFill="1" applyAlignment="1">
      <alignment horizontal="left"/>
    </xf>
    <xf xfId="0" numFmtId="3" applyNumberFormat="1" borderId="10" applyBorder="1" fontId="3" applyFont="1" fillId="2" applyFill="1" applyAlignment="1">
      <alignment horizontal="right"/>
    </xf>
    <xf xfId="0" numFmtId="17" applyNumberFormat="1" borderId="0" fontId="0" fillId="0" applyAlignment="1">
      <alignment horizontal="right"/>
    </xf>
    <xf xfId="0" numFmtId="3" applyNumberFormat="1" borderId="1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0" borderId="7" applyBorder="1" fontId="1" applyFont="1" fillId="2" applyFill="1" applyAlignment="1">
      <alignment horizontal="center"/>
    </xf>
    <xf xfId="0" numFmtId="3" applyNumberFormat="1" borderId="8" applyBorder="1" fontId="2" applyFont="1" fillId="0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3" applyNumberFormat="1" borderId="11" applyBorder="1" fontId="1" applyFont="1" fillId="2" applyFill="1" applyAlignment="1">
      <alignment horizontal="right"/>
    </xf>
    <xf xfId="0" numFmtId="0" borderId="8" applyBorder="1" fontId="3" applyFont="1" fillId="0" applyAlignment="1">
      <alignment horizontal="left"/>
    </xf>
    <xf xfId="0" numFmtId="0" borderId="8" applyBorder="1" fontId="2" applyFont="1" fillId="0" applyAlignment="1">
      <alignment horizontal="left"/>
    </xf>
    <xf xfId="0" numFmtId="0" borderId="13" applyBorder="1" fontId="3" applyFont="1" fillId="0" applyAlignment="1">
      <alignment horizontal="left"/>
    </xf>
    <xf xfId="0" numFmtId="4" applyNumberFormat="1" borderId="2" applyBorder="1" fontId="1" applyFont="1" fillId="2" applyFill="1" applyAlignment="1">
      <alignment horizontal="center"/>
    </xf>
    <xf xfId="0" numFmtId="4" applyNumberFormat="1" borderId="5" applyBorder="1" fontId="2" applyFont="1" fillId="0" applyAlignment="1">
      <alignment horizontal="right"/>
    </xf>
    <xf xfId="0" numFmtId="3" applyNumberFormat="1" borderId="5" applyBorder="1" fontId="1" applyFont="1" fillId="0" applyAlignment="1">
      <alignment horizontal="center"/>
    </xf>
    <xf xfId="0" numFmtId="3" applyNumberFormat="1" borderId="8" applyBorder="1" fontId="1" applyFont="1" fillId="0" applyAlignment="1">
      <alignment horizontal="right"/>
    </xf>
    <xf xfId="0" numFmtId="3" applyNumberFormat="1" borderId="14" applyBorder="1" fontId="2" applyFont="1" fillId="0" applyAlignment="1">
      <alignment horizontal="right"/>
    </xf>
    <xf xfId="0" numFmtId="3" applyNumberFormat="1" borderId="12" applyBorder="1" fontId="2" applyFont="1" fillId="0" applyAlignment="1">
      <alignment horizontal="right"/>
    </xf>
    <xf xfId="0" numFmtId="0" borderId="10" applyBorder="1" fontId="1" applyFont="1" fillId="2" applyFill="1" applyAlignment="1">
      <alignment horizontal="left"/>
    </xf>
    <xf xfId="0" numFmtId="4" applyNumberFormat="1" borderId="10" applyBorder="1" fontId="3" applyFont="1" fillId="2" applyFill="1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6" applyBorder="1" fontId="1" applyFont="1" fillId="0" applyAlignment="1">
      <alignment horizontal="center"/>
    </xf>
    <xf xfId="0" numFmtId="0" borderId="6" applyBorder="1" fontId="1" applyFont="1" fillId="0" applyAlignment="1">
      <alignment horizontal="center"/>
    </xf>
    <xf xfId="0" numFmtId="164" applyNumberFormat="1" borderId="6" applyBorder="1" fontId="1" applyFont="1" fillId="0" applyAlignment="1">
      <alignment horizontal="center"/>
    </xf>
    <xf xfId="0" numFmtId="3" applyNumberFormat="1" borderId="15" applyBorder="1" fontId="2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0" borderId="6" applyBorder="1" fontId="2" applyFont="1" fillId="0" applyAlignment="1">
      <alignment horizontal="left"/>
    </xf>
    <xf xfId="0" numFmtId="164" applyNumberFormat="1" borderId="6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0" borderId="16" applyBorder="1" fontId="2" applyFont="1" fillId="0" applyAlignment="1">
      <alignment horizontal="left"/>
    </xf>
    <xf xfId="0" numFmtId="3" applyNumberFormat="1" borderId="6" applyBorder="1" fontId="1" applyFont="1" fillId="0" applyAlignment="1">
      <alignment horizontal="left"/>
    </xf>
    <xf xfId="0" numFmtId="165" applyNumberFormat="1" borderId="6" applyBorder="1" fontId="2" applyFont="1" fillId="0" applyAlignment="1">
      <alignment horizontal="left"/>
    </xf>
    <xf xfId="0" numFmtId="166" applyNumberFormat="1" borderId="6" applyBorder="1" fontId="2" applyFont="1" fillId="0" applyAlignment="1">
      <alignment horizontal="left"/>
    </xf>
    <xf xfId="0" numFmtId="3" applyNumberFormat="1" borderId="17" applyBorder="1" fontId="1" applyFont="1" fillId="3" applyFill="1" applyAlignment="1">
      <alignment horizontal="left"/>
    </xf>
    <xf xfId="0" numFmtId="3" applyNumberFormat="1" borderId="18" applyBorder="1" fontId="1" applyFont="1" fillId="3" applyFill="1" applyAlignment="1">
      <alignment horizontal="left"/>
    </xf>
    <xf xfId="0" numFmtId="0" borderId="18" applyBorder="1" fontId="1" applyFont="1" fillId="3" applyFill="1" applyAlignment="1">
      <alignment horizontal="left"/>
    </xf>
    <xf xfId="0" numFmtId="164" applyNumberFormat="1" borderId="18" applyBorder="1" fontId="1" applyFont="1" fillId="3" applyFill="1" applyAlignment="1">
      <alignment horizontal="left"/>
    </xf>
    <xf xfId="0" numFmtId="3" applyNumberFormat="1" borderId="18" applyBorder="1" fontId="1" applyFont="1" fillId="3" applyFill="1" applyAlignment="1">
      <alignment horizontal="righ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0"/>
  <sheetViews>
    <sheetView workbookViewId="0" tabSelected="1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70" width="13.576428571428572" customWidth="1" bestFit="1"/>
    <col min="5" max="5" style="14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  <col min="9" max="9" style="14" width="13.576428571428572" customWidth="1" bestFit="1"/>
    <col min="10" max="10" style="14" width="13.576428571428572" customWidth="1" bestFit="1"/>
    <col min="11" max="11" style="14" width="13.576428571428572" customWidth="1" bestFit="1"/>
    <col min="12" max="12" style="24" width="13.576428571428572" customWidth="1" bestFit="1"/>
    <col min="13" max="13" style="24" width="13.576428571428572" customWidth="1" bestFit="1"/>
    <col min="14" max="14" style="24" width="13.576428571428572" customWidth="1" bestFit="1"/>
    <col min="15" max="15" style="24" width="13.576428571428572" customWidth="1" bestFit="1"/>
    <col min="16" max="16" style="24" width="13.576428571428572" customWidth="1" bestFit="1"/>
    <col min="17" max="17" style="15" width="13.576428571428572" customWidth="1" bestFit="1"/>
    <col min="18" max="18" style="24" width="13.576428571428572" customWidth="1" bestFit="1"/>
    <col min="19" max="19" style="15" width="13.576428571428572" customWidth="1" bestFit="1"/>
    <col min="20" max="20" style="24" width="13.576428571428572" customWidth="1" bestFit="1"/>
    <col min="21" max="21" style="24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24" width="13.576428571428572" customWidth="1" bestFit="1"/>
    <col min="25" max="25" style="24" width="13.576428571428572" customWidth="1" bestFit="1"/>
    <col min="26" max="26" style="14" width="13.576428571428572" customWidth="1" bestFit="1"/>
  </cols>
  <sheetData>
    <row x14ac:dyDescent="0.25" r="1" customHeight="1" ht="19.5">
      <c r="A1" s="51" t="s">
        <v>28</v>
      </c>
      <c r="B1" s="51" t="s">
        <v>1</v>
      </c>
      <c r="C1" s="52" t="s">
        <v>2</v>
      </c>
      <c r="D1" s="53" t="s">
        <v>83</v>
      </c>
      <c r="E1" s="52" t="s">
        <v>84</v>
      </c>
      <c r="F1" s="52" t="s">
        <v>85</v>
      </c>
      <c r="G1" s="52" t="s">
        <v>86</v>
      </c>
      <c r="H1" s="52" t="s">
        <v>87</v>
      </c>
      <c r="I1" s="52" t="s">
        <v>88</v>
      </c>
      <c r="J1" s="52" t="s">
        <v>89</v>
      </c>
      <c r="K1" s="52" t="s">
        <v>90</v>
      </c>
      <c r="L1" s="51" t="s">
        <v>91</v>
      </c>
      <c r="M1" s="51" t="s">
        <v>92</v>
      </c>
      <c r="N1" s="51" t="s">
        <v>93</v>
      </c>
      <c r="O1" s="51" t="s">
        <v>50</v>
      </c>
      <c r="P1" s="51" t="s">
        <v>51</v>
      </c>
      <c r="Q1" s="51" t="s">
        <v>52</v>
      </c>
      <c r="R1" s="51" t="s">
        <v>53</v>
      </c>
      <c r="S1" s="51" t="s">
        <v>94</v>
      </c>
      <c r="T1" s="51" t="s">
        <v>77</v>
      </c>
      <c r="U1" s="51" t="s">
        <v>95</v>
      </c>
      <c r="V1" s="51" t="s">
        <v>96</v>
      </c>
      <c r="W1" s="51" t="s">
        <v>97</v>
      </c>
      <c r="X1" s="51" t="s">
        <v>98</v>
      </c>
      <c r="Y1" s="51" t="s">
        <v>99</v>
      </c>
      <c r="Z1" s="52" t="s">
        <v>4</v>
      </c>
    </row>
    <row x14ac:dyDescent="0.25" r="2" customHeight="1" ht="19.5">
      <c r="A2" s="54">
        <v>1</v>
      </c>
      <c r="B2" s="55">
        <v>210</v>
      </c>
      <c r="C2" s="56" t="s">
        <v>7</v>
      </c>
      <c r="D2" s="57">
        <v>42739</v>
      </c>
      <c r="E2" s="56"/>
      <c r="F2" s="56" t="s">
        <v>100</v>
      </c>
      <c r="G2" s="12" t="s">
        <v>101</v>
      </c>
      <c r="H2" s="56" t="s">
        <v>102</v>
      </c>
      <c r="I2" s="56"/>
      <c r="J2" s="56" t="s">
        <v>103</v>
      </c>
      <c r="K2" s="56"/>
      <c r="L2" s="58">
        <v>31</v>
      </c>
      <c r="M2" s="58">
        <v>0</v>
      </c>
      <c r="N2" s="58">
        <v>0</v>
      </c>
      <c r="O2" s="58">
        <v>20800</v>
      </c>
      <c r="P2" s="58">
        <v>10400</v>
      </c>
      <c r="Q2" s="58">
        <v>3333</v>
      </c>
      <c r="R2" s="58">
        <v>10000</v>
      </c>
      <c r="S2" s="59" t="s">
        <v>104</v>
      </c>
      <c r="T2" s="60">
        <v>44533</v>
      </c>
      <c r="U2" s="59" t="s">
        <v>104</v>
      </c>
      <c r="V2" s="59"/>
      <c r="W2" s="58">
        <v>2496</v>
      </c>
      <c r="X2" s="60">
        <v>2496</v>
      </c>
      <c r="Y2" s="60">
        <v>42037</v>
      </c>
      <c r="Z2" s="61" t="s">
        <v>105</v>
      </c>
    </row>
    <row x14ac:dyDescent="0.25" r="3" customHeight="1" ht="19.5">
      <c r="A3" s="54">
        <v>2</v>
      </c>
      <c r="B3" s="55">
        <v>211</v>
      </c>
      <c r="C3" s="56" t="s">
        <v>11</v>
      </c>
      <c r="D3" s="57" t="s">
        <v>106</v>
      </c>
      <c r="E3" s="56"/>
      <c r="F3" s="56" t="s">
        <v>100</v>
      </c>
      <c r="G3" s="56" t="s">
        <v>107</v>
      </c>
      <c r="H3" s="56" t="s">
        <v>102</v>
      </c>
      <c r="I3" s="56"/>
      <c r="J3" s="56" t="s">
        <v>103</v>
      </c>
      <c r="K3" s="56"/>
      <c r="L3" s="58">
        <v>31</v>
      </c>
      <c r="M3" s="58">
        <v>0</v>
      </c>
      <c r="N3" s="58">
        <v>0</v>
      </c>
      <c r="O3" s="58">
        <v>20000</v>
      </c>
      <c r="P3" s="58">
        <v>50000</v>
      </c>
      <c r="Q3" s="58">
        <v>3333</v>
      </c>
      <c r="R3" s="58">
        <v>32667</v>
      </c>
      <c r="S3" s="59" t="s">
        <v>104</v>
      </c>
      <c r="T3" s="62" t="s">
        <v>108</v>
      </c>
      <c r="U3" s="58">
        <v>27846</v>
      </c>
      <c r="V3" s="59"/>
      <c r="W3" s="58">
        <v>12000</v>
      </c>
      <c r="X3" s="60">
        <v>39846</v>
      </c>
      <c r="Y3" s="60">
        <v>66154</v>
      </c>
      <c r="Z3" s="61" t="s">
        <v>109</v>
      </c>
    </row>
    <row x14ac:dyDescent="0.25" r="4" customHeight="1" ht="19.5">
      <c r="A4" s="54">
        <v>3</v>
      </c>
      <c r="B4" s="55">
        <v>212</v>
      </c>
      <c r="C4" s="56" t="s">
        <v>110</v>
      </c>
      <c r="D4" s="57">
        <v>43103</v>
      </c>
      <c r="E4" s="56"/>
      <c r="F4" s="56" t="s">
        <v>100</v>
      </c>
      <c r="G4" s="56" t="s">
        <v>111</v>
      </c>
      <c r="H4" s="56" t="s">
        <v>102</v>
      </c>
      <c r="I4" s="56"/>
      <c r="J4" s="56" t="s">
        <v>103</v>
      </c>
      <c r="K4" s="56"/>
      <c r="L4" s="58">
        <v>31</v>
      </c>
      <c r="M4" s="58">
        <v>0</v>
      </c>
      <c r="N4" s="58">
        <v>0</v>
      </c>
      <c r="O4" s="59" t="s">
        <v>112</v>
      </c>
      <c r="P4" s="58">
        <v>65000</v>
      </c>
      <c r="Q4" s="58">
        <v>3333</v>
      </c>
      <c r="R4" s="58">
        <v>32467</v>
      </c>
      <c r="S4" s="59" t="s">
        <v>104</v>
      </c>
      <c r="T4" s="62" t="s">
        <v>113</v>
      </c>
      <c r="U4" s="58">
        <v>24196</v>
      </c>
      <c r="V4" s="58">
        <v>6000</v>
      </c>
      <c r="W4" s="58">
        <v>13200</v>
      </c>
      <c r="X4" s="60">
        <v>43396</v>
      </c>
      <c r="Y4" s="62" t="s">
        <v>114</v>
      </c>
      <c r="Z4" s="61" t="s">
        <v>115</v>
      </c>
    </row>
    <row x14ac:dyDescent="0.25" r="5" customHeight="1" ht="19.5">
      <c r="A5" s="54">
        <v>4</v>
      </c>
      <c r="B5" s="55">
        <v>213</v>
      </c>
      <c r="C5" s="56" t="s">
        <v>15</v>
      </c>
      <c r="D5" s="57">
        <v>44565</v>
      </c>
      <c r="E5" s="56"/>
      <c r="F5" s="56" t="s">
        <v>100</v>
      </c>
      <c r="G5" s="56" t="s">
        <v>116</v>
      </c>
      <c r="H5" s="56" t="s">
        <v>117</v>
      </c>
      <c r="I5" s="56"/>
      <c r="J5" s="56" t="s">
        <v>118</v>
      </c>
      <c r="K5" s="56"/>
      <c r="L5" s="58">
        <v>31</v>
      </c>
      <c r="M5" s="58">
        <v>0</v>
      </c>
      <c r="N5" s="58">
        <v>0</v>
      </c>
      <c r="O5" s="58">
        <v>15500</v>
      </c>
      <c r="P5" s="58">
        <v>7750</v>
      </c>
      <c r="Q5" s="58">
        <v>3333</v>
      </c>
      <c r="R5" s="58">
        <v>3417</v>
      </c>
      <c r="S5" s="59" t="s">
        <v>104</v>
      </c>
      <c r="T5" s="60">
        <v>30000</v>
      </c>
      <c r="U5" s="59" t="s">
        <v>104</v>
      </c>
      <c r="V5" s="59"/>
      <c r="W5" s="59" t="s">
        <v>104</v>
      </c>
      <c r="X5" s="62" t="s">
        <v>104</v>
      </c>
      <c r="Y5" s="60">
        <v>30000</v>
      </c>
      <c r="Z5" s="61" t="s">
        <v>119</v>
      </c>
    </row>
    <row x14ac:dyDescent="0.25" r="6" customHeight="1" ht="19.5">
      <c r="A6" s="54">
        <v>5</v>
      </c>
      <c r="B6" s="55">
        <v>214</v>
      </c>
      <c r="C6" s="56" t="s">
        <v>17</v>
      </c>
      <c r="D6" s="57">
        <v>44567</v>
      </c>
      <c r="E6" s="56"/>
      <c r="F6" s="56" t="s">
        <v>100</v>
      </c>
      <c r="G6" s="56" t="s">
        <v>120</v>
      </c>
      <c r="H6" s="56" t="s">
        <v>121</v>
      </c>
      <c r="I6" s="56"/>
      <c r="J6" s="56" t="s">
        <v>122</v>
      </c>
      <c r="K6" s="56"/>
      <c r="L6" s="58">
        <v>31</v>
      </c>
      <c r="M6" s="58">
        <v>0</v>
      </c>
      <c r="N6" s="58">
        <v>0</v>
      </c>
      <c r="O6" s="58">
        <v>32000</v>
      </c>
      <c r="P6" s="58">
        <v>21000</v>
      </c>
      <c r="Q6" s="58">
        <v>3333</v>
      </c>
      <c r="R6" s="58">
        <v>23667</v>
      </c>
      <c r="S6" s="59" t="s">
        <v>104</v>
      </c>
      <c r="T6" s="60">
        <v>80000</v>
      </c>
      <c r="U6" s="58">
        <v>4949</v>
      </c>
      <c r="V6" s="59"/>
      <c r="W6" s="59" t="s">
        <v>104</v>
      </c>
      <c r="X6" s="60">
        <v>4949</v>
      </c>
      <c r="Y6" s="60">
        <v>75051</v>
      </c>
      <c r="Z6" s="61" t="s">
        <v>123</v>
      </c>
    </row>
    <row x14ac:dyDescent="0.25" r="7" customHeight="1" ht="19.5">
      <c r="A7" s="54">
        <v>6</v>
      </c>
      <c r="B7" s="55">
        <v>215</v>
      </c>
      <c r="C7" s="56" t="s">
        <v>19</v>
      </c>
      <c r="D7" s="57" t="s">
        <v>124</v>
      </c>
      <c r="E7" s="56"/>
      <c r="F7" s="56" t="s">
        <v>100</v>
      </c>
      <c r="G7" s="56" t="s">
        <v>125</v>
      </c>
      <c r="H7" s="56" t="s">
        <v>117</v>
      </c>
      <c r="I7" s="56"/>
      <c r="J7" s="56" t="s">
        <v>118</v>
      </c>
      <c r="K7" s="56"/>
      <c r="L7" s="58">
        <v>31</v>
      </c>
      <c r="M7" s="58">
        <v>0</v>
      </c>
      <c r="N7" s="58">
        <v>0</v>
      </c>
      <c r="O7" s="58">
        <v>30000</v>
      </c>
      <c r="P7" s="58">
        <v>20000</v>
      </c>
      <c r="Q7" s="58">
        <v>3333</v>
      </c>
      <c r="R7" s="58">
        <v>36667</v>
      </c>
      <c r="S7" s="59" t="s">
        <v>104</v>
      </c>
      <c r="T7" s="60">
        <v>90000</v>
      </c>
      <c r="U7" s="58">
        <v>5303</v>
      </c>
      <c r="V7" s="59"/>
      <c r="W7" s="59" t="s">
        <v>104</v>
      </c>
      <c r="X7" s="60">
        <v>5303</v>
      </c>
      <c r="Y7" s="60">
        <v>84697</v>
      </c>
      <c r="Z7" s="61" t="s">
        <v>126</v>
      </c>
    </row>
    <row x14ac:dyDescent="0.25" r="8" customHeight="1" ht="19.5">
      <c r="A8" s="54">
        <v>7</v>
      </c>
      <c r="B8" s="55">
        <v>216</v>
      </c>
      <c r="C8" s="56" t="s">
        <v>127</v>
      </c>
      <c r="D8" s="57" t="s">
        <v>128</v>
      </c>
      <c r="E8" s="56"/>
      <c r="F8" s="56" t="s">
        <v>100</v>
      </c>
      <c r="G8" s="56" t="s">
        <v>125</v>
      </c>
      <c r="H8" s="56" t="s">
        <v>121</v>
      </c>
      <c r="I8" s="56"/>
      <c r="J8" s="56" t="s">
        <v>122</v>
      </c>
      <c r="K8" s="56"/>
      <c r="L8" s="58">
        <v>31</v>
      </c>
      <c r="M8" s="58">
        <v>0</v>
      </c>
      <c r="N8" s="58">
        <v>0</v>
      </c>
      <c r="O8" s="58">
        <v>15333</v>
      </c>
      <c r="P8" s="58">
        <v>7667</v>
      </c>
      <c r="Q8" s="58">
        <v>3333</v>
      </c>
      <c r="R8" s="58">
        <v>12000</v>
      </c>
      <c r="S8" s="59" t="s">
        <v>104</v>
      </c>
      <c r="T8" s="60">
        <v>38333</v>
      </c>
      <c r="U8" s="59" t="s">
        <v>104</v>
      </c>
      <c r="V8" s="59"/>
      <c r="W8" s="59" t="s">
        <v>104</v>
      </c>
      <c r="X8" s="62" t="s">
        <v>104</v>
      </c>
      <c r="Y8" s="60">
        <v>38333</v>
      </c>
      <c r="Z8" s="61" t="s">
        <v>129</v>
      </c>
    </row>
    <row x14ac:dyDescent="0.25" r="9" customHeight="1" ht="19.5">
      <c r="A9" s="54">
        <v>8</v>
      </c>
      <c r="B9" s="55">
        <v>217</v>
      </c>
      <c r="C9" s="56" t="s">
        <v>25</v>
      </c>
      <c r="D9" s="57" t="s">
        <v>128</v>
      </c>
      <c r="E9" s="56"/>
      <c r="F9" s="56" t="s">
        <v>130</v>
      </c>
      <c r="G9" s="56" t="s">
        <v>101</v>
      </c>
      <c r="H9" s="56" t="s">
        <v>102</v>
      </c>
      <c r="I9" s="56"/>
      <c r="J9" s="56" t="s">
        <v>131</v>
      </c>
      <c r="K9" s="56"/>
      <c r="L9" s="58">
        <v>31</v>
      </c>
      <c r="M9" s="58">
        <v>0</v>
      </c>
      <c r="N9" s="58">
        <v>0</v>
      </c>
      <c r="O9" s="58">
        <v>20000</v>
      </c>
      <c r="P9" s="58">
        <v>10000</v>
      </c>
      <c r="Q9" s="58">
        <v>3333</v>
      </c>
      <c r="R9" s="58">
        <v>14867</v>
      </c>
      <c r="S9" s="58">
        <v>3555</v>
      </c>
      <c r="T9" s="60">
        <v>51755</v>
      </c>
      <c r="U9" s="59" t="s">
        <v>104</v>
      </c>
      <c r="V9" s="59"/>
      <c r="W9" s="58">
        <v>1800</v>
      </c>
      <c r="X9" s="60">
        <v>1800</v>
      </c>
      <c r="Y9" s="60">
        <v>49955</v>
      </c>
      <c r="Z9" s="61" t="s">
        <v>132</v>
      </c>
    </row>
    <row x14ac:dyDescent="0.25" r="10" customHeight="1" ht="19.5">
      <c r="A10" s="54">
        <v>9</v>
      </c>
      <c r="B10" s="55">
        <v>218</v>
      </c>
      <c r="C10" s="56" t="s">
        <v>27</v>
      </c>
      <c r="D10" s="63">
        <v>44905</v>
      </c>
      <c r="E10" s="56"/>
      <c r="F10" s="56" t="s">
        <v>130</v>
      </c>
      <c r="G10" s="56" t="s">
        <v>107</v>
      </c>
      <c r="H10" s="56" t="s">
        <v>102</v>
      </c>
      <c r="I10" s="56"/>
      <c r="J10" s="56" t="s">
        <v>103</v>
      </c>
      <c r="K10" s="56"/>
      <c r="L10" s="58">
        <v>31</v>
      </c>
      <c r="M10" s="58">
        <v>0</v>
      </c>
      <c r="N10" s="58">
        <v>0</v>
      </c>
      <c r="O10" s="58">
        <v>25667</v>
      </c>
      <c r="P10" s="58">
        <v>12834</v>
      </c>
      <c r="Q10" s="58">
        <v>3333</v>
      </c>
      <c r="R10" s="58">
        <v>20533</v>
      </c>
      <c r="S10" s="59" t="s">
        <v>104</v>
      </c>
      <c r="T10" s="60">
        <v>62367</v>
      </c>
      <c r="U10" s="59" t="s">
        <v>104</v>
      </c>
      <c r="V10" s="59"/>
      <c r="W10" s="58">
        <v>1800</v>
      </c>
      <c r="X10" s="60">
        <v>1800</v>
      </c>
      <c r="Y10" s="60">
        <v>60567</v>
      </c>
      <c r="Z10" s="61" t="s">
        <v>133</v>
      </c>
    </row>
    <row x14ac:dyDescent="0.25" r="11" customHeight="1" ht="19.5">
      <c r="A11" s="54">
        <v>10</v>
      </c>
      <c r="B11" s="55">
        <v>219</v>
      </c>
      <c r="C11" s="56" t="s">
        <v>59</v>
      </c>
      <c r="D11" s="57" t="s">
        <v>134</v>
      </c>
      <c r="E11" s="12"/>
      <c r="F11" s="56" t="s">
        <v>100</v>
      </c>
      <c r="G11" s="12" t="s">
        <v>135</v>
      </c>
      <c r="H11" s="56" t="s">
        <v>102</v>
      </c>
      <c r="I11" s="12"/>
      <c r="J11" s="56" t="s">
        <v>103</v>
      </c>
      <c r="K11" s="12"/>
      <c r="L11" s="58">
        <v>31</v>
      </c>
      <c r="M11" s="58">
        <v>0</v>
      </c>
      <c r="N11" s="58">
        <v>0</v>
      </c>
      <c r="O11" s="58">
        <v>30800</v>
      </c>
      <c r="P11" s="58">
        <v>10400</v>
      </c>
      <c r="Q11" s="58">
        <v>3333</v>
      </c>
      <c r="R11" s="58">
        <v>10000</v>
      </c>
      <c r="S11" s="58" t="s">
        <v>104</v>
      </c>
      <c r="T11" s="60">
        <v>54533</v>
      </c>
      <c r="U11" s="58" t="s">
        <v>104</v>
      </c>
      <c r="V11" s="58"/>
      <c r="W11" s="58">
        <v>2496</v>
      </c>
      <c r="X11" s="60">
        <v>2496</v>
      </c>
      <c r="Y11" s="60">
        <v>52037</v>
      </c>
      <c r="Z11" s="61" t="s">
        <v>136</v>
      </c>
    </row>
    <row x14ac:dyDescent="0.25" r="12" customHeight="1" ht="19.5">
      <c r="A12" s="54">
        <v>11</v>
      </c>
      <c r="B12" s="55">
        <v>220</v>
      </c>
      <c r="C12" s="56" t="s">
        <v>60</v>
      </c>
      <c r="D12" s="64">
        <v>42402</v>
      </c>
      <c r="E12" s="12"/>
      <c r="F12" s="56" t="s">
        <v>100</v>
      </c>
      <c r="G12" s="56" t="s">
        <v>137</v>
      </c>
      <c r="H12" s="56" t="s">
        <v>102</v>
      </c>
      <c r="I12" s="12"/>
      <c r="J12" s="56" t="s">
        <v>103</v>
      </c>
      <c r="K12" s="12"/>
      <c r="L12" s="58">
        <v>31</v>
      </c>
      <c r="M12" s="58">
        <v>0</v>
      </c>
      <c r="N12" s="58">
        <v>0</v>
      </c>
      <c r="O12" s="58">
        <v>15000</v>
      </c>
      <c r="P12" s="58">
        <v>50000</v>
      </c>
      <c r="Q12" s="58">
        <v>3333</v>
      </c>
      <c r="R12" s="58">
        <v>32667</v>
      </c>
      <c r="S12" s="58" t="s">
        <v>104</v>
      </c>
      <c r="T12" s="60" t="s">
        <v>138</v>
      </c>
      <c r="U12" s="58">
        <v>27846</v>
      </c>
      <c r="V12" s="58"/>
      <c r="W12" s="58">
        <v>12000</v>
      </c>
      <c r="X12" s="60">
        <v>39846</v>
      </c>
      <c r="Y12" s="60">
        <v>61154</v>
      </c>
      <c r="Z12" s="61" t="s">
        <v>139</v>
      </c>
    </row>
    <row x14ac:dyDescent="0.25" r="13" customHeight="1" ht="19.5">
      <c r="A13" s="54">
        <v>12</v>
      </c>
      <c r="B13" s="55">
        <v>221</v>
      </c>
      <c r="C13" s="56" t="s">
        <v>61</v>
      </c>
      <c r="D13" s="64">
        <v>43346</v>
      </c>
      <c r="E13" s="12"/>
      <c r="F13" s="56" t="s">
        <v>100</v>
      </c>
      <c r="G13" s="56" t="s">
        <v>101</v>
      </c>
      <c r="H13" s="56" t="s">
        <v>102</v>
      </c>
      <c r="I13" s="12"/>
      <c r="J13" s="56" t="s">
        <v>103</v>
      </c>
      <c r="K13" s="12"/>
      <c r="L13" s="58">
        <v>31</v>
      </c>
      <c r="M13" s="58">
        <v>0</v>
      </c>
      <c r="N13" s="58">
        <v>0</v>
      </c>
      <c r="O13" s="58">
        <v>35000</v>
      </c>
      <c r="P13" s="58">
        <v>65000</v>
      </c>
      <c r="Q13" s="58">
        <v>3333</v>
      </c>
      <c r="R13" s="58">
        <v>32467</v>
      </c>
      <c r="S13" s="58" t="s">
        <v>104</v>
      </c>
      <c r="T13" s="60" t="s">
        <v>140</v>
      </c>
      <c r="U13" s="58">
        <v>24196</v>
      </c>
      <c r="V13" s="58"/>
      <c r="W13" s="58">
        <v>13200</v>
      </c>
      <c r="X13" s="60">
        <v>37396</v>
      </c>
      <c r="Y13" s="60">
        <v>98404</v>
      </c>
      <c r="Z13" s="61" t="s">
        <v>141</v>
      </c>
    </row>
    <row x14ac:dyDescent="0.25" r="14" customHeight="1" ht="19.5">
      <c r="A14" s="54">
        <v>13</v>
      </c>
      <c r="B14" s="55">
        <v>222</v>
      </c>
      <c r="C14" s="56" t="s">
        <v>62</v>
      </c>
      <c r="D14" s="64">
        <v>44777</v>
      </c>
      <c r="E14" s="12"/>
      <c r="F14" s="56" t="s">
        <v>100</v>
      </c>
      <c r="G14" s="56" t="s">
        <v>142</v>
      </c>
      <c r="H14" s="56" t="s">
        <v>117</v>
      </c>
      <c r="I14" s="12"/>
      <c r="J14" s="56" t="s">
        <v>118</v>
      </c>
      <c r="K14" s="12"/>
      <c r="L14" s="58">
        <v>31</v>
      </c>
      <c r="M14" s="58">
        <v>0</v>
      </c>
      <c r="N14" s="58">
        <v>0</v>
      </c>
      <c r="O14" s="58">
        <v>18500</v>
      </c>
      <c r="P14" s="58">
        <v>7750</v>
      </c>
      <c r="Q14" s="58">
        <v>3333</v>
      </c>
      <c r="R14" s="58">
        <v>3417</v>
      </c>
      <c r="S14" s="58" t="s">
        <v>104</v>
      </c>
      <c r="T14" s="60">
        <v>33000</v>
      </c>
      <c r="U14" s="58" t="s">
        <v>104</v>
      </c>
      <c r="V14" s="58"/>
      <c r="W14" s="58" t="s">
        <v>104</v>
      </c>
      <c r="X14" s="60" t="s">
        <v>104</v>
      </c>
      <c r="Y14" s="60">
        <v>33000</v>
      </c>
      <c r="Z14" s="61" t="s">
        <v>143</v>
      </c>
    </row>
    <row x14ac:dyDescent="0.25" r="15" customHeight="1" ht="19.5">
      <c r="A15" s="54">
        <v>14</v>
      </c>
      <c r="B15" s="55">
        <v>223</v>
      </c>
      <c r="C15" s="56" t="s">
        <v>43</v>
      </c>
      <c r="D15" s="57">
        <v>44567</v>
      </c>
      <c r="E15" s="12"/>
      <c r="F15" s="56" t="s">
        <v>100</v>
      </c>
      <c r="G15" s="56" t="s">
        <v>144</v>
      </c>
      <c r="H15" s="56" t="s">
        <v>121</v>
      </c>
      <c r="I15" s="12"/>
      <c r="J15" s="56" t="s">
        <v>122</v>
      </c>
      <c r="K15" s="12"/>
      <c r="L15" s="58">
        <v>31</v>
      </c>
      <c r="M15" s="58">
        <v>0</v>
      </c>
      <c r="N15" s="58">
        <v>0</v>
      </c>
      <c r="O15" s="58">
        <v>42000</v>
      </c>
      <c r="P15" s="58">
        <v>21000</v>
      </c>
      <c r="Q15" s="58">
        <v>3333</v>
      </c>
      <c r="R15" s="58">
        <v>23667</v>
      </c>
      <c r="S15" s="58" t="s">
        <v>104</v>
      </c>
      <c r="T15" s="60">
        <v>90000</v>
      </c>
      <c r="U15" s="58">
        <v>4949</v>
      </c>
      <c r="V15" s="58">
        <v>22000</v>
      </c>
      <c r="W15" s="58" t="s">
        <v>104</v>
      </c>
      <c r="X15" s="60">
        <v>26949</v>
      </c>
      <c r="Y15" s="60">
        <v>63051</v>
      </c>
      <c r="Z15" s="61" t="s">
        <v>145</v>
      </c>
    </row>
    <row x14ac:dyDescent="0.25" r="16" customHeight="1" ht="19.5">
      <c r="A16" s="54">
        <v>15</v>
      </c>
      <c r="B16" s="55">
        <v>224</v>
      </c>
      <c r="C16" s="56" t="s">
        <v>47</v>
      </c>
      <c r="D16" s="57" t="s">
        <v>146</v>
      </c>
      <c r="E16" s="12"/>
      <c r="F16" s="56" t="s">
        <v>100</v>
      </c>
      <c r="G16" s="56" t="s">
        <v>147</v>
      </c>
      <c r="H16" s="56" t="s">
        <v>117</v>
      </c>
      <c r="I16" s="12"/>
      <c r="J16" s="56" t="s">
        <v>118</v>
      </c>
      <c r="K16" s="12"/>
      <c r="L16" s="58">
        <v>31</v>
      </c>
      <c r="M16" s="58">
        <v>0</v>
      </c>
      <c r="N16" s="58">
        <v>0</v>
      </c>
      <c r="O16" s="58">
        <v>30000</v>
      </c>
      <c r="P16" s="58">
        <v>20000</v>
      </c>
      <c r="Q16" s="58">
        <v>3333</v>
      </c>
      <c r="R16" s="58">
        <v>36667</v>
      </c>
      <c r="S16" s="58" t="s">
        <v>104</v>
      </c>
      <c r="T16" s="60">
        <v>90000</v>
      </c>
      <c r="U16" s="58">
        <v>5303</v>
      </c>
      <c r="V16" s="58">
        <v>8000</v>
      </c>
      <c r="W16" s="58" t="s">
        <v>104</v>
      </c>
      <c r="X16" s="60">
        <v>13303</v>
      </c>
      <c r="Y16" s="60">
        <v>76697</v>
      </c>
      <c r="Z16" s="61" t="s">
        <v>148</v>
      </c>
    </row>
    <row x14ac:dyDescent="0.25" r="17" customHeight="1" ht="19.5">
      <c r="A17" s="54">
        <v>16</v>
      </c>
      <c r="B17" s="55">
        <v>225</v>
      </c>
      <c r="C17" s="56" t="s">
        <v>63</v>
      </c>
      <c r="D17" s="57" t="s">
        <v>149</v>
      </c>
      <c r="E17" s="12"/>
      <c r="F17" s="56" t="s">
        <v>100</v>
      </c>
      <c r="G17" s="56" t="s">
        <v>150</v>
      </c>
      <c r="H17" s="56" t="s">
        <v>121</v>
      </c>
      <c r="I17" s="12"/>
      <c r="J17" s="56" t="s">
        <v>122</v>
      </c>
      <c r="K17" s="12"/>
      <c r="L17" s="58">
        <v>31</v>
      </c>
      <c r="M17" s="58">
        <v>0</v>
      </c>
      <c r="N17" s="58">
        <v>0</v>
      </c>
      <c r="O17" s="58">
        <v>15333</v>
      </c>
      <c r="P17" s="58">
        <v>7667</v>
      </c>
      <c r="Q17" s="58">
        <v>3333</v>
      </c>
      <c r="R17" s="58">
        <v>12000</v>
      </c>
      <c r="S17" s="58" t="s">
        <v>104</v>
      </c>
      <c r="T17" s="60">
        <v>38333</v>
      </c>
      <c r="U17" s="58" t="s">
        <v>104</v>
      </c>
      <c r="V17" s="58"/>
      <c r="W17" s="58" t="s">
        <v>104</v>
      </c>
      <c r="X17" s="60" t="s">
        <v>104</v>
      </c>
      <c r="Y17" s="60">
        <v>38333</v>
      </c>
      <c r="Z17" s="61" t="s">
        <v>129</v>
      </c>
    </row>
    <row x14ac:dyDescent="0.25" r="18" customHeight="1" ht="19.5">
      <c r="A18" s="54">
        <v>17</v>
      </c>
      <c r="B18" s="55">
        <v>226</v>
      </c>
      <c r="C18" s="56" t="s">
        <v>64</v>
      </c>
      <c r="D18" s="57" t="s">
        <v>151</v>
      </c>
      <c r="E18" s="12"/>
      <c r="F18" s="56" t="s">
        <v>130</v>
      </c>
      <c r="G18" s="56" t="s">
        <v>152</v>
      </c>
      <c r="H18" s="56" t="s">
        <v>102</v>
      </c>
      <c r="I18" s="12"/>
      <c r="J18" s="56" t="s">
        <v>131</v>
      </c>
      <c r="K18" s="12"/>
      <c r="L18" s="58">
        <v>31</v>
      </c>
      <c r="M18" s="58">
        <v>0</v>
      </c>
      <c r="N18" s="58">
        <v>0</v>
      </c>
      <c r="O18" s="58">
        <v>20000</v>
      </c>
      <c r="P18" s="58">
        <v>10000</v>
      </c>
      <c r="Q18" s="58">
        <v>3333</v>
      </c>
      <c r="R18" s="58">
        <v>14867</v>
      </c>
      <c r="S18" s="58">
        <v>3555</v>
      </c>
      <c r="T18" s="60">
        <v>51755</v>
      </c>
      <c r="U18" s="58" t="s">
        <v>104</v>
      </c>
      <c r="V18" s="58"/>
      <c r="W18" s="58">
        <v>1800</v>
      </c>
      <c r="X18" s="60">
        <v>1800</v>
      </c>
      <c r="Y18" s="60">
        <v>49955</v>
      </c>
      <c r="Z18" s="61" t="s">
        <v>132</v>
      </c>
    </row>
    <row x14ac:dyDescent="0.25" r="19" customHeight="1" ht="19.5">
      <c r="A19" s="54">
        <v>18</v>
      </c>
      <c r="B19" s="55">
        <v>227</v>
      </c>
      <c r="C19" s="56" t="s">
        <v>48</v>
      </c>
      <c r="D19" s="57" t="s">
        <v>153</v>
      </c>
      <c r="E19" s="12"/>
      <c r="F19" s="56" t="s">
        <v>130</v>
      </c>
      <c r="G19" s="56" t="s">
        <v>154</v>
      </c>
      <c r="H19" s="56" t="s">
        <v>102</v>
      </c>
      <c r="I19" s="12"/>
      <c r="J19" s="56" t="s">
        <v>103</v>
      </c>
      <c r="K19" s="12"/>
      <c r="L19" s="58">
        <v>31</v>
      </c>
      <c r="M19" s="58">
        <v>0</v>
      </c>
      <c r="N19" s="58">
        <v>0</v>
      </c>
      <c r="O19" s="58">
        <v>28667</v>
      </c>
      <c r="P19" s="58">
        <v>12834</v>
      </c>
      <c r="Q19" s="58">
        <v>3333</v>
      </c>
      <c r="R19" s="58">
        <v>20533</v>
      </c>
      <c r="S19" s="58" t="s">
        <v>104</v>
      </c>
      <c r="T19" s="60">
        <v>65367</v>
      </c>
      <c r="U19" s="58" t="s">
        <v>104</v>
      </c>
      <c r="V19" s="58">
        <v>12000</v>
      </c>
      <c r="W19" s="58">
        <v>1800</v>
      </c>
      <c r="X19" s="60">
        <v>13800</v>
      </c>
      <c r="Y19" s="60">
        <v>51567</v>
      </c>
      <c r="Z19" s="61" t="s">
        <v>155</v>
      </c>
    </row>
    <row x14ac:dyDescent="0.25" r="20" customHeight="1" ht="19.5">
      <c r="A20" s="65"/>
      <c r="B20" s="66" t="s">
        <v>40</v>
      </c>
      <c r="C20" s="67"/>
      <c r="D20" s="68"/>
      <c r="E20" s="67"/>
      <c r="F20" s="67"/>
      <c r="G20" s="67"/>
      <c r="H20" s="67"/>
      <c r="I20" s="67"/>
      <c r="J20" s="67"/>
      <c r="K20" s="67"/>
      <c r="L20" s="66"/>
      <c r="M20" s="66"/>
      <c r="N20" s="66"/>
      <c r="O20" s="66" t="s">
        <v>156</v>
      </c>
      <c r="P20" s="66" t="s">
        <v>157</v>
      </c>
      <c r="Q20" s="69">
        <v>59994</v>
      </c>
      <c r="R20" s="66" t="s">
        <v>158</v>
      </c>
      <c r="S20" s="69">
        <v>7110</v>
      </c>
      <c r="T20" s="66" t="s">
        <v>159</v>
      </c>
      <c r="U20" s="66" t="s">
        <v>160</v>
      </c>
      <c r="V20" s="69">
        <v>48000</v>
      </c>
      <c r="W20" s="69">
        <v>62592</v>
      </c>
      <c r="X20" s="66" t="s">
        <v>161</v>
      </c>
      <c r="Y20" s="66" t="s">
        <v>162</v>
      </c>
      <c r="Z20" s="61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0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25" width="13.576428571428572" customWidth="1" bestFit="1"/>
    <col min="8" max="8" style="25" width="13.576428571428572" customWidth="1" bestFit="1"/>
  </cols>
  <sheetData>
    <row x14ac:dyDescent="0.25" r="1" customHeight="1" ht="18.75" customFormat="1" s="1">
      <c r="A1" s="2" t="s">
        <v>28</v>
      </c>
      <c r="B1" s="3" t="s">
        <v>1</v>
      </c>
      <c r="C1" s="4" t="s">
        <v>2</v>
      </c>
      <c r="D1" s="3" t="s">
        <v>77</v>
      </c>
      <c r="E1" s="5">
        <v>45474</v>
      </c>
      <c r="F1" s="5">
        <v>45505</v>
      </c>
      <c r="G1" s="4" t="s">
        <v>39</v>
      </c>
      <c r="H1" s="16" t="s">
        <v>4</v>
      </c>
    </row>
    <row x14ac:dyDescent="0.25" r="2" customHeight="1" ht="18.75">
      <c r="A2" s="7">
        <v>1</v>
      </c>
      <c r="B2" s="8">
        <v>210</v>
      </c>
      <c r="C2" s="9" t="s">
        <v>7</v>
      </c>
      <c r="D2" s="17">
        <v>49504</v>
      </c>
      <c r="E2" s="10">
        <v>0</v>
      </c>
      <c r="F2" s="10">
        <v>0</v>
      </c>
      <c r="G2" s="17">
        <f>F2-E2</f>
      </c>
      <c r="H2" s="18"/>
    </row>
    <row x14ac:dyDescent="0.25" r="3" customHeight="1" ht="18.75">
      <c r="A3" s="7">
        <v>2</v>
      </c>
      <c r="B3" s="8">
        <v>211</v>
      </c>
      <c r="C3" s="9" t="s">
        <v>11</v>
      </c>
      <c r="D3" s="17">
        <v>188000</v>
      </c>
      <c r="E3" s="10">
        <v>27846</v>
      </c>
      <c r="F3" s="10">
        <v>27846</v>
      </c>
      <c r="G3" s="17">
        <f>F3-E3</f>
      </c>
      <c r="H3" s="18"/>
    </row>
    <row x14ac:dyDescent="0.25" r="4" customHeight="1" ht="18.75">
      <c r="A4" s="7">
        <v>3</v>
      </c>
      <c r="B4" s="8">
        <v>212</v>
      </c>
      <c r="C4" s="9" t="s">
        <v>32</v>
      </c>
      <c r="D4" s="17">
        <v>206800</v>
      </c>
      <c r="E4" s="10">
        <v>24196</v>
      </c>
      <c r="F4" s="10">
        <v>24196</v>
      </c>
      <c r="G4" s="17">
        <f>F4-E4</f>
      </c>
      <c r="H4" s="18"/>
    </row>
    <row x14ac:dyDescent="0.25" r="5" customHeight="1" ht="18.75">
      <c r="A5" s="7">
        <v>4</v>
      </c>
      <c r="B5" s="8">
        <v>213</v>
      </c>
      <c r="C5" s="9" t="s">
        <v>15</v>
      </c>
      <c r="D5" s="17">
        <v>30000</v>
      </c>
      <c r="E5" s="10">
        <v>0</v>
      </c>
      <c r="F5" s="10">
        <v>0</v>
      </c>
      <c r="G5" s="17">
        <f>F5-E5</f>
      </c>
      <c r="H5" s="18"/>
    </row>
    <row x14ac:dyDescent="0.25" r="6" customHeight="1" ht="18.75">
      <c r="A6" s="7">
        <v>5</v>
      </c>
      <c r="B6" s="8">
        <v>214</v>
      </c>
      <c r="C6" s="9" t="s">
        <v>17</v>
      </c>
      <c r="D6" s="17">
        <v>100000</v>
      </c>
      <c r="E6" s="10">
        <v>4949</v>
      </c>
      <c r="F6" s="10">
        <v>4949</v>
      </c>
      <c r="G6" s="17">
        <f>F6-E6</f>
      </c>
      <c r="H6" s="18"/>
    </row>
    <row x14ac:dyDescent="0.25" r="7" customHeight="1" ht="18.75">
      <c r="A7" s="7">
        <v>6</v>
      </c>
      <c r="B7" s="8">
        <v>215</v>
      </c>
      <c r="C7" s="9" t="s">
        <v>19</v>
      </c>
      <c r="D7" s="17">
        <v>100000</v>
      </c>
      <c r="E7" s="10">
        <v>7091</v>
      </c>
      <c r="F7" s="10">
        <v>5303</v>
      </c>
      <c r="G7" s="17">
        <f>F7-E7</f>
      </c>
      <c r="H7" s="40" t="s">
        <v>82</v>
      </c>
    </row>
    <row x14ac:dyDescent="0.25" r="8" customHeight="1" ht="18.75">
      <c r="A8" s="7">
        <v>7</v>
      </c>
      <c r="B8" s="8">
        <v>216</v>
      </c>
      <c r="C8" s="9" t="s">
        <v>23</v>
      </c>
      <c r="D8" s="17">
        <v>38333</v>
      </c>
      <c r="E8" s="10">
        <v>0</v>
      </c>
      <c r="F8" s="10">
        <v>0</v>
      </c>
      <c r="G8" s="17">
        <f>F8-E8</f>
      </c>
      <c r="H8" s="18"/>
    </row>
    <row x14ac:dyDescent="0.25" r="9" customHeight="1" ht="18.75">
      <c r="A9" s="7">
        <v>8</v>
      </c>
      <c r="B9" s="8">
        <v>217</v>
      </c>
      <c r="C9" s="9" t="s">
        <v>25</v>
      </c>
      <c r="D9" s="17">
        <v>51755</v>
      </c>
      <c r="E9" s="10">
        <v>0</v>
      </c>
      <c r="F9" s="10">
        <v>0</v>
      </c>
      <c r="G9" s="17">
        <f>F9-E9</f>
      </c>
      <c r="H9" s="18"/>
    </row>
    <row x14ac:dyDescent="0.25" r="10" customHeight="1" ht="18.75">
      <c r="A10" s="7">
        <v>9</v>
      </c>
      <c r="B10" s="8">
        <v>218</v>
      </c>
      <c r="C10" s="9" t="s">
        <v>27</v>
      </c>
      <c r="D10" s="17">
        <v>62367</v>
      </c>
      <c r="E10" s="10">
        <v>0</v>
      </c>
      <c r="F10" s="10">
        <v>0</v>
      </c>
      <c r="G10" s="17">
        <f>F10-E10</f>
      </c>
      <c r="H10" s="18"/>
    </row>
    <row x14ac:dyDescent="0.25" r="11" customHeight="1" ht="18.75">
      <c r="A11" s="7">
        <v>10</v>
      </c>
      <c r="B11" s="8">
        <v>219</v>
      </c>
      <c r="C11" s="9" t="s">
        <v>59</v>
      </c>
      <c r="D11" s="37">
        <v>54533</v>
      </c>
      <c r="E11" s="10">
        <v>0</v>
      </c>
      <c r="F11" s="10">
        <v>0</v>
      </c>
      <c r="G11" s="17">
        <f>F11-E11</f>
      </c>
      <c r="H11" s="18"/>
    </row>
    <row x14ac:dyDescent="0.25" r="12" customHeight="1" ht="18.75">
      <c r="A12" s="7">
        <v>11</v>
      </c>
      <c r="B12" s="8">
        <v>220</v>
      </c>
      <c r="C12" s="9" t="s">
        <v>60</v>
      </c>
      <c r="D12" s="37">
        <v>73154</v>
      </c>
      <c r="E12" s="10">
        <v>27846</v>
      </c>
      <c r="F12" s="10">
        <v>27846</v>
      </c>
      <c r="G12" s="17">
        <f>F12-E12</f>
      </c>
      <c r="H12" s="18"/>
    </row>
    <row x14ac:dyDescent="0.25" r="13" customHeight="1" ht="18.75">
      <c r="A13" s="7">
        <v>12</v>
      </c>
      <c r="B13" s="8">
        <v>221</v>
      </c>
      <c r="C13" s="9" t="s">
        <v>61</v>
      </c>
      <c r="D13" s="37">
        <v>111604</v>
      </c>
      <c r="E13" s="10">
        <v>24196</v>
      </c>
      <c r="F13" s="10">
        <v>24196</v>
      </c>
      <c r="G13" s="17">
        <f>F13-E13</f>
      </c>
      <c r="H13" s="18"/>
    </row>
    <row x14ac:dyDescent="0.25" r="14" customHeight="1" ht="18.75">
      <c r="A14" s="7">
        <v>13</v>
      </c>
      <c r="B14" s="8">
        <v>222</v>
      </c>
      <c r="C14" s="9" t="s">
        <v>62</v>
      </c>
      <c r="D14" s="37">
        <v>33000</v>
      </c>
      <c r="E14" s="10">
        <v>0</v>
      </c>
      <c r="F14" s="10">
        <v>0</v>
      </c>
      <c r="G14" s="17">
        <f>F14-E14</f>
      </c>
      <c r="H14" s="18"/>
    </row>
    <row x14ac:dyDescent="0.25" r="15" customHeight="1" ht="18.75">
      <c r="A15" s="7">
        <v>14</v>
      </c>
      <c r="B15" s="8">
        <v>223</v>
      </c>
      <c r="C15" s="9" t="s">
        <v>43</v>
      </c>
      <c r="D15" s="37">
        <v>85051</v>
      </c>
      <c r="E15" s="10">
        <v>4949</v>
      </c>
      <c r="F15" s="10">
        <v>4949</v>
      </c>
      <c r="G15" s="17">
        <f>F15-E15</f>
      </c>
      <c r="H15" s="18"/>
    </row>
    <row x14ac:dyDescent="0.25" r="16" customHeight="1" ht="18.75">
      <c r="A16" s="7">
        <v>15</v>
      </c>
      <c r="B16" s="8">
        <v>224</v>
      </c>
      <c r="C16" s="9" t="s">
        <v>47</v>
      </c>
      <c r="D16" s="37">
        <v>84697</v>
      </c>
      <c r="E16" s="10">
        <v>7091</v>
      </c>
      <c r="F16" s="10">
        <v>5303</v>
      </c>
      <c r="G16" s="17">
        <f>F16-E16</f>
      </c>
      <c r="H16" s="40" t="s">
        <v>82</v>
      </c>
    </row>
    <row x14ac:dyDescent="0.25" r="17" customHeight="1" ht="18.75">
      <c r="A17" s="7">
        <v>16</v>
      </c>
      <c r="B17" s="8">
        <v>225</v>
      </c>
      <c r="C17" s="9" t="s">
        <v>63</v>
      </c>
      <c r="D17" s="37">
        <v>38333</v>
      </c>
      <c r="E17" s="10">
        <v>0</v>
      </c>
      <c r="F17" s="10">
        <v>0</v>
      </c>
      <c r="G17" s="17">
        <f>F17-E17</f>
      </c>
      <c r="H17" s="18"/>
    </row>
    <row x14ac:dyDescent="0.25" r="18" customHeight="1" ht="18.75">
      <c r="A18" s="7">
        <v>17</v>
      </c>
      <c r="B18" s="8">
        <v>226</v>
      </c>
      <c r="C18" s="9" t="s">
        <v>64</v>
      </c>
      <c r="D18" s="37">
        <v>51755</v>
      </c>
      <c r="E18" s="10">
        <v>0</v>
      </c>
      <c r="F18" s="10">
        <v>0</v>
      </c>
      <c r="G18" s="17">
        <f>F18-E18</f>
      </c>
      <c r="H18" s="18"/>
    </row>
    <row x14ac:dyDescent="0.25" r="19" customHeight="1" ht="18.75">
      <c r="A19" s="7">
        <v>18</v>
      </c>
      <c r="B19" s="8">
        <v>227</v>
      </c>
      <c r="C19" s="9" t="s">
        <v>48</v>
      </c>
      <c r="D19" s="37">
        <v>65367</v>
      </c>
      <c r="E19" s="10">
        <v>0</v>
      </c>
      <c r="F19" s="10">
        <v>0</v>
      </c>
      <c r="G19" s="17">
        <f>F19-E19</f>
      </c>
      <c r="H19" s="18"/>
    </row>
    <row x14ac:dyDescent="0.25" r="20" customHeight="1" ht="18.75">
      <c r="A20" s="19"/>
      <c r="B20" s="20" t="s">
        <v>40</v>
      </c>
      <c r="C20" s="21"/>
      <c r="D20" s="22">
        <f>SUM(D2:D19)</f>
      </c>
      <c r="E20" s="22">
        <f>SUM(E2:E19)</f>
      </c>
      <c r="F20" s="22">
        <f>SUM(F2:F19)</f>
      </c>
      <c r="G20" s="22">
        <f>SUM(G2:G19)</f>
      </c>
      <c r="H2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20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50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25" width="13.576428571428572" customWidth="1" bestFit="1"/>
    <col min="11" max="11" style="2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25" width="13.576428571428572" customWidth="1" bestFit="1"/>
    <col min="15" max="15" style="15" width="13.576428571428572" customWidth="1" bestFit="1"/>
    <col min="16" max="16" style="25" width="13.576428571428572" customWidth="1" bestFit="1"/>
  </cols>
  <sheetData>
    <row x14ac:dyDescent="0.25" r="1" customHeight="1" ht="18.75">
      <c r="A1" s="32" t="s">
        <v>28</v>
      </c>
      <c r="B1" s="33" t="s">
        <v>1</v>
      </c>
      <c r="C1" s="34" t="s">
        <v>49</v>
      </c>
      <c r="D1" s="42" t="s">
        <v>71</v>
      </c>
      <c r="E1" s="33" t="s">
        <v>72</v>
      </c>
      <c r="F1" s="33" t="s">
        <v>57</v>
      </c>
      <c r="G1" s="33" t="s">
        <v>55</v>
      </c>
      <c r="H1" s="33" t="s">
        <v>73</v>
      </c>
      <c r="I1" s="33" t="s">
        <v>74</v>
      </c>
      <c r="J1" s="34" t="s">
        <v>75</v>
      </c>
      <c r="K1" s="34" t="s">
        <v>76</v>
      </c>
      <c r="L1" s="33" t="s">
        <v>77</v>
      </c>
      <c r="M1" s="33" t="s">
        <v>78</v>
      </c>
      <c r="N1" s="34" t="s">
        <v>79</v>
      </c>
      <c r="O1" s="33" t="s">
        <v>80</v>
      </c>
      <c r="P1" s="35" t="s">
        <v>81</v>
      </c>
    </row>
    <row x14ac:dyDescent="0.25" r="2" customHeight="1" ht="18.75">
      <c r="A2" s="7">
        <v>1</v>
      </c>
      <c r="B2" s="8">
        <v>210</v>
      </c>
      <c r="C2" s="9" t="s">
        <v>7</v>
      </c>
      <c r="D2" s="43">
        <v>31</v>
      </c>
      <c r="E2" s="36">
        <v>504444</v>
      </c>
      <c r="F2" s="10">
        <v>0</v>
      </c>
      <c r="G2" s="17">
        <v>42037</v>
      </c>
      <c r="H2" s="10">
        <v>2496</v>
      </c>
      <c r="I2" s="10">
        <v>0</v>
      </c>
      <c r="J2" s="10">
        <f>G2-H2-I2</f>
      </c>
      <c r="K2" s="10">
        <f>ROUND(J2/31*D2,0)</f>
      </c>
      <c r="L2" s="17">
        <v>49504</v>
      </c>
      <c r="M2" s="44">
        <f>VLOOKUP(C2,'[1]Paysheet'!C1:U28,19,0)</f>
      </c>
      <c r="N2" s="17">
        <f>L2-K2</f>
      </c>
      <c r="O2" s="10">
        <v>0</v>
      </c>
      <c r="P2" s="45">
        <f>N2-O2</f>
      </c>
    </row>
    <row x14ac:dyDescent="0.25" r="3" customHeight="1" ht="18.75">
      <c r="A3" s="7">
        <v>2</v>
      </c>
      <c r="B3" s="8">
        <v>211</v>
      </c>
      <c r="C3" s="9" t="s">
        <v>11</v>
      </c>
      <c r="D3" s="43">
        <v>31</v>
      </c>
      <c r="E3" s="36">
        <v>793848</v>
      </c>
      <c r="F3" s="10">
        <v>100000</v>
      </c>
      <c r="G3" s="17">
        <v>66154</v>
      </c>
      <c r="H3" s="10">
        <v>12000</v>
      </c>
      <c r="I3" s="10">
        <v>0</v>
      </c>
      <c r="J3" s="10">
        <f>G3-H3-I3</f>
      </c>
      <c r="K3" s="10">
        <f>ROUND(J3/31*D3,0)</f>
      </c>
      <c r="L3" s="17">
        <v>188000</v>
      </c>
      <c r="M3" s="17">
        <v>20588</v>
      </c>
      <c r="N3" s="17">
        <f>L3-K3</f>
      </c>
      <c r="O3" s="10">
        <v>0</v>
      </c>
      <c r="P3" s="45">
        <f>N3-O3</f>
      </c>
    </row>
    <row x14ac:dyDescent="0.25" r="4" customHeight="1" ht="18.75">
      <c r="A4" s="7">
        <v>3</v>
      </c>
      <c r="B4" s="8">
        <v>212</v>
      </c>
      <c r="C4" s="9" t="s">
        <v>32</v>
      </c>
      <c r="D4" s="43">
        <v>31</v>
      </c>
      <c r="E4" s="36">
        <v>3280848</v>
      </c>
      <c r="F4" s="10">
        <v>760000</v>
      </c>
      <c r="G4" s="17">
        <v>273404</v>
      </c>
      <c r="H4" s="10">
        <v>13200</v>
      </c>
      <c r="I4" s="10">
        <v>0</v>
      </c>
      <c r="J4" s="10">
        <f>G4-H4-I4</f>
      </c>
      <c r="K4" s="10">
        <f>ROUND(J4/31*D4,0)</f>
      </c>
      <c r="L4" s="17">
        <v>206800</v>
      </c>
      <c r="M4" s="17">
        <v>6232</v>
      </c>
      <c r="N4" s="17">
        <f>L4-K4</f>
      </c>
      <c r="O4" s="10">
        <v>0</v>
      </c>
      <c r="P4" s="45">
        <f>N4-O4</f>
      </c>
    </row>
    <row x14ac:dyDescent="0.25" r="5" customHeight="1" ht="18.75">
      <c r="A5" s="7">
        <v>4</v>
      </c>
      <c r="B5" s="8">
        <v>213</v>
      </c>
      <c r="C5" s="9" t="s">
        <v>15</v>
      </c>
      <c r="D5" s="43">
        <v>31</v>
      </c>
      <c r="E5" s="36">
        <v>360000</v>
      </c>
      <c r="F5" s="10">
        <v>0</v>
      </c>
      <c r="G5" s="17">
        <v>30000</v>
      </c>
      <c r="H5" s="10">
        <v>0</v>
      </c>
      <c r="I5" s="10">
        <v>0</v>
      </c>
      <c r="J5" s="10">
        <f>G5-H5-I5</f>
      </c>
      <c r="K5" s="10">
        <f>ROUND(J5/31*D5,0)</f>
      </c>
      <c r="L5" s="17">
        <v>30000</v>
      </c>
      <c r="M5" s="17">
        <v>31194</v>
      </c>
      <c r="N5" s="17">
        <f>L5-K5</f>
      </c>
      <c r="O5" s="10">
        <v>0</v>
      </c>
      <c r="P5" s="45">
        <f>N5-O5</f>
      </c>
    </row>
    <row x14ac:dyDescent="0.25" r="6" customHeight="1" ht="18.75">
      <c r="A6" s="7">
        <v>5</v>
      </c>
      <c r="B6" s="8">
        <v>214</v>
      </c>
      <c r="C6" s="9" t="s">
        <v>17</v>
      </c>
      <c r="D6" s="43">
        <v>31</v>
      </c>
      <c r="E6" s="36">
        <v>900612</v>
      </c>
      <c r="F6" s="10">
        <v>40000</v>
      </c>
      <c r="G6" s="17">
        <v>75051</v>
      </c>
      <c r="H6" s="10">
        <v>0</v>
      </c>
      <c r="I6" s="10">
        <v>0</v>
      </c>
      <c r="J6" s="10">
        <f>G6-H6-I6</f>
      </c>
      <c r="K6" s="10">
        <f>ROUND(J6/31*D6,0)</f>
      </c>
      <c r="L6" s="17">
        <v>100000</v>
      </c>
      <c r="M6" s="17">
        <v>0</v>
      </c>
      <c r="N6" s="17">
        <f>L6-K6</f>
      </c>
      <c r="O6" s="10">
        <v>0</v>
      </c>
      <c r="P6" s="45">
        <f>N6-O6</f>
      </c>
    </row>
    <row x14ac:dyDescent="0.25" r="7" customHeight="1" ht="18.75">
      <c r="A7" s="7">
        <v>6</v>
      </c>
      <c r="B7" s="8">
        <v>215</v>
      </c>
      <c r="C7" s="9" t="s">
        <v>19</v>
      </c>
      <c r="D7" s="43">
        <v>31</v>
      </c>
      <c r="E7" s="36">
        <v>1016364</v>
      </c>
      <c r="F7" s="10">
        <v>0</v>
      </c>
      <c r="G7" s="17">
        <v>84697</v>
      </c>
      <c r="H7" s="10">
        <v>0</v>
      </c>
      <c r="I7" s="10">
        <v>0</v>
      </c>
      <c r="J7" s="10">
        <f>G7-H7-I7</f>
      </c>
      <c r="K7" s="10">
        <f>ROUND(J7/31*D7,0)</f>
      </c>
      <c r="L7" s="17">
        <v>100000</v>
      </c>
      <c r="M7" s="17">
        <v>4680</v>
      </c>
      <c r="N7" s="17">
        <f>L7-K7</f>
      </c>
      <c r="O7" s="10">
        <v>0</v>
      </c>
      <c r="P7" s="45">
        <f>N7-O7</f>
      </c>
    </row>
    <row x14ac:dyDescent="0.25" r="8" customHeight="1" ht="18.75">
      <c r="A8" s="7">
        <v>7</v>
      </c>
      <c r="B8" s="8">
        <v>216</v>
      </c>
      <c r="C8" s="9" t="s">
        <v>23</v>
      </c>
      <c r="D8" s="43">
        <v>31</v>
      </c>
      <c r="E8" s="36">
        <v>459996</v>
      </c>
      <c r="F8" s="10">
        <v>0</v>
      </c>
      <c r="G8" s="17">
        <v>38333</v>
      </c>
      <c r="H8" s="10">
        <v>0</v>
      </c>
      <c r="I8" s="10">
        <v>0</v>
      </c>
      <c r="J8" s="10">
        <f>G8-H8-I8</f>
      </c>
      <c r="K8" s="10">
        <f>ROUND(J8/31*D8,0)</f>
      </c>
      <c r="L8" s="17">
        <v>38333</v>
      </c>
      <c r="M8" s="17">
        <v>0</v>
      </c>
      <c r="N8" s="17">
        <f>L8-K8</f>
      </c>
      <c r="O8" s="10">
        <v>0</v>
      </c>
      <c r="P8" s="45">
        <f>N8-O8</f>
      </c>
    </row>
    <row x14ac:dyDescent="0.25" r="9" customHeight="1" ht="18.75">
      <c r="A9" s="7">
        <v>8</v>
      </c>
      <c r="B9" s="8">
        <v>217</v>
      </c>
      <c r="C9" s="9" t="s">
        <v>25</v>
      </c>
      <c r="D9" s="43">
        <v>31</v>
      </c>
      <c r="E9" s="36">
        <v>599460</v>
      </c>
      <c r="F9" s="10">
        <v>0</v>
      </c>
      <c r="G9" s="17">
        <v>49955</v>
      </c>
      <c r="H9" s="10">
        <v>1800</v>
      </c>
      <c r="I9" s="10">
        <v>0</v>
      </c>
      <c r="J9" s="10">
        <f>G9-H9-I9</f>
      </c>
      <c r="K9" s="10">
        <f>ROUND(J9/31*D9,0)</f>
      </c>
      <c r="L9" s="17">
        <v>51755</v>
      </c>
      <c r="M9" s="17">
        <v>0</v>
      </c>
      <c r="N9" s="17">
        <f>L9-K9</f>
      </c>
      <c r="O9" s="10">
        <v>3555</v>
      </c>
      <c r="P9" s="45">
        <f>N9-O9</f>
      </c>
    </row>
    <row x14ac:dyDescent="0.25" r="10" customHeight="1" ht="18.75">
      <c r="A10" s="7">
        <v>9</v>
      </c>
      <c r="B10" s="8">
        <v>218</v>
      </c>
      <c r="C10" s="9" t="s">
        <v>27</v>
      </c>
      <c r="D10" s="43">
        <v>31</v>
      </c>
      <c r="E10" s="36">
        <v>726804</v>
      </c>
      <c r="F10" s="10">
        <v>0</v>
      </c>
      <c r="G10" s="17">
        <v>60567</v>
      </c>
      <c r="H10" s="10">
        <v>1800</v>
      </c>
      <c r="I10" s="10">
        <v>0</v>
      </c>
      <c r="J10" s="10">
        <f>G10-H10-I10</f>
      </c>
      <c r="K10" s="10">
        <f>ROUND(J10/31*D10,0)</f>
      </c>
      <c r="L10" s="17">
        <v>62367</v>
      </c>
      <c r="M10" s="17">
        <v>0</v>
      </c>
      <c r="N10" s="17">
        <f>L10-K10</f>
      </c>
      <c r="O10" s="10">
        <v>0</v>
      </c>
      <c r="P10" s="45">
        <f>N10-O10</f>
      </c>
    </row>
    <row x14ac:dyDescent="0.25" r="11" customHeight="1" ht="18.75">
      <c r="A11" s="7">
        <v>10</v>
      </c>
      <c r="B11" s="8">
        <v>219</v>
      </c>
      <c r="C11" s="9" t="s">
        <v>59</v>
      </c>
      <c r="D11" s="43">
        <v>31</v>
      </c>
      <c r="E11" s="46">
        <v>624444</v>
      </c>
      <c r="F11" s="10">
        <v>0</v>
      </c>
      <c r="G11" s="37">
        <v>52037</v>
      </c>
      <c r="H11" s="10">
        <v>2496</v>
      </c>
      <c r="I11" s="10">
        <v>0</v>
      </c>
      <c r="J11" s="10">
        <f>G11-H11-I11</f>
      </c>
      <c r="K11" s="47">
        <f>ROUND(J11/31*D11,0)</f>
      </c>
      <c r="L11" s="37">
        <f>G11+H11</f>
      </c>
      <c r="M11" s="28"/>
      <c r="N11" s="17">
        <f>L11-K11</f>
      </c>
      <c r="O11" s="10">
        <v>0</v>
      </c>
      <c r="P11" s="45">
        <f>N11-O11</f>
      </c>
    </row>
    <row x14ac:dyDescent="0.25" r="12" customHeight="1" ht="18.75">
      <c r="A12" s="7">
        <v>11</v>
      </c>
      <c r="B12" s="8">
        <v>220</v>
      </c>
      <c r="C12" s="9" t="s">
        <v>60</v>
      </c>
      <c r="D12" s="43">
        <v>31</v>
      </c>
      <c r="E12" s="46">
        <v>733848</v>
      </c>
      <c r="F12" s="10">
        <v>0</v>
      </c>
      <c r="G12" s="37">
        <v>61154</v>
      </c>
      <c r="H12" s="10">
        <v>12000</v>
      </c>
      <c r="I12" s="10">
        <v>0</v>
      </c>
      <c r="J12" s="10">
        <f>G12-H12-I12</f>
      </c>
      <c r="K12" s="47">
        <f>ROUND(J12/31*D12,0)</f>
      </c>
      <c r="L12" s="37">
        <f>G12+H12</f>
      </c>
      <c r="M12" s="28"/>
      <c r="N12" s="17">
        <f>L12-K12</f>
      </c>
      <c r="O12" s="10">
        <v>0</v>
      </c>
      <c r="P12" s="45">
        <f>N12-O12</f>
      </c>
    </row>
    <row x14ac:dyDescent="0.25" r="13" customHeight="1" ht="18.75">
      <c r="A13" s="7">
        <v>12</v>
      </c>
      <c r="B13" s="8">
        <v>221</v>
      </c>
      <c r="C13" s="9" t="s">
        <v>61</v>
      </c>
      <c r="D13" s="43">
        <v>31</v>
      </c>
      <c r="E13" s="46">
        <v>1180848</v>
      </c>
      <c r="F13" s="10">
        <v>0</v>
      </c>
      <c r="G13" s="37">
        <v>98404</v>
      </c>
      <c r="H13" s="10">
        <v>13200</v>
      </c>
      <c r="I13" s="10">
        <v>0</v>
      </c>
      <c r="J13" s="10">
        <f>G13-H13-I13</f>
      </c>
      <c r="K13" s="47">
        <f>ROUND(J13/31*D13,0)</f>
      </c>
      <c r="L13" s="37">
        <f>G13+H13</f>
      </c>
      <c r="M13" s="28"/>
      <c r="N13" s="17">
        <f>L13-K13</f>
      </c>
      <c r="O13" s="10">
        <v>0</v>
      </c>
      <c r="P13" s="45">
        <f>N13-O13</f>
      </c>
    </row>
    <row x14ac:dyDescent="0.25" r="14" customHeight="1" ht="18.75">
      <c r="A14" s="7">
        <v>13</v>
      </c>
      <c r="B14" s="8">
        <v>222</v>
      </c>
      <c r="C14" s="9" t="s">
        <v>62</v>
      </c>
      <c r="D14" s="43">
        <v>31</v>
      </c>
      <c r="E14" s="46">
        <v>396000</v>
      </c>
      <c r="F14" s="10">
        <v>0</v>
      </c>
      <c r="G14" s="37">
        <v>33000</v>
      </c>
      <c r="H14" s="10">
        <v>0</v>
      </c>
      <c r="I14" s="10">
        <v>0</v>
      </c>
      <c r="J14" s="10">
        <f>G14-H14-I14</f>
      </c>
      <c r="K14" s="47">
        <f>ROUND(J14/31*D14,0)</f>
      </c>
      <c r="L14" s="37">
        <f>G14+H14</f>
      </c>
      <c r="M14" s="28"/>
      <c r="N14" s="17">
        <f>L14-K14</f>
      </c>
      <c r="O14" s="10">
        <v>0</v>
      </c>
      <c r="P14" s="45">
        <f>N14-O14</f>
      </c>
    </row>
    <row x14ac:dyDescent="0.25" r="15" customHeight="1" ht="18.75">
      <c r="A15" s="7">
        <v>14</v>
      </c>
      <c r="B15" s="8">
        <v>223</v>
      </c>
      <c r="C15" s="9" t="s">
        <v>43</v>
      </c>
      <c r="D15" s="43">
        <v>31</v>
      </c>
      <c r="E15" s="46">
        <v>1020612</v>
      </c>
      <c r="F15" s="10">
        <v>0</v>
      </c>
      <c r="G15" s="37">
        <v>85051</v>
      </c>
      <c r="H15" s="10">
        <v>0</v>
      </c>
      <c r="I15" s="10">
        <v>0</v>
      </c>
      <c r="J15" s="10">
        <f>G15-H15-I15</f>
      </c>
      <c r="K15" s="47">
        <f>ROUND(J15/31*D15,0)</f>
      </c>
      <c r="L15" s="37">
        <f>G15+H15</f>
      </c>
      <c r="M15" s="28"/>
      <c r="N15" s="17">
        <f>L15-K15</f>
      </c>
      <c r="O15" s="10">
        <v>0</v>
      </c>
      <c r="P15" s="45">
        <f>N15-O15</f>
      </c>
    </row>
    <row x14ac:dyDescent="0.25" r="16" customHeight="1" ht="18.75">
      <c r="A16" s="7">
        <v>15</v>
      </c>
      <c r="B16" s="8">
        <v>224</v>
      </c>
      <c r="C16" s="9" t="s">
        <v>47</v>
      </c>
      <c r="D16" s="43">
        <v>31</v>
      </c>
      <c r="E16" s="46">
        <v>1016364</v>
      </c>
      <c r="F16" s="10">
        <v>0</v>
      </c>
      <c r="G16" s="37">
        <v>84697</v>
      </c>
      <c r="H16" s="10">
        <v>0</v>
      </c>
      <c r="I16" s="10">
        <v>0</v>
      </c>
      <c r="J16" s="10">
        <f>G16-H16-I16</f>
      </c>
      <c r="K16" s="47">
        <f>ROUND(J16/31*D16,0)</f>
      </c>
      <c r="L16" s="37">
        <f>G16+H16</f>
      </c>
      <c r="M16" s="28"/>
      <c r="N16" s="17">
        <f>L16-K16</f>
      </c>
      <c r="O16" s="10">
        <v>0</v>
      </c>
      <c r="P16" s="45">
        <f>N16-O16</f>
      </c>
    </row>
    <row x14ac:dyDescent="0.25" r="17" customHeight="1" ht="18.75">
      <c r="A17" s="7">
        <v>16</v>
      </c>
      <c r="B17" s="8">
        <v>225</v>
      </c>
      <c r="C17" s="9" t="s">
        <v>63</v>
      </c>
      <c r="D17" s="43">
        <v>31</v>
      </c>
      <c r="E17" s="46">
        <v>459996</v>
      </c>
      <c r="F17" s="10">
        <v>0</v>
      </c>
      <c r="G17" s="37">
        <v>38333</v>
      </c>
      <c r="H17" s="10">
        <v>0</v>
      </c>
      <c r="I17" s="10">
        <v>0</v>
      </c>
      <c r="J17" s="10">
        <f>G17-H17-I17</f>
      </c>
      <c r="K17" s="47">
        <f>ROUND(J17/31*D17,0)</f>
      </c>
      <c r="L17" s="37">
        <f>G17+H17</f>
      </c>
      <c r="M17" s="28"/>
      <c r="N17" s="17">
        <f>L17-K17</f>
      </c>
      <c r="O17" s="10">
        <v>0</v>
      </c>
      <c r="P17" s="45">
        <f>N17-O17</f>
      </c>
    </row>
    <row x14ac:dyDescent="0.25" r="18" customHeight="1" ht="18.75">
      <c r="A18" s="7">
        <v>17</v>
      </c>
      <c r="B18" s="8">
        <v>226</v>
      </c>
      <c r="C18" s="9" t="s">
        <v>64</v>
      </c>
      <c r="D18" s="43">
        <v>31</v>
      </c>
      <c r="E18" s="46">
        <v>599460</v>
      </c>
      <c r="F18" s="10">
        <v>0</v>
      </c>
      <c r="G18" s="37">
        <v>49955</v>
      </c>
      <c r="H18" s="10">
        <v>1800</v>
      </c>
      <c r="I18" s="10">
        <v>0</v>
      </c>
      <c r="J18" s="10">
        <f>G18-H18-I18</f>
      </c>
      <c r="K18" s="47">
        <f>ROUND(J18/31*D18,0)</f>
      </c>
      <c r="L18" s="37">
        <f>G18+H18</f>
      </c>
      <c r="M18" s="28"/>
      <c r="N18" s="17">
        <f>L18-K18</f>
      </c>
      <c r="O18" s="10">
        <v>3555</v>
      </c>
      <c r="P18" s="45">
        <f>N18-O18</f>
      </c>
    </row>
    <row x14ac:dyDescent="0.25" r="19" customHeight="1" ht="18.75">
      <c r="A19" s="7">
        <v>18</v>
      </c>
      <c r="B19" s="8">
        <v>227</v>
      </c>
      <c r="C19" s="9" t="s">
        <v>48</v>
      </c>
      <c r="D19" s="43">
        <v>31</v>
      </c>
      <c r="E19" s="46">
        <v>762804</v>
      </c>
      <c r="F19" s="10">
        <v>0</v>
      </c>
      <c r="G19" s="37">
        <v>63567</v>
      </c>
      <c r="H19" s="10">
        <v>1800</v>
      </c>
      <c r="I19" s="10">
        <v>0</v>
      </c>
      <c r="J19" s="10">
        <f>G19-H19-I19</f>
      </c>
      <c r="K19" s="47">
        <f>ROUND(J19/31*D19,0)</f>
      </c>
      <c r="L19" s="37">
        <f>G19+H19</f>
      </c>
      <c r="M19" s="28"/>
      <c r="N19" s="17">
        <f>L19-K19</f>
      </c>
      <c r="O19" s="10">
        <v>0</v>
      </c>
      <c r="P19" s="45">
        <f>N19-O19</f>
      </c>
    </row>
    <row x14ac:dyDescent="0.25" r="20" customHeight="1" ht="18.75">
      <c r="A20" s="19"/>
      <c r="B20" s="29"/>
      <c r="C20" s="48" t="s">
        <v>40</v>
      </c>
      <c r="D20" s="49"/>
      <c r="E20" s="22">
        <f>SUM(E2:E19)</f>
      </c>
      <c r="F20" s="22">
        <f>SUM(F2:F19)</f>
      </c>
      <c r="G20" s="22">
        <f>SUM(G2:G19)</f>
      </c>
      <c r="H20" s="22">
        <f>SUM(H2:H19)</f>
      </c>
      <c r="I20" s="22">
        <f>SUM(I2:I10)</f>
      </c>
      <c r="J20" s="22">
        <f>SUM(J2:J19)</f>
      </c>
      <c r="K20" s="22">
        <f>SUM(K2:K19)</f>
      </c>
      <c r="L20" s="22">
        <f>SUM(L2:L19)</f>
      </c>
      <c r="M20" s="22">
        <f>SUM(M2:M10)</f>
      </c>
      <c r="N20" s="22">
        <f>SUM(N2:N19)</f>
      </c>
      <c r="O20" s="22">
        <f>SUM(O2:O19)</f>
      </c>
      <c r="P20" s="38">
        <f>SUM(P2:P19)</f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20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25" width="13.576428571428572" customWidth="1" bestFit="1"/>
    <col min="7" max="7" style="25" width="13.576428571428572" customWidth="1" bestFit="1"/>
    <col min="8" max="8" style="15" width="13.576428571428572" customWidth="1" bestFit="1"/>
    <col min="9" max="9" style="25" width="13.576428571428572" customWidth="1" bestFit="1"/>
    <col min="10" max="10" style="25" width="13.576428571428572" customWidth="1" bestFit="1"/>
  </cols>
  <sheetData>
    <row x14ac:dyDescent="0.25" r="1" customHeight="1" ht="33" customFormat="1" s="1">
      <c r="A1" s="2" t="s">
        <v>28</v>
      </c>
      <c r="B1" s="3" t="s">
        <v>1</v>
      </c>
      <c r="C1" s="4" t="s">
        <v>2</v>
      </c>
      <c r="D1" s="3" t="s">
        <v>65</v>
      </c>
      <c r="E1" s="3" t="s">
        <v>66</v>
      </c>
      <c r="F1" s="4" t="s">
        <v>67</v>
      </c>
      <c r="G1" s="4" t="s">
        <v>68</v>
      </c>
      <c r="H1" s="3" t="s">
        <v>69</v>
      </c>
      <c r="I1" s="4" t="s">
        <v>39</v>
      </c>
      <c r="J1" s="16" t="s">
        <v>4</v>
      </c>
    </row>
    <row x14ac:dyDescent="0.25" r="2" customHeight="1" ht="19.5">
      <c r="A2" s="7">
        <v>1</v>
      </c>
      <c r="B2" s="8">
        <v>210</v>
      </c>
      <c r="C2" s="9" t="s">
        <v>7</v>
      </c>
      <c r="D2" s="10">
        <v>20800</v>
      </c>
      <c r="E2" s="10">
        <v>0</v>
      </c>
      <c r="F2" s="17">
        <f>D2+E2</f>
      </c>
      <c r="G2" s="10">
        <f>ROUND(F2*12%,0)</f>
      </c>
      <c r="H2" s="10">
        <v>2496</v>
      </c>
      <c r="I2" s="17">
        <f>G2-H2</f>
      </c>
      <c r="J2" s="39"/>
    </row>
    <row x14ac:dyDescent="0.25" r="3" customHeight="1" ht="19.5">
      <c r="A3" s="7">
        <v>2</v>
      </c>
      <c r="B3" s="8">
        <v>211</v>
      </c>
      <c r="C3" s="9" t="s">
        <v>11</v>
      </c>
      <c r="D3" s="10">
        <v>20000</v>
      </c>
      <c r="E3" s="10">
        <v>0</v>
      </c>
      <c r="F3" s="17">
        <f>D3+E3</f>
      </c>
      <c r="G3" s="10">
        <f>ROUND(F3*12%,0)</f>
      </c>
      <c r="H3" s="10">
        <v>12000</v>
      </c>
      <c r="I3" s="17">
        <f>G3-H3</f>
      </c>
      <c r="J3" s="39"/>
    </row>
    <row x14ac:dyDescent="0.25" r="4" customHeight="1" ht="19.5">
      <c r="A4" s="7">
        <v>3</v>
      </c>
      <c r="B4" s="8">
        <v>212</v>
      </c>
      <c r="C4" s="9" t="s">
        <v>32</v>
      </c>
      <c r="D4" s="10">
        <v>210000</v>
      </c>
      <c r="E4" s="10">
        <v>0</v>
      </c>
      <c r="F4" s="17">
        <f>D4+E4</f>
      </c>
      <c r="G4" s="10">
        <f>ROUND(F4*12%,0)</f>
      </c>
      <c r="H4" s="10">
        <v>13200</v>
      </c>
      <c r="I4" s="17">
        <f>G4-H4</f>
      </c>
      <c r="J4" s="12"/>
    </row>
    <row x14ac:dyDescent="0.25" r="5" customHeight="1" ht="19.5">
      <c r="A5" s="7">
        <v>4</v>
      </c>
      <c r="B5" s="8">
        <v>213</v>
      </c>
      <c r="C5" s="9" t="s">
        <v>15</v>
      </c>
      <c r="D5" s="10">
        <v>15500</v>
      </c>
      <c r="E5" s="10">
        <v>0</v>
      </c>
      <c r="F5" s="17">
        <f>D5+E5</f>
      </c>
      <c r="G5" s="10">
        <f>ROUND(F5*12%,0)</f>
      </c>
      <c r="H5" s="10">
        <v>0</v>
      </c>
      <c r="I5" s="17">
        <f>G5-H5</f>
      </c>
      <c r="J5" s="40" t="s">
        <v>70</v>
      </c>
    </row>
    <row x14ac:dyDescent="0.25" r="6" customHeight="1" ht="19.5">
      <c r="A6" s="7">
        <v>5</v>
      </c>
      <c r="B6" s="8">
        <v>214</v>
      </c>
      <c r="C6" s="9" t="s">
        <v>17</v>
      </c>
      <c r="D6" s="10">
        <v>32000</v>
      </c>
      <c r="E6" s="10">
        <v>0</v>
      </c>
      <c r="F6" s="17">
        <f>D6+E6</f>
      </c>
      <c r="G6" s="10">
        <f>ROUND(F6*12%,0)</f>
      </c>
      <c r="H6" s="10">
        <v>0</v>
      </c>
      <c r="I6" s="17">
        <f>G6-H6</f>
      </c>
      <c r="J6" s="40" t="s">
        <v>70</v>
      </c>
    </row>
    <row x14ac:dyDescent="0.25" r="7" customHeight="1" ht="19.5">
      <c r="A7" s="7">
        <v>6</v>
      </c>
      <c r="B7" s="8">
        <v>215</v>
      </c>
      <c r="C7" s="9" t="s">
        <v>19</v>
      </c>
      <c r="D7" s="10">
        <v>30000</v>
      </c>
      <c r="E7" s="10">
        <v>0</v>
      </c>
      <c r="F7" s="17">
        <f>D7+E7</f>
      </c>
      <c r="G7" s="10">
        <f>ROUND(F7*12%,0)</f>
      </c>
      <c r="H7" s="10">
        <v>0</v>
      </c>
      <c r="I7" s="17">
        <f>G7-H7</f>
      </c>
      <c r="J7" s="40" t="s">
        <v>70</v>
      </c>
    </row>
    <row x14ac:dyDescent="0.25" r="8" customHeight="1" ht="19.5">
      <c r="A8" s="7">
        <v>7</v>
      </c>
      <c r="B8" s="8">
        <v>216</v>
      </c>
      <c r="C8" s="9" t="s">
        <v>23</v>
      </c>
      <c r="D8" s="10">
        <v>15333</v>
      </c>
      <c r="E8" s="10">
        <v>0</v>
      </c>
      <c r="F8" s="17">
        <f>D8+E8</f>
      </c>
      <c r="G8" s="10">
        <f>ROUND(F8*12%,0)</f>
      </c>
      <c r="H8" s="10">
        <v>0</v>
      </c>
      <c r="I8" s="17">
        <f>G8-H8</f>
      </c>
      <c r="J8" s="40" t="s">
        <v>70</v>
      </c>
    </row>
    <row x14ac:dyDescent="0.25" r="9" customHeight="1" ht="19.5">
      <c r="A9" s="7">
        <v>8</v>
      </c>
      <c r="B9" s="8">
        <v>217</v>
      </c>
      <c r="C9" s="9" t="s">
        <v>25</v>
      </c>
      <c r="D9" s="10">
        <v>20000</v>
      </c>
      <c r="E9" s="10">
        <v>0</v>
      </c>
      <c r="F9" s="17">
        <f>D9+E9</f>
      </c>
      <c r="G9" s="10">
        <f>ROUND(F9*12%,0)</f>
      </c>
      <c r="H9" s="10">
        <v>1800</v>
      </c>
      <c r="I9" s="17">
        <f>G9-H9</f>
      </c>
      <c r="J9" s="18"/>
    </row>
    <row x14ac:dyDescent="0.25" r="10" customHeight="1" ht="19.5">
      <c r="A10" s="7">
        <v>9</v>
      </c>
      <c r="B10" s="8">
        <v>218</v>
      </c>
      <c r="C10" s="9" t="s">
        <v>27</v>
      </c>
      <c r="D10" s="10">
        <v>25667</v>
      </c>
      <c r="E10" s="10">
        <v>0</v>
      </c>
      <c r="F10" s="17">
        <f>D10+E10</f>
      </c>
      <c r="G10" s="10">
        <f>ROUND(F10*12%,0)</f>
      </c>
      <c r="H10" s="10">
        <v>1800</v>
      </c>
      <c r="I10" s="17">
        <f>G10-H10</f>
      </c>
      <c r="J10" s="39"/>
    </row>
    <row x14ac:dyDescent="0.25" r="11" customHeight="1" ht="19.5">
      <c r="A11" s="7">
        <v>10</v>
      </c>
      <c r="B11" s="8">
        <v>219</v>
      </c>
      <c r="C11" s="9" t="s">
        <v>59</v>
      </c>
      <c r="D11" s="10">
        <v>30800</v>
      </c>
      <c r="E11" s="10">
        <v>0</v>
      </c>
      <c r="F11" s="17">
        <f>D11+E11</f>
      </c>
      <c r="G11" s="10">
        <f>ROUND(F11*12%,0)</f>
      </c>
      <c r="H11" s="10">
        <v>2496</v>
      </c>
      <c r="I11" s="17">
        <f>G11-H11</f>
      </c>
      <c r="J11" s="41"/>
    </row>
    <row x14ac:dyDescent="0.25" r="12" customHeight="1" ht="19.5">
      <c r="A12" s="7">
        <v>11</v>
      </c>
      <c r="B12" s="8">
        <v>220</v>
      </c>
      <c r="C12" s="9" t="s">
        <v>60</v>
      </c>
      <c r="D12" s="10">
        <v>15000</v>
      </c>
      <c r="E12" s="10">
        <v>0</v>
      </c>
      <c r="F12" s="17">
        <f>D12+E12</f>
      </c>
      <c r="G12" s="10">
        <f>ROUND(F12*12%,0)</f>
      </c>
      <c r="H12" s="10">
        <v>12000</v>
      </c>
      <c r="I12" s="17">
        <f>G12-H12</f>
      </c>
      <c r="J12" s="41"/>
    </row>
    <row x14ac:dyDescent="0.25" r="13" customHeight="1" ht="19.5">
      <c r="A13" s="7">
        <v>12</v>
      </c>
      <c r="B13" s="8">
        <v>221</v>
      </c>
      <c r="C13" s="9" t="s">
        <v>61</v>
      </c>
      <c r="D13" s="10">
        <v>35000</v>
      </c>
      <c r="E13" s="10">
        <v>0</v>
      </c>
      <c r="F13" s="17">
        <f>D13+E13</f>
      </c>
      <c r="G13" s="10">
        <f>ROUND(F13*12%,0)</f>
      </c>
      <c r="H13" s="10">
        <v>13200</v>
      </c>
      <c r="I13" s="17">
        <f>G13-H13</f>
      </c>
      <c r="J13" s="41"/>
    </row>
    <row x14ac:dyDescent="0.25" r="14" customHeight="1" ht="19.5">
      <c r="A14" s="7">
        <v>13</v>
      </c>
      <c r="B14" s="8">
        <v>222</v>
      </c>
      <c r="C14" s="9" t="s">
        <v>62</v>
      </c>
      <c r="D14" s="10">
        <v>18500</v>
      </c>
      <c r="E14" s="10">
        <v>0</v>
      </c>
      <c r="F14" s="17">
        <f>D14+E14</f>
      </c>
      <c r="G14" s="10">
        <f>ROUND(F14*12%,0)</f>
      </c>
      <c r="H14" s="10">
        <v>0</v>
      </c>
      <c r="I14" s="17">
        <f>G14-H14</f>
      </c>
      <c r="J14" s="40" t="s">
        <v>70</v>
      </c>
    </row>
    <row x14ac:dyDescent="0.25" r="15" customHeight="1" ht="19.5">
      <c r="A15" s="7">
        <v>14</v>
      </c>
      <c r="B15" s="8">
        <v>223</v>
      </c>
      <c r="C15" s="9" t="s">
        <v>43</v>
      </c>
      <c r="D15" s="10">
        <v>42000</v>
      </c>
      <c r="E15" s="10">
        <v>0</v>
      </c>
      <c r="F15" s="17">
        <f>D15+E15</f>
      </c>
      <c r="G15" s="10">
        <f>ROUND(F15*12%,0)</f>
      </c>
      <c r="H15" s="10">
        <v>0</v>
      </c>
      <c r="I15" s="17">
        <f>G15-H15</f>
      </c>
      <c r="J15" s="40" t="s">
        <v>70</v>
      </c>
    </row>
    <row x14ac:dyDescent="0.25" r="16" customHeight="1" ht="19.5">
      <c r="A16" s="7">
        <v>15</v>
      </c>
      <c r="B16" s="8">
        <v>224</v>
      </c>
      <c r="C16" s="9" t="s">
        <v>47</v>
      </c>
      <c r="D16" s="10">
        <v>30000</v>
      </c>
      <c r="E16" s="10">
        <v>0</v>
      </c>
      <c r="F16" s="17">
        <f>D16+E16</f>
      </c>
      <c r="G16" s="10">
        <f>ROUND(F16*12%,0)</f>
      </c>
      <c r="H16" s="10">
        <v>0</v>
      </c>
      <c r="I16" s="17">
        <f>G16-H16</f>
      </c>
      <c r="J16" s="40" t="s">
        <v>70</v>
      </c>
    </row>
    <row x14ac:dyDescent="0.25" r="17" customHeight="1" ht="19.5">
      <c r="A17" s="7">
        <v>16</v>
      </c>
      <c r="B17" s="8">
        <v>225</v>
      </c>
      <c r="C17" s="9" t="s">
        <v>63</v>
      </c>
      <c r="D17" s="10">
        <v>15333</v>
      </c>
      <c r="E17" s="10">
        <v>0</v>
      </c>
      <c r="F17" s="17">
        <f>D17+E17</f>
      </c>
      <c r="G17" s="10">
        <f>ROUND(F17*12%,0)</f>
      </c>
      <c r="H17" s="10">
        <v>0</v>
      </c>
      <c r="I17" s="17">
        <f>G17-H17</f>
      </c>
      <c r="J17" s="40" t="s">
        <v>70</v>
      </c>
    </row>
    <row x14ac:dyDescent="0.25" r="18" customHeight="1" ht="19.5">
      <c r="A18" s="7">
        <v>17</v>
      </c>
      <c r="B18" s="8">
        <v>226</v>
      </c>
      <c r="C18" s="9" t="s">
        <v>64</v>
      </c>
      <c r="D18" s="10">
        <v>20000</v>
      </c>
      <c r="E18" s="10">
        <v>0</v>
      </c>
      <c r="F18" s="17">
        <f>D18+E18</f>
      </c>
      <c r="G18" s="10">
        <f>ROUND(F18*12%,0)</f>
      </c>
      <c r="H18" s="10">
        <v>1800</v>
      </c>
      <c r="I18" s="17">
        <f>G18-H18</f>
      </c>
      <c r="J18" s="41"/>
    </row>
    <row x14ac:dyDescent="0.25" r="19" customHeight="1" ht="19.5">
      <c r="A19" s="7">
        <v>18</v>
      </c>
      <c r="B19" s="8">
        <v>227</v>
      </c>
      <c r="C19" s="9" t="s">
        <v>48</v>
      </c>
      <c r="D19" s="10">
        <v>28667</v>
      </c>
      <c r="E19" s="10">
        <v>0</v>
      </c>
      <c r="F19" s="17">
        <f>D19+E19</f>
      </c>
      <c r="G19" s="10">
        <f>ROUND(F19*12%,0)</f>
      </c>
      <c r="H19" s="10">
        <v>1800</v>
      </c>
      <c r="I19" s="17">
        <f>G19-H19</f>
      </c>
      <c r="J19" s="41"/>
    </row>
    <row x14ac:dyDescent="0.25" r="20" customHeight="1" ht="20.25">
      <c r="A20" s="19"/>
      <c r="B20" s="20" t="s">
        <v>40</v>
      </c>
      <c r="C20" s="21"/>
      <c r="D20" s="22">
        <f>SUM(D2:D10)</f>
      </c>
      <c r="E20" s="22">
        <f>SUM(E2:E10)</f>
      </c>
      <c r="F20" s="22">
        <f>SUM(F2:F10)</f>
      </c>
      <c r="G20" s="22">
        <f>SUM(G2:G10)</f>
      </c>
      <c r="H20" s="22">
        <f>SUM(H2:H10)</f>
      </c>
      <c r="I20" s="22">
        <f>SUM(I2:I10)</f>
      </c>
      <c r="J20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0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  <col min="10" max="10" style="25" width="13.576428571428572" customWidth="1" bestFit="1"/>
    <col min="11" max="11" style="15" width="13.576428571428572" customWidth="1" bestFit="1"/>
    <col min="12" max="12" style="25" width="13.576428571428572" customWidth="1" bestFit="1"/>
  </cols>
  <sheetData>
    <row x14ac:dyDescent="0.25" r="1" customHeight="1" ht="18.75">
      <c r="A1" s="32" t="s">
        <v>28</v>
      </c>
      <c r="B1" s="33" t="s">
        <v>1</v>
      </c>
      <c r="C1" s="34" t="s">
        <v>49</v>
      </c>
      <c r="D1" s="33" t="s">
        <v>50</v>
      </c>
      <c r="E1" s="33" t="s">
        <v>51</v>
      </c>
      <c r="F1" s="33" t="s">
        <v>52</v>
      </c>
      <c r="G1" s="33" t="s">
        <v>53</v>
      </c>
      <c r="H1" s="33" t="s">
        <v>54</v>
      </c>
      <c r="I1" s="33" t="s">
        <v>55</v>
      </c>
      <c r="J1" s="34" t="s">
        <v>56</v>
      </c>
      <c r="K1" s="33" t="s">
        <v>57</v>
      </c>
      <c r="L1" s="35" t="s">
        <v>58</v>
      </c>
    </row>
    <row x14ac:dyDescent="0.25" r="2" customHeight="1" ht="18.75">
      <c r="A2" s="7">
        <v>1</v>
      </c>
      <c r="B2" s="8">
        <v>210</v>
      </c>
      <c r="C2" s="9" t="s">
        <v>7</v>
      </c>
      <c r="D2" s="10">
        <v>20800</v>
      </c>
      <c r="E2" s="10">
        <v>10400</v>
      </c>
      <c r="F2" s="10">
        <v>3333</v>
      </c>
      <c r="G2" s="10">
        <v>10000</v>
      </c>
      <c r="H2" s="10">
        <v>2496</v>
      </c>
      <c r="I2" s="17">
        <v>42037</v>
      </c>
      <c r="J2" s="10">
        <f>I2*12</f>
      </c>
      <c r="K2" s="10">
        <v>0</v>
      </c>
      <c r="L2" s="36">
        <f>J2+K2</f>
      </c>
    </row>
    <row x14ac:dyDescent="0.25" r="3" customHeight="1" ht="18.75">
      <c r="A3" s="7">
        <v>2</v>
      </c>
      <c r="B3" s="8">
        <v>211</v>
      </c>
      <c r="C3" s="9" t="s">
        <v>11</v>
      </c>
      <c r="D3" s="10">
        <v>20000</v>
      </c>
      <c r="E3" s="10">
        <v>50000</v>
      </c>
      <c r="F3" s="10">
        <v>3333</v>
      </c>
      <c r="G3" s="10">
        <v>32667</v>
      </c>
      <c r="H3" s="10">
        <v>12000</v>
      </c>
      <c r="I3" s="17">
        <v>66154</v>
      </c>
      <c r="J3" s="10">
        <f>I3*12</f>
      </c>
      <c r="K3" s="10">
        <v>100000</v>
      </c>
      <c r="L3" s="36">
        <f>J3+K3</f>
      </c>
    </row>
    <row x14ac:dyDescent="0.25" r="4" customHeight="1" ht="18.75">
      <c r="A4" s="7">
        <v>3</v>
      </c>
      <c r="B4" s="8">
        <v>212</v>
      </c>
      <c r="C4" s="9" t="s">
        <v>32</v>
      </c>
      <c r="D4" s="10">
        <v>210000</v>
      </c>
      <c r="E4" s="10">
        <v>65000</v>
      </c>
      <c r="F4" s="10">
        <v>3333</v>
      </c>
      <c r="G4" s="10">
        <v>32467</v>
      </c>
      <c r="H4" s="10">
        <v>13200</v>
      </c>
      <c r="I4" s="17">
        <v>273404</v>
      </c>
      <c r="J4" s="10">
        <f>I4*12</f>
      </c>
      <c r="K4" s="10">
        <v>760000</v>
      </c>
      <c r="L4" s="36">
        <f>J4+K4</f>
      </c>
    </row>
    <row x14ac:dyDescent="0.25" r="5" customHeight="1" ht="18.75">
      <c r="A5" s="7">
        <v>4</v>
      </c>
      <c r="B5" s="8">
        <v>213</v>
      </c>
      <c r="C5" s="9" t="s">
        <v>15</v>
      </c>
      <c r="D5" s="10">
        <v>15500</v>
      </c>
      <c r="E5" s="10">
        <v>7750</v>
      </c>
      <c r="F5" s="10">
        <v>3333</v>
      </c>
      <c r="G5" s="10">
        <v>3417</v>
      </c>
      <c r="H5" s="10">
        <v>0</v>
      </c>
      <c r="I5" s="17">
        <v>30000</v>
      </c>
      <c r="J5" s="10">
        <f>I5*12</f>
      </c>
      <c r="K5" s="10">
        <v>0</v>
      </c>
      <c r="L5" s="36">
        <f>J5+K5</f>
      </c>
    </row>
    <row x14ac:dyDescent="0.25" r="6" customHeight="1" ht="18.75">
      <c r="A6" s="7">
        <v>5</v>
      </c>
      <c r="B6" s="8">
        <v>214</v>
      </c>
      <c r="C6" s="9" t="s">
        <v>17</v>
      </c>
      <c r="D6" s="10">
        <v>32000</v>
      </c>
      <c r="E6" s="10">
        <v>21000</v>
      </c>
      <c r="F6" s="10">
        <v>3333</v>
      </c>
      <c r="G6" s="10">
        <v>23667</v>
      </c>
      <c r="H6" s="10">
        <v>0</v>
      </c>
      <c r="I6" s="17">
        <v>75051</v>
      </c>
      <c r="J6" s="10">
        <f>I6*12</f>
      </c>
      <c r="K6" s="10">
        <v>40000</v>
      </c>
      <c r="L6" s="36">
        <f>J6+K6</f>
      </c>
    </row>
    <row x14ac:dyDescent="0.25" r="7" customHeight="1" ht="18.75">
      <c r="A7" s="7">
        <v>6</v>
      </c>
      <c r="B7" s="8">
        <v>215</v>
      </c>
      <c r="C7" s="9" t="s">
        <v>19</v>
      </c>
      <c r="D7" s="10">
        <v>30000</v>
      </c>
      <c r="E7" s="10">
        <v>20000</v>
      </c>
      <c r="F7" s="10">
        <v>3333</v>
      </c>
      <c r="G7" s="10">
        <v>36667</v>
      </c>
      <c r="H7" s="10">
        <v>0</v>
      </c>
      <c r="I7" s="17">
        <v>84697</v>
      </c>
      <c r="J7" s="10">
        <f>I7*12</f>
      </c>
      <c r="K7" s="10">
        <v>0</v>
      </c>
      <c r="L7" s="36">
        <f>J7+K7</f>
      </c>
    </row>
    <row x14ac:dyDescent="0.25" r="8" customHeight="1" ht="18.75">
      <c r="A8" s="7">
        <v>7</v>
      </c>
      <c r="B8" s="8">
        <v>216</v>
      </c>
      <c r="C8" s="9" t="s">
        <v>23</v>
      </c>
      <c r="D8" s="10">
        <v>15333</v>
      </c>
      <c r="E8" s="10">
        <v>7667</v>
      </c>
      <c r="F8" s="10">
        <v>3333</v>
      </c>
      <c r="G8" s="10">
        <v>12000</v>
      </c>
      <c r="H8" s="10">
        <v>0</v>
      </c>
      <c r="I8" s="17">
        <v>38333</v>
      </c>
      <c r="J8" s="10">
        <f>I8*12</f>
      </c>
      <c r="K8" s="10">
        <v>0</v>
      </c>
      <c r="L8" s="36">
        <f>J8+K8</f>
      </c>
    </row>
    <row x14ac:dyDescent="0.25" r="9" customHeight="1" ht="18.75">
      <c r="A9" s="7">
        <v>8</v>
      </c>
      <c r="B9" s="8">
        <v>217</v>
      </c>
      <c r="C9" s="9" t="s">
        <v>25</v>
      </c>
      <c r="D9" s="10">
        <v>20000</v>
      </c>
      <c r="E9" s="10">
        <v>10000</v>
      </c>
      <c r="F9" s="10">
        <v>3333</v>
      </c>
      <c r="G9" s="10">
        <v>14867</v>
      </c>
      <c r="H9" s="10">
        <v>1800</v>
      </c>
      <c r="I9" s="17">
        <v>49955</v>
      </c>
      <c r="J9" s="10">
        <f>I9*12</f>
      </c>
      <c r="K9" s="10">
        <v>0</v>
      </c>
      <c r="L9" s="36">
        <f>J9+K9</f>
      </c>
    </row>
    <row x14ac:dyDescent="0.25" r="10" customHeight="1" ht="18.75">
      <c r="A10" s="7">
        <v>9</v>
      </c>
      <c r="B10" s="8">
        <v>218</v>
      </c>
      <c r="C10" s="9" t="s">
        <v>27</v>
      </c>
      <c r="D10" s="10">
        <v>25667</v>
      </c>
      <c r="E10" s="10">
        <v>12834</v>
      </c>
      <c r="F10" s="10">
        <v>3333</v>
      </c>
      <c r="G10" s="10">
        <v>20533</v>
      </c>
      <c r="H10" s="10">
        <v>1800</v>
      </c>
      <c r="I10" s="17">
        <v>60567</v>
      </c>
      <c r="J10" s="10">
        <f>I10*12</f>
      </c>
      <c r="K10" s="10">
        <v>0</v>
      </c>
      <c r="L10" s="36">
        <f>J10+K10</f>
      </c>
    </row>
    <row x14ac:dyDescent="0.25" r="11" customHeight="1" ht="18.75">
      <c r="A11" s="7">
        <v>10</v>
      </c>
      <c r="B11" s="8">
        <v>219</v>
      </c>
      <c r="C11" s="9" t="s">
        <v>59</v>
      </c>
      <c r="D11" s="10">
        <v>30800</v>
      </c>
      <c r="E11" s="10">
        <v>10400</v>
      </c>
      <c r="F11" s="10">
        <v>3333</v>
      </c>
      <c r="G11" s="10">
        <v>10000</v>
      </c>
      <c r="H11" s="10">
        <v>2496</v>
      </c>
      <c r="I11" s="37">
        <v>52037</v>
      </c>
      <c r="J11" s="10">
        <f>I11*12</f>
      </c>
      <c r="K11" s="10">
        <v>0</v>
      </c>
      <c r="L11" s="36">
        <f>J11+K11</f>
      </c>
    </row>
    <row x14ac:dyDescent="0.25" r="12" customHeight="1" ht="18.75">
      <c r="A12" s="7">
        <v>11</v>
      </c>
      <c r="B12" s="8">
        <v>220</v>
      </c>
      <c r="C12" s="9" t="s">
        <v>60</v>
      </c>
      <c r="D12" s="10">
        <v>15000</v>
      </c>
      <c r="E12" s="10">
        <v>50000</v>
      </c>
      <c r="F12" s="10">
        <v>3333</v>
      </c>
      <c r="G12" s="10">
        <v>32667</v>
      </c>
      <c r="H12" s="10">
        <v>12000</v>
      </c>
      <c r="I12" s="37">
        <v>61154</v>
      </c>
      <c r="J12" s="10">
        <f>I12*12</f>
      </c>
      <c r="K12" s="10">
        <v>0</v>
      </c>
      <c r="L12" s="36">
        <f>J12+K12</f>
      </c>
    </row>
    <row x14ac:dyDescent="0.25" r="13" customHeight="1" ht="18.75">
      <c r="A13" s="7">
        <v>12</v>
      </c>
      <c r="B13" s="8">
        <v>221</v>
      </c>
      <c r="C13" s="9" t="s">
        <v>61</v>
      </c>
      <c r="D13" s="10">
        <v>35000</v>
      </c>
      <c r="E13" s="10">
        <v>65000</v>
      </c>
      <c r="F13" s="10">
        <v>3333</v>
      </c>
      <c r="G13" s="10">
        <v>32467</v>
      </c>
      <c r="H13" s="10">
        <v>13200</v>
      </c>
      <c r="I13" s="37">
        <v>98404</v>
      </c>
      <c r="J13" s="10">
        <f>I13*12</f>
      </c>
      <c r="K13" s="10">
        <v>0</v>
      </c>
      <c r="L13" s="36">
        <f>J13+K13</f>
      </c>
    </row>
    <row x14ac:dyDescent="0.25" r="14" customHeight="1" ht="18.75">
      <c r="A14" s="7">
        <v>13</v>
      </c>
      <c r="B14" s="8">
        <v>222</v>
      </c>
      <c r="C14" s="9" t="s">
        <v>62</v>
      </c>
      <c r="D14" s="10">
        <v>18500</v>
      </c>
      <c r="E14" s="10">
        <v>7750</v>
      </c>
      <c r="F14" s="10">
        <v>3333</v>
      </c>
      <c r="G14" s="10">
        <v>3417</v>
      </c>
      <c r="H14" s="10">
        <v>0</v>
      </c>
      <c r="I14" s="37">
        <v>33000</v>
      </c>
      <c r="J14" s="10">
        <f>I14*12</f>
      </c>
      <c r="K14" s="10">
        <v>0</v>
      </c>
      <c r="L14" s="36">
        <f>J14+K14</f>
      </c>
    </row>
    <row x14ac:dyDescent="0.25" r="15" customHeight="1" ht="18.75">
      <c r="A15" s="7">
        <v>14</v>
      </c>
      <c r="B15" s="8">
        <v>223</v>
      </c>
      <c r="C15" s="9" t="s">
        <v>43</v>
      </c>
      <c r="D15" s="10">
        <v>42000</v>
      </c>
      <c r="E15" s="10">
        <v>21000</v>
      </c>
      <c r="F15" s="10">
        <v>3333</v>
      </c>
      <c r="G15" s="10">
        <v>23667</v>
      </c>
      <c r="H15" s="10">
        <v>0</v>
      </c>
      <c r="I15" s="37">
        <v>85051</v>
      </c>
      <c r="J15" s="10">
        <f>I15*12</f>
      </c>
      <c r="K15" s="10">
        <v>0</v>
      </c>
      <c r="L15" s="36">
        <f>J15+K15</f>
      </c>
    </row>
    <row x14ac:dyDescent="0.25" r="16" customHeight="1" ht="18.75">
      <c r="A16" s="7">
        <v>15</v>
      </c>
      <c r="B16" s="8">
        <v>224</v>
      </c>
      <c r="C16" s="9" t="s">
        <v>47</v>
      </c>
      <c r="D16" s="10">
        <v>30000</v>
      </c>
      <c r="E16" s="10">
        <v>20000</v>
      </c>
      <c r="F16" s="10">
        <v>3333</v>
      </c>
      <c r="G16" s="10">
        <v>36667</v>
      </c>
      <c r="H16" s="10">
        <v>0</v>
      </c>
      <c r="I16" s="37">
        <v>84697</v>
      </c>
      <c r="J16" s="10">
        <f>I16*12</f>
      </c>
      <c r="K16" s="10">
        <v>0</v>
      </c>
      <c r="L16" s="36">
        <f>J16+K16</f>
      </c>
    </row>
    <row x14ac:dyDescent="0.25" r="17" customHeight="1" ht="18.75">
      <c r="A17" s="7">
        <v>16</v>
      </c>
      <c r="B17" s="8">
        <v>225</v>
      </c>
      <c r="C17" s="9" t="s">
        <v>63</v>
      </c>
      <c r="D17" s="10">
        <v>15333</v>
      </c>
      <c r="E17" s="10">
        <v>7667</v>
      </c>
      <c r="F17" s="10">
        <v>3333</v>
      </c>
      <c r="G17" s="10">
        <v>12000</v>
      </c>
      <c r="H17" s="10">
        <v>0</v>
      </c>
      <c r="I17" s="37">
        <v>38333</v>
      </c>
      <c r="J17" s="10">
        <f>I17*12</f>
      </c>
      <c r="K17" s="10">
        <v>0</v>
      </c>
      <c r="L17" s="36">
        <f>J17+K17</f>
      </c>
    </row>
    <row x14ac:dyDescent="0.25" r="18" customHeight="1" ht="18.75">
      <c r="A18" s="7">
        <v>17</v>
      </c>
      <c r="B18" s="8">
        <v>226</v>
      </c>
      <c r="C18" s="9" t="s">
        <v>64</v>
      </c>
      <c r="D18" s="10">
        <v>20000</v>
      </c>
      <c r="E18" s="10">
        <v>10000</v>
      </c>
      <c r="F18" s="10">
        <v>3333</v>
      </c>
      <c r="G18" s="10">
        <v>14867</v>
      </c>
      <c r="H18" s="10">
        <v>1800</v>
      </c>
      <c r="I18" s="37">
        <v>49955</v>
      </c>
      <c r="J18" s="10">
        <f>I18*12</f>
      </c>
      <c r="K18" s="10">
        <v>0</v>
      </c>
      <c r="L18" s="36">
        <f>J18+K18</f>
      </c>
    </row>
    <row x14ac:dyDescent="0.25" r="19" customHeight="1" ht="18.75">
      <c r="A19" s="7">
        <v>18</v>
      </c>
      <c r="B19" s="8">
        <v>227</v>
      </c>
      <c r="C19" s="9" t="s">
        <v>48</v>
      </c>
      <c r="D19" s="10">
        <v>28667</v>
      </c>
      <c r="E19" s="10">
        <v>12834</v>
      </c>
      <c r="F19" s="10">
        <v>3333</v>
      </c>
      <c r="G19" s="10">
        <v>20533</v>
      </c>
      <c r="H19" s="10">
        <v>1800</v>
      </c>
      <c r="I19" s="37">
        <v>63567</v>
      </c>
      <c r="J19" s="10">
        <f>I19*12</f>
      </c>
      <c r="K19" s="10">
        <v>0</v>
      </c>
      <c r="L19" s="36">
        <f>J19+K19</f>
      </c>
    </row>
    <row x14ac:dyDescent="0.25" r="20" customHeight="1" ht="18.75">
      <c r="A20" s="19"/>
      <c r="B20" s="20" t="s">
        <v>40</v>
      </c>
      <c r="C20" s="21"/>
      <c r="D20" s="22">
        <f>SUM(D2:D19)</f>
      </c>
      <c r="E20" s="22">
        <f>SUM(E2:E19)</f>
      </c>
      <c r="F20" s="22">
        <f>SUM(F2:F19)</f>
      </c>
      <c r="G20" s="22">
        <f>SUM(G2:G19)</f>
      </c>
      <c r="H20" s="22">
        <f>SUM(H2:H19)</f>
      </c>
      <c r="I20" s="22">
        <f>SUM(I2:I19)</f>
      </c>
      <c r="J20" s="22">
        <f>SUM(J2:J19)</f>
      </c>
      <c r="K20" s="22">
        <f>SUM(K2:K19)</f>
      </c>
      <c r="L20" s="38">
        <f>SUM(L2:L19)</f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0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15" width="13.576428571428572" customWidth="1" bestFit="1"/>
    <col min="5" max="5" style="25" width="13.576428571428572" customWidth="1" bestFit="1"/>
    <col min="6" max="6" style="31" width="13.576428571428572" customWidth="1" bestFit="1"/>
  </cols>
  <sheetData>
    <row x14ac:dyDescent="0.25" r="1" customHeight="1" ht="18.75">
      <c r="A1" s="2" t="s">
        <v>28</v>
      </c>
      <c r="B1" s="3" t="s">
        <v>1</v>
      </c>
      <c r="C1" s="4" t="s">
        <v>2</v>
      </c>
      <c r="D1" s="3" t="s">
        <v>41</v>
      </c>
      <c r="E1" s="4" t="s">
        <v>29</v>
      </c>
      <c r="F1" s="26"/>
    </row>
    <row x14ac:dyDescent="0.25" r="2" customHeight="1" ht="18.75">
      <c r="A2" s="7">
        <v>1</v>
      </c>
      <c r="B2" s="8">
        <v>212</v>
      </c>
      <c r="C2" s="9" t="s">
        <v>32</v>
      </c>
      <c r="D2" s="17">
        <v>6000</v>
      </c>
      <c r="E2" s="12" t="s">
        <v>42</v>
      </c>
      <c r="F2" s="27"/>
    </row>
    <row x14ac:dyDescent="0.25" r="3" customHeight="1" ht="18.75">
      <c r="A3" s="7">
        <v>2</v>
      </c>
      <c r="B3" s="8">
        <v>223</v>
      </c>
      <c r="C3" s="9" t="s">
        <v>43</v>
      </c>
      <c r="D3" s="17">
        <v>10000</v>
      </c>
      <c r="E3" s="9" t="s">
        <v>44</v>
      </c>
      <c r="F3" s="27"/>
    </row>
    <row x14ac:dyDescent="0.25" r="4" customHeight="1" ht="18.75">
      <c r="A4" s="7">
        <v>2</v>
      </c>
      <c r="B4" s="8">
        <v>223</v>
      </c>
      <c r="C4" s="9" t="s">
        <v>43</v>
      </c>
      <c r="D4" s="17">
        <v>2000</v>
      </c>
      <c r="E4" s="9" t="s">
        <v>45</v>
      </c>
      <c r="F4" s="27"/>
    </row>
    <row x14ac:dyDescent="0.25" r="5" customHeight="1" ht="18.75">
      <c r="A5" s="7">
        <v>3</v>
      </c>
      <c r="B5" s="8">
        <v>223</v>
      </c>
      <c r="C5" s="9" t="s">
        <v>43</v>
      </c>
      <c r="D5" s="17">
        <v>10000</v>
      </c>
      <c r="E5" s="9" t="s">
        <v>46</v>
      </c>
      <c r="F5" s="27"/>
    </row>
    <row x14ac:dyDescent="0.25" r="6" customHeight="1" ht="18.75">
      <c r="A6" s="7">
        <v>4</v>
      </c>
      <c r="B6" s="8">
        <v>224</v>
      </c>
      <c r="C6" s="9" t="s">
        <v>47</v>
      </c>
      <c r="D6" s="17">
        <v>6000</v>
      </c>
      <c r="E6" s="9" t="s">
        <v>42</v>
      </c>
      <c r="F6" s="27"/>
    </row>
    <row x14ac:dyDescent="0.25" r="7" customHeight="1" ht="18.75">
      <c r="A7" s="7">
        <v>5</v>
      </c>
      <c r="B7" s="8">
        <v>224</v>
      </c>
      <c r="C7" s="9" t="s">
        <v>47</v>
      </c>
      <c r="D7" s="17">
        <v>2000</v>
      </c>
      <c r="E7" s="9" t="s">
        <v>45</v>
      </c>
      <c r="F7" s="27"/>
    </row>
    <row x14ac:dyDescent="0.25" r="8" customHeight="1" ht="18.75">
      <c r="A8" s="7">
        <v>6</v>
      </c>
      <c r="B8" s="8">
        <v>227</v>
      </c>
      <c r="C8" s="9" t="s">
        <v>48</v>
      </c>
      <c r="D8" s="17">
        <v>6000</v>
      </c>
      <c r="E8" s="9" t="s">
        <v>42</v>
      </c>
      <c r="F8" s="27"/>
    </row>
    <row x14ac:dyDescent="0.25" r="9" customHeight="1" ht="18.75">
      <c r="A9" s="7">
        <v>6</v>
      </c>
      <c r="B9" s="8">
        <v>227</v>
      </c>
      <c r="C9" s="9" t="s">
        <v>48</v>
      </c>
      <c r="D9" s="17">
        <v>6000</v>
      </c>
      <c r="E9" s="9" t="s">
        <v>45</v>
      </c>
      <c r="F9" s="28"/>
    </row>
    <row x14ac:dyDescent="0.25" r="10" customHeight="1" ht="18.75">
      <c r="A10" s="19"/>
      <c r="B10" s="29"/>
      <c r="C10" s="21"/>
      <c r="D10" s="22">
        <f>SUM(D2:D9)</f>
      </c>
      <c r="E10" s="30"/>
      <c r="F10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1"/>
  <sheetViews>
    <sheetView workbookViewId="0"/>
  </sheetViews>
  <sheetFormatPr defaultRowHeight="15" x14ac:dyDescent="0.25"/>
  <cols>
    <col min="1" max="1" style="24" width="13.576428571428572" customWidth="1" bestFit="1"/>
    <col min="2" max="2" style="24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25" width="13.576428571428572" customWidth="1" bestFit="1"/>
    <col min="8" max="8" style="25" width="13.576428571428572" customWidth="1" bestFit="1"/>
  </cols>
  <sheetData>
    <row x14ac:dyDescent="0.25" r="1" customHeight="1" ht="18.75" customFormat="1" s="1">
      <c r="A1" s="2" t="s">
        <v>28</v>
      </c>
      <c r="B1" s="3" t="s">
        <v>1</v>
      </c>
      <c r="C1" s="4" t="s">
        <v>2</v>
      </c>
      <c r="D1" s="3" t="s">
        <v>38</v>
      </c>
      <c r="E1" s="5">
        <v>45474</v>
      </c>
      <c r="F1" s="5">
        <v>45505</v>
      </c>
      <c r="G1" s="4" t="s">
        <v>39</v>
      </c>
      <c r="H1" s="16" t="s">
        <v>4</v>
      </c>
    </row>
    <row x14ac:dyDescent="0.25" r="2" customHeight="1" ht="18.75">
      <c r="A2" s="7">
        <v>1</v>
      </c>
      <c r="B2" s="8">
        <v>210</v>
      </c>
      <c r="C2" s="9" t="s">
        <v>7</v>
      </c>
      <c r="D2" s="17">
        <v>1800</v>
      </c>
      <c r="E2" s="11">
        <v>900</v>
      </c>
      <c r="F2" s="10">
        <v>900</v>
      </c>
      <c r="G2" s="17">
        <f>F2-E2</f>
      </c>
      <c r="H2" s="18"/>
    </row>
    <row x14ac:dyDescent="0.25" r="3" customHeight="1" ht="18.75">
      <c r="A3" s="7">
        <v>2</v>
      </c>
      <c r="B3" s="8">
        <v>211</v>
      </c>
      <c r="C3" s="9" t="s">
        <v>11</v>
      </c>
      <c r="D3" s="17">
        <v>1200</v>
      </c>
      <c r="E3" s="10">
        <v>1000</v>
      </c>
      <c r="F3" s="10">
        <v>200</v>
      </c>
      <c r="G3" s="17">
        <f>F3-E3</f>
      </c>
      <c r="H3" s="18"/>
    </row>
    <row x14ac:dyDescent="0.25" r="4" customHeight="1" ht="18.75">
      <c r="A4" s="7">
        <v>3</v>
      </c>
      <c r="B4" s="8">
        <v>212</v>
      </c>
      <c r="C4" s="9" t="s">
        <v>32</v>
      </c>
      <c r="D4" s="17">
        <v>800</v>
      </c>
      <c r="E4" s="10">
        <v>800</v>
      </c>
      <c r="F4" s="10">
        <v>0</v>
      </c>
      <c r="G4" s="17">
        <f>F4-E4</f>
      </c>
      <c r="H4" s="18"/>
    </row>
    <row x14ac:dyDescent="0.25" r="5" customHeight="1" ht="18.75">
      <c r="A5" s="7">
        <v>4</v>
      </c>
      <c r="B5" s="8">
        <v>213</v>
      </c>
      <c r="C5" s="9" t="s">
        <v>15</v>
      </c>
      <c r="D5" s="17">
        <v>2400</v>
      </c>
      <c r="E5" s="10">
        <v>2000</v>
      </c>
      <c r="F5" s="10">
        <v>400</v>
      </c>
      <c r="G5" s="17">
        <f>F5-E5</f>
      </c>
      <c r="H5" s="18"/>
    </row>
    <row x14ac:dyDescent="0.25" r="6" customHeight="1" ht="18.75">
      <c r="A6" s="7">
        <v>5</v>
      </c>
      <c r="B6" s="8">
        <v>214</v>
      </c>
      <c r="C6" s="9" t="s">
        <v>17</v>
      </c>
      <c r="D6" s="17">
        <v>20000</v>
      </c>
      <c r="E6" s="10">
        <v>12000</v>
      </c>
      <c r="F6" s="10">
        <v>8000</v>
      </c>
      <c r="G6" s="17">
        <f>F6-E6</f>
      </c>
      <c r="H6" s="18"/>
    </row>
    <row x14ac:dyDescent="0.25" r="7" customHeight="1" ht="18.75">
      <c r="A7" s="7">
        <v>6</v>
      </c>
      <c r="B7" s="8">
        <v>215</v>
      </c>
      <c r="C7" s="9" t="s">
        <v>19</v>
      </c>
      <c r="D7" s="17">
        <v>50000</v>
      </c>
      <c r="E7" s="10">
        <v>20000</v>
      </c>
      <c r="F7" s="10">
        <v>30000</v>
      </c>
      <c r="G7" s="17">
        <f>F7-E7</f>
      </c>
      <c r="H7" s="18"/>
    </row>
    <row x14ac:dyDescent="0.25" r="8" customHeight="1" ht="18.75">
      <c r="A8" s="7">
        <v>7</v>
      </c>
      <c r="B8" s="8">
        <v>216</v>
      </c>
      <c r="C8" s="9" t="s">
        <v>23</v>
      </c>
      <c r="D8" s="17">
        <v>600</v>
      </c>
      <c r="E8" s="10">
        <v>0</v>
      </c>
      <c r="F8" s="10">
        <v>600</v>
      </c>
      <c r="G8" s="17">
        <f>F8-E8</f>
      </c>
      <c r="H8" s="18"/>
    </row>
    <row x14ac:dyDescent="0.25" r="9" customHeight="1" ht="18.75">
      <c r="A9" s="7">
        <v>8</v>
      </c>
      <c r="B9" s="8">
        <v>217</v>
      </c>
      <c r="C9" s="9" t="s">
        <v>25</v>
      </c>
      <c r="D9" s="17">
        <v>5000</v>
      </c>
      <c r="E9" s="10">
        <v>1000</v>
      </c>
      <c r="F9" s="10">
        <v>4000</v>
      </c>
      <c r="G9" s="17">
        <f>F9-E9</f>
      </c>
      <c r="H9" s="18"/>
    </row>
    <row x14ac:dyDescent="0.25" r="10" customHeight="1" ht="18.75">
      <c r="A10" s="7">
        <v>9</v>
      </c>
      <c r="B10" s="8">
        <v>218</v>
      </c>
      <c r="C10" s="9" t="s">
        <v>27</v>
      </c>
      <c r="D10" s="17">
        <v>10000</v>
      </c>
      <c r="E10" s="10">
        <v>5000</v>
      </c>
      <c r="F10" s="10">
        <v>5000</v>
      </c>
      <c r="G10" s="17">
        <f>F10-E10</f>
      </c>
      <c r="H10" s="18"/>
    </row>
    <row x14ac:dyDescent="0.25" r="11" customHeight="1" ht="18.75">
      <c r="A11" s="19"/>
      <c r="B11" s="20" t="s">
        <v>40</v>
      </c>
      <c r="C11" s="21"/>
      <c r="D11" s="22">
        <f>SUM(D2:D10)</f>
      </c>
      <c r="E11" s="22">
        <f>SUM(E2:E10)</f>
      </c>
      <c r="F11" s="22">
        <f>SUM(F2:F10)</f>
      </c>
      <c r="G11" s="22">
        <f>SUM(G2:G10)</f>
      </c>
      <c r="H11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</cols>
  <sheetData>
    <row x14ac:dyDescent="0.25" r="1" customHeight="1" ht="18.75" customFormat="1" s="1">
      <c r="A1" s="2" t="s">
        <v>28</v>
      </c>
      <c r="B1" s="3" t="s">
        <v>1</v>
      </c>
      <c r="C1" s="4" t="s">
        <v>2</v>
      </c>
      <c r="D1" s="5">
        <v>45474</v>
      </c>
      <c r="E1" s="3" t="s">
        <v>3</v>
      </c>
      <c r="F1" s="4" t="s">
        <v>29</v>
      </c>
      <c r="G1" s="6" t="s">
        <v>5</v>
      </c>
      <c r="H1" s="6" t="s">
        <v>6</v>
      </c>
    </row>
    <row x14ac:dyDescent="0.25" r="2" customHeight="1" ht="18.75">
      <c r="A2" s="7">
        <v>1</v>
      </c>
      <c r="B2" s="8">
        <v>210</v>
      </c>
      <c r="C2" s="9" t="s">
        <v>7</v>
      </c>
      <c r="D2" s="11">
        <v>900</v>
      </c>
      <c r="E2" s="11">
        <v>12</v>
      </c>
      <c r="F2" s="12" t="s">
        <v>30</v>
      </c>
      <c r="G2" s="12" t="s">
        <v>9</v>
      </c>
      <c r="H2" s="12" t="s">
        <v>10</v>
      </c>
    </row>
    <row x14ac:dyDescent="0.25" r="3" customHeight="1" ht="18.75">
      <c r="A3" s="7">
        <v>2</v>
      </c>
      <c r="B3" s="8">
        <v>211</v>
      </c>
      <c r="C3" s="9" t="s">
        <v>11</v>
      </c>
      <c r="D3" s="10">
        <v>600</v>
      </c>
      <c r="E3" s="11">
        <v>32</v>
      </c>
      <c r="F3" s="12" t="s">
        <v>31</v>
      </c>
      <c r="G3" s="12" t="s">
        <v>9</v>
      </c>
      <c r="H3" s="12" t="s">
        <v>10</v>
      </c>
    </row>
    <row x14ac:dyDescent="0.25" r="4" customHeight="1" ht="18.75">
      <c r="A4" s="7">
        <v>3</v>
      </c>
      <c r="B4" s="8">
        <v>211</v>
      </c>
      <c r="C4" s="9" t="s">
        <v>11</v>
      </c>
      <c r="D4" s="10">
        <v>400</v>
      </c>
      <c r="E4" s="11">
        <v>33</v>
      </c>
      <c r="F4" s="12" t="s">
        <v>12</v>
      </c>
      <c r="G4" s="12" t="s">
        <v>9</v>
      </c>
      <c r="H4" s="12" t="s">
        <v>10</v>
      </c>
    </row>
    <row x14ac:dyDescent="0.25" r="5" customHeight="1" ht="18.75">
      <c r="A5" s="7">
        <v>4</v>
      </c>
      <c r="B5" s="8">
        <v>212</v>
      </c>
      <c r="C5" s="9" t="s">
        <v>32</v>
      </c>
      <c r="D5" s="10">
        <v>800</v>
      </c>
      <c r="E5" s="11">
        <v>24</v>
      </c>
      <c r="F5" s="12" t="s">
        <v>33</v>
      </c>
      <c r="G5" s="12" t="s">
        <v>9</v>
      </c>
      <c r="H5" s="12" t="s">
        <v>10</v>
      </c>
    </row>
    <row x14ac:dyDescent="0.25" r="6" customHeight="1" ht="18.75">
      <c r="A6" s="7">
        <v>5</v>
      </c>
      <c r="B6" s="8">
        <v>213</v>
      </c>
      <c r="C6" s="9" t="s">
        <v>15</v>
      </c>
      <c r="D6" s="10">
        <v>2000</v>
      </c>
      <c r="E6" s="11">
        <v>22</v>
      </c>
      <c r="F6" s="12" t="s">
        <v>34</v>
      </c>
      <c r="G6" s="12" t="s">
        <v>9</v>
      </c>
      <c r="H6" s="12" t="s">
        <v>10</v>
      </c>
    </row>
    <row x14ac:dyDescent="0.25" r="7" customHeight="1" ht="18.75">
      <c r="A7" s="7">
        <v>6</v>
      </c>
      <c r="B7" s="8">
        <v>214</v>
      </c>
      <c r="C7" s="9" t="s">
        <v>17</v>
      </c>
      <c r="D7" s="10">
        <v>12000</v>
      </c>
      <c r="E7" s="11">
        <v>23</v>
      </c>
      <c r="F7" s="12" t="s">
        <v>18</v>
      </c>
      <c r="G7" s="12" t="s">
        <v>9</v>
      </c>
      <c r="H7" s="12" t="s">
        <v>10</v>
      </c>
    </row>
    <row x14ac:dyDescent="0.25" r="8" customHeight="1" ht="18.75">
      <c r="A8" s="7">
        <v>7</v>
      </c>
      <c r="B8" s="8">
        <v>215</v>
      </c>
      <c r="C8" s="9" t="s">
        <v>19</v>
      </c>
      <c r="D8" s="10">
        <v>10000</v>
      </c>
      <c r="E8" s="11">
        <v>11</v>
      </c>
      <c r="F8" s="12" t="s">
        <v>18</v>
      </c>
      <c r="G8" s="12" t="s">
        <v>9</v>
      </c>
      <c r="H8" s="12" t="s">
        <v>10</v>
      </c>
    </row>
    <row x14ac:dyDescent="0.25" r="9" customHeight="1" ht="18.75">
      <c r="A9" s="7">
        <v>8</v>
      </c>
      <c r="B9" s="8">
        <v>215</v>
      </c>
      <c r="C9" s="9" t="s">
        <v>19</v>
      </c>
      <c r="D9" s="10">
        <v>3000</v>
      </c>
      <c r="E9" s="11">
        <v>12</v>
      </c>
      <c r="F9" s="12" t="s">
        <v>35</v>
      </c>
      <c r="G9" s="12" t="s">
        <v>13</v>
      </c>
      <c r="H9" s="12" t="s">
        <v>36</v>
      </c>
    </row>
    <row x14ac:dyDescent="0.25" r="10" customHeight="1" ht="18.75">
      <c r="A10" s="7">
        <v>9</v>
      </c>
      <c r="B10" s="8">
        <v>215</v>
      </c>
      <c r="C10" s="9" t="s">
        <v>19</v>
      </c>
      <c r="D10" s="10">
        <v>7000</v>
      </c>
      <c r="E10" s="11">
        <v>13</v>
      </c>
      <c r="F10" s="12" t="s">
        <v>20</v>
      </c>
      <c r="G10" s="12" t="s">
        <v>9</v>
      </c>
      <c r="H10" s="12" t="s">
        <v>10</v>
      </c>
    </row>
    <row x14ac:dyDescent="0.25" r="11" customHeight="1" ht="18.75">
      <c r="A11" s="7">
        <v>10</v>
      </c>
      <c r="B11" s="8">
        <v>217</v>
      </c>
      <c r="C11" s="9" t="s">
        <v>25</v>
      </c>
      <c r="D11" s="10">
        <v>1000</v>
      </c>
      <c r="E11" s="11">
        <v>9</v>
      </c>
      <c r="F11" s="12" t="s">
        <v>8</v>
      </c>
      <c r="G11" s="12" t="s">
        <v>9</v>
      </c>
      <c r="H11" s="12" t="s">
        <v>10</v>
      </c>
    </row>
    <row x14ac:dyDescent="0.25" r="12" customHeight="1" ht="18.75">
      <c r="A12" s="7">
        <v>11</v>
      </c>
      <c r="B12" s="8">
        <v>218</v>
      </c>
      <c r="C12" s="9" t="s">
        <v>27</v>
      </c>
      <c r="D12" s="10">
        <v>2000</v>
      </c>
      <c r="E12" s="11">
        <v>4</v>
      </c>
      <c r="F12" s="12" t="s">
        <v>8</v>
      </c>
      <c r="G12" s="12" t="s">
        <v>9</v>
      </c>
      <c r="H12" s="12" t="s">
        <v>10</v>
      </c>
    </row>
    <row x14ac:dyDescent="0.25" r="13" customHeight="1" ht="18.75">
      <c r="A13" s="7">
        <v>12</v>
      </c>
      <c r="B13" s="8">
        <v>218</v>
      </c>
      <c r="C13" s="9" t="s">
        <v>27</v>
      </c>
      <c r="D13" s="10">
        <v>3000</v>
      </c>
      <c r="E13" s="11">
        <v>5</v>
      </c>
      <c r="F13" s="12" t="s">
        <v>26</v>
      </c>
      <c r="G13" s="12" t="s">
        <v>13</v>
      </c>
      <c r="H13" s="12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"/>
  <sheetViews>
    <sheetView workbookViewId="0"/>
  </sheetViews>
  <sheetFormatPr defaultRowHeight="15" x14ac:dyDescent="0.25"/>
  <cols>
    <col min="1" max="1" style="13" width="13.576428571428572" customWidth="1" bestFit="1"/>
    <col min="2" max="2" style="13" width="13.576428571428572" customWidth="1" bestFit="1"/>
    <col min="3" max="3" style="14" width="13.576428571428572" customWidth="1" bestFit="1"/>
    <col min="4" max="4" style="15" width="13.576428571428572" customWidth="1" bestFit="1"/>
    <col min="5" max="5" style="15" width="13.576428571428572" customWidth="1" bestFit="1"/>
    <col min="6" max="6" style="14" width="13.576428571428572" customWidth="1" bestFit="1"/>
    <col min="7" max="7" style="14" width="13.576428571428572" customWidth="1" bestFit="1"/>
    <col min="8" max="8" style="14" width="13.576428571428572" customWidth="1" bestFit="1"/>
  </cols>
  <sheetData>
    <row x14ac:dyDescent="0.25" r="1" customHeight="1" ht="18.75" customFormat="1" s="1">
      <c r="A1" s="2" t="s">
        <v>0</v>
      </c>
      <c r="B1" s="3" t="s">
        <v>1</v>
      </c>
      <c r="C1" s="4" t="s">
        <v>2</v>
      </c>
      <c r="D1" s="5">
        <v>45505</v>
      </c>
      <c r="E1" s="3" t="s">
        <v>3</v>
      </c>
      <c r="F1" s="4" t="s">
        <v>4</v>
      </c>
      <c r="G1" s="6" t="s">
        <v>5</v>
      </c>
      <c r="H1" s="6" t="s">
        <v>6</v>
      </c>
    </row>
    <row x14ac:dyDescent="0.25" r="2" customHeight="1" ht="18.75">
      <c r="A2" s="7">
        <v>1</v>
      </c>
      <c r="B2" s="8">
        <v>210</v>
      </c>
      <c r="C2" s="9" t="s">
        <v>7</v>
      </c>
      <c r="D2" s="10">
        <v>900</v>
      </c>
      <c r="E2" s="11">
        <v>13</v>
      </c>
      <c r="F2" s="12" t="s">
        <v>8</v>
      </c>
      <c r="G2" s="12" t="s">
        <v>9</v>
      </c>
      <c r="H2" s="12" t="s">
        <v>10</v>
      </c>
    </row>
    <row x14ac:dyDescent="0.25" r="3" customHeight="1" ht="18.75">
      <c r="A3" s="7">
        <v>2</v>
      </c>
      <c r="B3" s="8">
        <v>211</v>
      </c>
      <c r="C3" s="9" t="s">
        <v>11</v>
      </c>
      <c r="D3" s="10">
        <v>200</v>
      </c>
      <c r="E3" s="11">
        <v>33</v>
      </c>
      <c r="F3" s="12" t="s">
        <v>12</v>
      </c>
      <c r="G3" s="12" t="s">
        <v>13</v>
      </c>
      <c r="H3" s="12" t="s">
        <v>14</v>
      </c>
    </row>
    <row x14ac:dyDescent="0.25" r="4" customHeight="1" ht="18.75">
      <c r="A4" s="7">
        <v>4</v>
      </c>
      <c r="B4" s="8">
        <v>213</v>
      </c>
      <c r="C4" s="9" t="s">
        <v>15</v>
      </c>
      <c r="D4" s="10">
        <v>400</v>
      </c>
      <c r="E4" s="11">
        <v>23</v>
      </c>
      <c r="F4" s="12" t="s">
        <v>16</v>
      </c>
      <c r="G4" s="12" t="s">
        <v>9</v>
      </c>
      <c r="H4" s="12" t="s">
        <v>10</v>
      </c>
    </row>
    <row x14ac:dyDescent="0.25" r="5" customHeight="1" ht="18.75">
      <c r="A5" s="7">
        <v>5</v>
      </c>
      <c r="B5" s="8">
        <v>214</v>
      </c>
      <c r="C5" s="9" t="s">
        <v>17</v>
      </c>
      <c r="D5" s="10">
        <v>8000</v>
      </c>
      <c r="E5" s="11">
        <v>24</v>
      </c>
      <c r="F5" s="12" t="s">
        <v>18</v>
      </c>
      <c r="G5" s="12" t="s">
        <v>9</v>
      </c>
      <c r="H5" s="12" t="s">
        <v>10</v>
      </c>
    </row>
    <row x14ac:dyDescent="0.25" r="6" customHeight="1" ht="18.75">
      <c r="A6" s="7">
        <v>6</v>
      </c>
      <c r="B6" s="8">
        <v>215</v>
      </c>
      <c r="C6" s="9" t="s">
        <v>19</v>
      </c>
      <c r="D6" s="10">
        <v>20000</v>
      </c>
      <c r="E6" s="11">
        <v>12</v>
      </c>
      <c r="F6" s="12" t="s">
        <v>18</v>
      </c>
      <c r="G6" s="12" t="s">
        <v>9</v>
      </c>
      <c r="H6" s="12" t="s">
        <v>10</v>
      </c>
    </row>
    <row x14ac:dyDescent="0.25" r="7" customHeight="1" ht="18.75">
      <c r="A7" s="7">
        <v>6</v>
      </c>
      <c r="B7" s="8">
        <v>215</v>
      </c>
      <c r="C7" s="9" t="s">
        <v>19</v>
      </c>
      <c r="D7" s="10">
        <v>10000</v>
      </c>
      <c r="E7" s="11">
        <v>13</v>
      </c>
      <c r="F7" s="12" t="s">
        <v>20</v>
      </c>
      <c r="G7" s="12" t="s">
        <v>13</v>
      </c>
      <c r="H7" s="12" t="s">
        <v>21</v>
      </c>
    </row>
    <row x14ac:dyDescent="0.25" r="8" customHeight="1" ht="18.75">
      <c r="A8" s="7">
        <v>6</v>
      </c>
      <c r="B8" s="8">
        <v>215</v>
      </c>
      <c r="C8" s="9" t="s">
        <v>19</v>
      </c>
      <c r="D8" s="10">
        <v>3000</v>
      </c>
      <c r="E8" s="11">
        <v>14</v>
      </c>
      <c r="F8" s="12" t="s">
        <v>22</v>
      </c>
      <c r="G8" s="12" t="s">
        <v>9</v>
      </c>
      <c r="H8" s="12" t="s">
        <v>10</v>
      </c>
    </row>
    <row x14ac:dyDescent="0.25" r="9" customHeight="1" ht="18.75">
      <c r="A9" s="7">
        <v>7</v>
      </c>
      <c r="B9" s="8">
        <v>216</v>
      </c>
      <c r="C9" s="9" t="s">
        <v>23</v>
      </c>
      <c r="D9" s="10">
        <v>600</v>
      </c>
      <c r="E9" s="11">
        <v>2</v>
      </c>
      <c r="F9" s="12" t="s">
        <v>8</v>
      </c>
      <c r="G9" s="12" t="s">
        <v>13</v>
      </c>
      <c r="H9" s="12" t="s">
        <v>24</v>
      </c>
    </row>
    <row x14ac:dyDescent="0.25" r="10" customHeight="1" ht="18.75">
      <c r="A10" s="7">
        <v>8</v>
      </c>
      <c r="B10" s="8">
        <v>217</v>
      </c>
      <c r="C10" s="9" t="s">
        <v>25</v>
      </c>
      <c r="D10" s="10">
        <v>1500</v>
      </c>
      <c r="E10" s="11">
        <v>10</v>
      </c>
      <c r="F10" s="12" t="s">
        <v>8</v>
      </c>
      <c r="G10" s="12" t="s">
        <v>9</v>
      </c>
      <c r="H10" s="12" t="s">
        <v>10</v>
      </c>
    </row>
    <row x14ac:dyDescent="0.25" r="11" customHeight="1" ht="18.75">
      <c r="A11" s="7">
        <v>8</v>
      </c>
      <c r="B11" s="8">
        <v>217</v>
      </c>
      <c r="C11" s="9" t="s">
        <v>25</v>
      </c>
      <c r="D11" s="10">
        <v>2500</v>
      </c>
      <c r="E11" s="11">
        <v>11</v>
      </c>
      <c r="F11" s="12" t="s">
        <v>26</v>
      </c>
      <c r="G11" s="12" t="s">
        <v>9</v>
      </c>
      <c r="H11" s="12" t="s">
        <v>10</v>
      </c>
    </row>
    <row x14ac:dyDescent="0.25" r="12" customHeight="1" ht="18.75">
      <c r="A12" s="7">
        <v>9</v>
      </c>
      <c r="B12" s="8">
        <v>218</v>
      </c>
      <c r="C12" s="9" t="s">
        <v>27</v>
      </c>
      <c r="D12" s="10">
        <v>3000</v>
      </c>
      <c r="E12" s="11">
        <v>5</v>
      </c>
      <c r="F12" s="12" t="s">
        <v>8</v>
      </c>
      <c r="G12" s="12" t="s">
        <v>9</v>
      </c>
      <c r="H12" s="12" t="s">
        <v>10</v>
      </c>
    </row>
    <row x14ac:dyDescent="0.25" r="13" customHeight="1" ht="18.75">
      <c r="A13" s="7">
        <v>9</v>
      </c>
      <c r="B13" s="8">
        <v>218</v>
      </c>
      <c r="C13" s="9" t="s">
        <v>27</v>
      </c>
      <c r="D13" s="10">
        <v>2000</v>
      </c>
      <c r="E13" s="11">
        <v>6</v>
      </c>
      <c r="F13" s="12" t="s">
        <v>26</v>
      </c>
      <c r="G13" s="12" t="s">
        <v>9</v>
      </c>
      <c r="H13" s="12" t="s">
        <v>10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paysheet</vt:lpstr>
      <vt:lpstr>it reco</vt:lpstr>
      <vt:lpstr>ctc reco</vt:lpstr>
      <vt:lpstr>pf reco</vt:lpstr>
      <vt:lpstr>master reco</vt:lpstr>
      <vt:lpstr>other deduction</vt:lpstr>
      <vt:lpstr>reimbursements</vt:lpstr>
      <vt:lpstr>july reimbursements</vt:lpstr>
      <vt:lpstr>aug reimbursements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2025-01-15T11:58:54.343Z</dcterms:created>
  <dcterms:modified xsi:type="dcterms:W3CDTF">2025-01-15T11:58:54.343Z</dcterms:modified>
</cp:coreProperties>
</file>