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sheet" sheetId="1" r:id="rId4"/>
    <sheet state="visible" name="it reco" sheetId="2" r:id="rId5"/>
    <sheet state="visible" name="ctc reco" sheetId="3" r:id="rId6"/>
    <sheet state="visible" name="pf reco" sheetId="4" r:id="rId7"/>
    <sheet state="visible" name="master reco" sheetId="5" r:id="rId8"/>
    <sheet state="visible" name="other deduction" sheetId="6" r:id="rId9"/>
    <sheet state="visible" name="reimbursements" sheetId="7" r:id="rId10"/>
    <sheet state="visible" name="july reimbursements" sheetId="8" r:id="rId11"/>
    <sheet state="visible" name="aug reimbursements" sheetId="9" r:id="rId12"/>
  </sheets>
  <definedNames/>
  <calcPr/>
</workbook>
</file>

<file path=xl/sharedStrings.xml><?xml version="1.0" encoding="utf-8"?>
<sst xmlns="http://schemas.openxmlformats.org/spreadsheetml/2006/main" count="473" uniqueCount="165">
  <si>
    <t>Sl No.</t>
  </si>
  <si>
    <t>Code</t>
  </si>
  <si>
    <t>Name</t>
  </si>
  <si>
    <t>DOJ</t>
  </si>
  <si>
    <t>Relieved Date</t>
  </si>
  <si>
    <t>Department</t>
  </si>
  <si>
    <t>Designation</t>
  </si>
  <si>
    <t>Bank name</t>
  </si>
  <si>
    <t>Bank Ac No</t>
  </si>
  <si>
    <t>IFSC Code</t>
  </si>
  <si>
    <t>Resigned Date</t>
  </si>
  <si>
    <t>Emp Worked days</t>
  </si>
  <si>
    <t>LOP Days</t>
  </si>
  <si>
    <t>RLOP</t>
  </si>
  <si>
    <t>BASIC</t>
  </si>
  <si>
    <t>House Rent Allowance</t>
  </si>
  <si>
    <t>Conveyance Allowance</t>
  </si>
  <si>
    <t>Special Allowance</t>
  </si>
  <si>
    <t>Field Expenses</t>
  </si>
  <si>
    <t>Total Earnings</t>
  </si>
  <si>
    <t>Income Tax</t>
  </si>
  <si>
    <t>Other Deductions</t>
  </si>
  <si>
    <t>Provident Fund</t>
  </si>
  <si>
    <t>Total Deductions</t>
  </si>
  <si>
    <t>NETPAY</t>
  </si>
  <si>
    <t>Remarks</t>
  </si>
  <si>
    <t>Aman Kumar</t>
  </si>
  <si>
    <t>Finance</t>
  </si>
  <si>
    <t>Manager</t>
  </si>
  <si>
    <t>ICICI Bank</t>
  </si>
  <si>
    <t>ICIC0000</t>
  </si>
  <si>
    <t>-</t>
  </si>
  <si>
    <t>5,04,444</t>
  </si>
  <si>
    <t>Shiddhart Singh</t>
  </si>
  <si>
    <t>21/02/2016</t>
  </si>
  <si>
    <t>Senior Manager</t>
  </si>
  <si>
    <t>1,06,000</t>
  </si>
  <si>
    <t>7,93,848</t>
  </si>
  <si>
    <t>Amit</t>
  </si>
  <si>
    <t>Director-Finance</t>
  </si>
  <si>
    <t>2,10,000</t>
  </si>
  <si>
    <t>3,10,800</t>
  </si>
  <si>
    <t>2,67,404</t>
  </si>
  <si>
    <t>32,08,848</t>
  </si>
  <si>
    <t>Lokesh joshi</t>
  </si>
  <si>
    <t>Team Lead</t>
  </si>
  <si>
    <t>SBI BANK</t>
  </si>
  <si>
    <t>SBIN000</t>
  </si>
  <si>
    <t>3,60,000</t>
  </si>
  <si>
    <t>Navin Kumar</t>
  </si>
  <si>
    <t>Senior Executive</t>
  </si>
  <si>
    <t>HDFC Bank</t>
  </si>
  <si>
    <t>HDFC000</t>
  </si>
  <si>
    <t>9,00,612</t>
  </si>
  <si>
    <t>Jaya</t>
  </si>
  <si>
    <t>25/07/2022</t>
  </si>
  <si>
    <t>Executive</t>
  </si>
  <si>
    <t>10,16,364</t>
  </si>
  <si>
    <t>Devbrath</t>
  </si>
  <si>
    <t>27/06/2022</t>
  </si>
  <si>
    <t>4,59,996</t>
  </si>
  <si>
    <t>Somesh Mishra</t>
  </si>
  <si>
    <t>Sales</t>
  </si>
  <si>
    <t>ICIC000</t>
  </si>
  <si>
    <t>5,99,460</t>
  </si>
  <si>
    <t>Rishabh Pandey</t>
  </si>
  <si>
    <t>7,26,804</t>
  </si>
  <si>
    <t>Ravi Kumar</t>
  </si>
  <si>
    <t>21/04/2017</t>
  </si>
  <si>
    <t>Poject Manager</t>
  </si>
  <si>
    <t>6,24,444</t>
  </si>
  <si>
    <t>Saurabh Shekhar</t>
  </si>
  <si>
    <t>Product manager</t>
  </si>
  <si>
    <t>1,01,000</t>
  </si>
  <si>
    <t>7,33,848</t>
  </si>
  <si>
    <t>Shahid K</t>
  </si>
  <si>
    <t>1,35,800</t>
  </si>
  <si>
    <t>11,80,848</t>
  </si>
  <si>
    <t>Abhishek Singh</t>
  </si>
  <si>
    <t>Senior Finance Manager</t>
  </si>
  <si>
    <t>3,96,000</t>
  </si>
  <si>
    <t>Harsh Kumar</t>
  </si>
  <si>
    <t>Accountant</t>
  </si>
  <si>
    <t>7,56,612</t>
  </si>
  <si>
    <t>Rishi Raj</t>
  </si>
  <si>
    <t>25/10/2023</t>
  </si>
  <si>
    <t>Finanace Executive</t>
  </si>
  <si>
    <t>9,20,364</t>
  </si>
  <si>
    <t>Mayank Singh</t>
  </si>
  <si>
    <t>27/01/2022</t>
  </si>
  <si>
    <t>CA</t>
  </si>
  <si>
    <t>Ashwini</t>
  </si>
  <si>
    <t>18/08/2022</t>
  </si>
  <si>
    <t>Area Sales Manager</t>
  </si>
  <si>
    <t>Lavanya S</t>
  </si>
  <si>
    <t>22/12/2023</t>
  </si>
  <si>
    <t>Area Sales Executive</t>
  </si>
  <si>
    <t>6,18,804</t>
  </si>
  <si>
    <t>Total</t>
  </si>
  <si>
    <t>6,24,600</t>
  </si>
  <si>
    <t>4,09,302</t>
  </si>
  <si>
    <t>3,72,570</t>
  </si>
  <si>
    <t>14,73,576</t>
  </si>
  <si>
    <t>1,24,588</t>
  </si>
  <si>
    <t>2,35,180</t>
  </si>
  <si>
    <t>12,38,396</t>
  </si>
  <si>
    <t>1,48,60,752</t>
  </si>
  <si>
    <t>Diff</t>
  </si>
  <si>
    <t xml:space="preserve">Amit </t>
  </si>
  <si>
    <t>Due to recent changes in the income tax slabs under the New Regime.</t>
  </si>
  <si>
    <t xml:space="preserve">Devbrath </t>
  </si>
  <si>
    <t>Emp_Code</t>
  </si>
  <si>
    <t>Emp_Name</t>
  </si>
  <si>
    <t>Working days</t>
  </si>
  <si>
    <t>Annual CTC PA</t>
  </si>
  <si>
    <t>VP</t>
  </si>
  <si>
    <t>CTC PM</t>
  </si>
  <si>
    <t>PF_Empr</t>
  </si>
  <si>
    <t>ESIC_Empr</t>
  </si>
  <si>
    <t>Monthly Fixed CTC</t>
  </si>
  <si>
    <t>Proration Earnings</t>
  </si>
  <si>
    <t>Bonus</t>
  </si>
  <si>
    <t>Difference</t>
  </si>
  <si>
    <t>Field Expenses &amp; Salary Advance Recovery</t>
  </si>
  <si>
    <t>Final Difference</t>
  </si>
  <si>
    <t>Basic Salary</t>
  </si>
  <si>
    <t>BASIC Arrears</t>
  </si>
  <si>
    <t>PF Wages</t>
  </si>
  <si>
    <t>PF as per clacualtion</t>
  </si>
  <si>
    <t>AS per salary Sheet</t>
  </si>
  <si>
    <t>Employee opted without PF</t>
  </si>
  <si>
    <t>PF Employer</t>
  </si>
  <si>
    <t>FIX CTC</t>
  </si>
  <si>
    <t>CTC PA</t>
  </si>
  <si>
    <t>Deductions</t>
  </si>
  <si>
    <t>Reason</t>
  </si>
  <si>
    <t>Screen Damage</t>
  </si>
  <si>
    <t>Internal harddrive damage</t>
  </si>
  <si>
    <t>Body Damage</t>
  </si>
  <si>
    <t>Motherboard damage</t>
  </si>
  <si>
    <t>Reimbursements</t>
  </si>
  <si>
    <t>Bill No</t>
  </si>
  <si>
    <t>Approval Status</t>
  </si>
  <si>
    <t>Remark</t>
  </si>
  <si>
    <t>Cab charges</t>
  </si>
  <si>
    <t>Approved</t>
  </si>
  <si>
    <t>By Manager</t>
  </si>
  <si>
    <t xml:space="preserve">Cab </t>
  </si>
  <si>
    <t>food charges</t>
  </si>
  <si>
    <t>charger purchase</t>
  </si>
  <si>
    <t>Train Charge</t>
  </si>
  <si>
    <t>Flight Ticket</t>
  </si>
  <si>
    <t xml:space="preserve"> Cab</t>
  </si>
  <si>
    <t>Not Approved</t>
  </si>
  <si>
    <t>Bill not Attached</t>
  </si>
  <si>
    <t>Hotel</t>
  </si>
  <si>
    <t>Food charges</t>
  </si>
  <si>
    <t>Cab</t>
  </si>
  <si>
    <t>Bill not Matched</t>
  </si>
  <si>
    <t>aug</t>
  </si>
  <si>
    <t>Bill was not valid</t>
  </si>
  <si>
    <t>FoodCharge</t>
  </si>
  <si>
    <t>Hotel bill is more than approved amount</t>
  </si>
  <si>
    <t>cab</t>
  </si>
  <si>
    <t xml:space="preserve">Personal Expense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</si>
</sst>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m-d-yyyy"/>
    <numFmt numFmtId="166" formatCode="mm-dd-yyyy"/>
    <numFmt numFmtId="167" formatCode="_(* #,##0_);_(* \(#,##0\);_(* &quot;-&quot;??_);_(@_)"/>
    <numFmt numFmtId="168" formatCode="_(* #,##0.00_);_(* \(#,##0.00\);_(* &quot;-&quot;??_);_(@_)"/>
  </numFmts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</fills>
  <borders count="17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top style="hair">
        <color rgb="FF000000"/>
      </top>
    </border>
    <border>
      <left style="hair">
        <color rgb="FF000000"/>
      </left>
      <right style="medium">
        <color rgb="FF000000"/>
      </right>
      <top style="hair">
        <color rgb="FF000000"/>
      </top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3" xfId="0" applyAlignment="1" applyFont="1" applyNumberFormat="1">
      <alignment readingOrder="0" shrinkToFit="0" vertical="bottom" wrapText="0"/>
    </xf>
    <xf borderId="0" fillId="0" fontId="1" numFmtId="3" xfId="0" applyAlignment="1" applyFont="1" applyNumberForma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165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166" xfId="0" applyAlignment="1" applyFont="1" applyNumberForma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left" readingOrder="0" shrinkToFit="0" vertical="bottom" wrapText="0"/>
    </xf>
    <xf borderId="3" fillId="2" fontId="1" numFmtId="0" xfId="0" applyAlignment="1" applyBorder="1" applyFill="1" applyFont="1">
      <alignment vertical="bottom"/>
    </xf>
    <xf borderId="4" fillId="2" fontId="1" numFmtId="0" xfId="0" applyAlignment="1" applyBorder="1" applyFont="1">
      <alignment readingOrder="0" vertical="bottom"/>
    </xf>
    <xf borderId="4" fillId="2" fontId="1" numFmtId="0" xfId="0" applyAlignment="1" applyBorder="1" applyFont="1">
      <alignment vertical="bottom"/>
    </xf>
    <xf borderId="4" fillId="2" fontId="1" numFmtId="3" xfId="0" applyAlignment="1" applyBorder="1" applyFont="1" applyNumberFormat="1">
      <alignment readingOrder="0" vertical="bottom"/>
    </xf>
    <xf borderId="5" fillId="3" fontId="4" numFmtId="0" xfId="0" applyAlignment="1" applyBorder="1" applyFill="1" applyFont="1">
      <alignment horizontal="center" shrinkToFit="0" wrapText="1"/>
    </xf>
    <xf borderId="6" fillId="3" fontId="4" numFmtId="49" xfId="0" applyAlignment="1" applyBorder="1" applyFont="1" applyNumberFormat="1">
      <alignment horizontal="center" shrinkToFit="0" wrapText="1"/>
    </xf>
    <xf borderId="6" fillId="3" fontId="4" numFmtId="0" xfId="0" applyAlignment="1" applyBorder="1" applyFont="1">
      <alignment horizontal="center" shrinkToFit="0" wrapText="1"/>
    </xf>
    <xf borderId="6" fillId="3" fontId="4" numFmtId="17" xfId="0" applyAlignment="1" applyBorder="1" applyFont="1" applyNumberFormat="1">
      <alignment horizontal="center" shrinkToFit="0" wrapText="1"/>
    </xf>
    <xf borderId="7" fillId="3" fontId="4" numFmtId="0" xfId="0" applyAlignment="1" applyBorder="1" applyFont="1">
      <alignment horizontal="center" shrinkToFit="0" wrapText="1"/>
    </xf>
    <xf borderId="8" fillId="0" fontId="5" numFmtId="0" xfId="0" applyAlignment="1" applyBorder="1" applyFont="1">
      <alignment horizontal="center" vertical="bottom"/>
    </xf>
    <xf borderId="9" fillId="0" fontId="5" numFmtId="0" xfId="0" applyAlignment="1" applyBorder="1" applyFont="1">
      <alignment horizontal="center" vertical="bottom"/>
    </xf>
    <xf borderId="9" fillId="0" fontId="5" numFmtId="0" xfId="0" applyAlignment="1" applyBorder="1" applyFont="1">
      <alignment vertical="bottom"/>
    </xf>
    <xf borderId="9" fillId="0" fontId="4" numFmtId="167" xfId="0" applyAlignment="1" applyBorder="1" applyFont="1" applyNumberFormat="1">
      <alignment horizontal="right" vertical="bottom"/>
    </xf>
    <xf borderId="9" fillId="0" fontId="5" numFmtId="167" xfId="0" applyAlignment="1" applyBorder="1" applyFont="1" applyNumberFormat="1">
      <alignment horizontal="right" vertical="bottom"/>
    </xf>
    <xf borderId="10" fillId="0" fontId="6" numFmtId="167" xfId="0" applyAlignment="1" applyBorder="1" applyFont="1" applyNumberFormat="1">
      <alignment vertical="bottom"/>
    </xf>
    <xf borderId="10" fillId="0" fontId="5" numFmtId="167" xfId="0" applyAlignment="1" applyBorder="1" applyFont="1" applyNumberFormat="1">
      <alignment vertical="bottom"/>
    </xf>
    <xf borderId="11" fillId="0" fontId="4" numFmtId="167" xfId="0" applyAlignment="1" applyBorder="1" applyFont="1" applyNumberFormat="1">
      <alignment horizontal="right" vertical="bottom"/>
    </xf>
    <xf borderId="12" fillId="3" fontId="6" numFmtId="0" xfId="0" applyAlignment="1" applyBorder="1" applyFont="1">
      <alignment vertical="bottom"/>
    </xf>
    <xf borderId="13" fillId="3" fontId="4" numFmtId="0" xfId="0" applyAlignment="1" applyBorder="1" applyFont="1">
      <alignment vertical="bottom"/>
    </xf>
    <xf borderId="13" fillId="3" fontId="6" numFmtId="0" xfId="0" applyAlignment="1" applyBorder="1" applyFont="1">
      <alignment vertical="bottom"/>
    </xf>
    <xf borderId="13" fillId="3" fontId="4" numFmtId="167" xfId="0" applyAlignment="1" applyBorder="1" applyFont="1" applyNumberFormat="1">
      <alignment horizontal="right" vertical="bottom"/>
    </xf>
    <xf borderId="14" fillId="3" fontId="6" numFmtId="167" xfId="0" applyAlignment="1" applyBorder="1" applyFont="1" applyNumberFormat="1">
      <alignment vertical="bottom"/>
    </xf>
    <xf borderId="5" fillId="3" fontId="4" numFmtId="0" xfId="0" applyAlignment="1" applyBorder="1" applyFont="1">
      <alignment horizontal="center"/>
    </xf>
    <xf borderId="6" fillId="3" fontId="4" numFmtId="0" xfId="0" applyAlignment="1" applyBorder="1" applyFont="1">
      <alignment horizontal="center"/>
    </xf>
    <xf borderId="6" fillId="3" fontId="4" numFmtId="168" xfId="0" applyAlignment="1" applyBorder="1" applyFont="1" applyNumberFormat="1">
      <alignment horizontal="center"/>
    </xf>
    <xf borderId="7" fillId="3" fontId="4" numFmtId="168" xfId="0" applyAlignment="1" applyBorder="1" applyFont="1" applyNumberFormat="1">
      <alignment horizontal="center"/>
    </xf>
    <xf borderId="9" fillId="0" fontId="5" numFmtId="168" xfId="0" applyAlignment="1" applyBorder="1" applyFont="1" applyNumberFormat="1">
      <alignment horizontal="right" vertical="bottom"/>
    </xf>
    <xf borderId="10" fillId="0" fontId="5" numFmtId="167" xfId="0" applyAlignment="1" applyBorder="1" applyFont="1" applyNumberFormat="1">
      <alignment horizontal="right" vertical="bottom"/>
    </xf>
    <xf borderId="9" fillId="0" fontId="5" numFmtId="167" xfId="0" applyAlignment="1" applyBorder="1" applyFont="1" applyNumberFormat="1">
      <alignment horizontal="right"/>
    </xf>
    <xf borderId="9" fillId="0" fontId="4" numFmtId="167" xfId="0" applyAlignment="1" applyBorder="1" applyFont="1" applyNumberFormat="1">
      <alignment horizontal="center" vertical="bottom"/>
    </xf>
    <xf borderId="9" fillId="0" fontId="4" numFmtId="167" xfId="0" applyAlignment="1" applyBorder="1" applyFont="1" applyNumberFormat="1">
      <alignment horizontal="right"/>
    </xf>
    <xf borderId="10" fillId="0" fontId="4" numFmtId="167" xfId="0" applyAlignment="1" applyBorder="1" applyFont="1" applyNumberFormat="1">
      <alignment horizontal="right"/>
    </xf>
    <xf borderId="15" fillId="0" fontId="5" numFmtId="167" xfId="0" applyAlignment="1" applyBorder="1" applyFont="1" applyNumberFormat="1">
      <alignment horizontal="right" vertical="bottom"/>
    </xf>
    <xf borderId="11" fillId="0" fontId="5" numFmtId="167" xfId="0" applyAlignment="1" applyBorder="1" applyFont="1" applyNumberFormat="1">
      <alignment horizontal="right"/>
    </xf>
    <xf borderId="11" fillId="0" fontId="6" numFmtId="167" xfId="0" applyAlignment="1" applyBorder="1" applyFont="1" applyNumberFormat="1">
      <alignment vertical="bottom"/>
    </xf>
    <xf borderId="13" fillId="3" fontId="4" numFmtId="167" xfId="0" applyAlignment="1" applyBorder="1" applyFont="1" applyNumberFormat="1">
      <alignment horizontal="right"/>
    </xf>
    <xf borderId="14" fillId="3" fontId="4" numFmtId="167" xfId="0" applyAlignment="1" applyBorder="1" applyFont="1" applyNumberFormat="1">
      <alignment horizontal="right"/>
    </xf>
    <xf borderId="10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16" fillId="0" fontId="6" numFmtId="0" xfId="0" applyAlignment="1" applyBorder="1" applyFont="1">
      <alignment vertical="bottom"/>
    </xf>
    <xf borderId="14" fillId="3" fontId="4" numFmtId="167" xfId="0" applyAlignment="1" applyBorder="1" applyFont="1" applyNumberFormat="1">
      <alignment horizontal="right" vertical="bottom"/>
    </xf>
    <xf borderId="6" fillId="3" fontId="6" numFmtId="17" xfId="0" applyBorder="1" applyFont="1" applyNumberFormat="1"/>
    <xf borderId="9" fillId="0" fontId="6" numFmtId="167" xfId="0" applyAlignment="1" applyBorder="1" applyFont="1" applyNumberFormat="1">
      <alignment vertical="bottom"/>
    </xf>
    <xf borderId="9" fillId="0" fontId="5" numFmtId="167" xfId="0" applyAlignment="1" applyBorder="1" applyFont="1" applyNumberFormat="1">
      <alignment vertical="bottom"/>
    </xf>
    <xf borderId="8" fillId="0" fontId="6" numFmtId="0" xfId="0" applyAlignment="1" applyBorder="1" applyFont="1">
      <alignment vertical="bottom"/>
    </xf>
    <xf borderId="13" fillId="3" fontId="6" numFmtId="167" xfId="0" applyAlignment="1" applyBorder="1" applyFont="1" applyNumberFormat="1">
      <alignment vertical="bottom"/>
    </xf>
    <xf borderId="0" fillId="0" fontId="6" numFmtId="0" xfId="0" applyAlignment="1" applyFont="1">
      <alignment horizontal="right" vertical="bottom"/>
    </xf>
    <xf borderId="0" fillId="3" fontId="4" numFmtId="0" xfId="0" applyAlignment="1" applyFont="1">
      <alignment horizontal="center" shrinkToFit="0" wrapText="1"/>
    </xf>
    <xf borderId="5" fillId="3" fontId="4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1.0</v>
      </c>
      <c r="B2" s="3">
        <v>210.0</v>
      </c>
      <c r="C2" s="4" t="s">
        <v>26</v>
      </c>
      <c r="D2" s="5">
        <v>42739.0</v>
      </c>
      <c r="E2" s="6"/>
      <c r="F2" s="4" t="s">
        <v>27</v>
      </c>
      <c r="G2" s="7" t="s">
        <v>28</v>
      </c>
      <c r="H2" s="4" t="s">
        <v>29</v>
      </c>
      <c r="I2" s="6"/>
      <c r="J2" s="4" t="s">
        <v>30</v>
      </c>
      <c r="K2" s="6"/>
      <c r="L2" s="8">
        <v>31.0</v>
      </c>
      <c r="M2" s="8">
        <v>0.0</v>
      </c>
      <c r="N2" s="8">
        <v>0.0</v>
      </c>
      <c r="O2" s="9">
        <v>20800.0</v>
      </c>
      <c r="P2" s="9">
        <v>10400.0</v>
      </c>
      <c r="Q2" s="9">
        <v>3333.0</v>
      </c>
      <c r="R2" s="9">
        <v>10000.0</v>
      </c>
      <c r="S2" s="4" t="s">
        <v>31</v>
      </c>
      <c r="T2" s="10">
        <v>44533.0</v>
      </c>
      <c r="U2" s="4" t="s">
        <v>31</v>
      </c>
      <c r="V2" s="6"/>
      <c r="W2" s="9">
        <v>2496.0</v>
      </c>
      <c r="X2" s="10">
        <v>2496.0</v>
      </c>
      <c r="Y2" s="10">
        <v>42037.0</v>
      </c>
      <c r="Z2" s="11" t="s">
        <v>32</v>
      </c>
    </row>
    <row r="3">
      <c r="A3" s="2">
        <v>2.0</v>
      </c>
      <c r="B3" s="3">
        <v>211.0</v>
      </c>
      <c r="C3" s="4" t="s">
        <v>33</v>
      </c>
      <c r="D3" s="4" t="s">
        <v>34</v>
      </c>
      <c r="E3" s="6"/>
      <c r="F3" s="4" t="s">
        <v>27</v>
      </c>
      <c r="G3" s="4" t="s">
        <v>35</v>
      </c>
      <c r="H3" s="4" t="s">
        <v>29</v>
      </c>
      <c r="I3" s="6"/>
      <c r="J3" s="4" t="s">
        <v>30</v>
      </c>
      <c r="K3" s="6"/>
      <c r="L3" s="8">
        <v>31.0</v>
      </c>
      <c r="M3" s="8">
        <v>0.0</v>
      </c>
      <c r="N3" s="8">
        <v>0.0</v>
      </c>
      <c r="O3" s="9">
        <v>20000.0</v>
      </c>
      <c r="P3" s="9">
        <v>50000.0</v>
      </c>
      <c r="Q3" s="9">
        <v>3333.0</v>
      </c>
      <c r="R3" s="9">
        <v>32667.0</v>
      </c>
      <c r="S3" s="4" t="s">
        <v>31</v>
      </c>
      <c r="T3" s="12" t="s">
        <v>36</v>
      </c>
      <c r="U3" s="9">
        <v>27846.0</v>
      </c>
      <c r="V3" s="6"/>
      <c r="W3" s="9">
        <v>12000.0</v>
      </c>
      <c r="X3" s="10">
        <v>39846.0</v>
      </c>
      <c r="Y3" s="10">
        <v>66154.0</v>
      </c>
      <c r="Z3" s="11" t="s">
        <v>37</v>
      </c>
    </row>
    <row r="4">
      <c r="A4" s="2">
        <v>3.0</v>
      </c>
      <c r="B4" s="3">
        <v>212.0</v>
      </c>
      <c r="C4" s="4" t="s">
        <v>38</v>
      </c>
      <c r="D4" s="5">
        <v>43103.0</v>
      </c>
      <c r="E4" s="6"/>
      <c r="F4" s="4" t="s">
        <v>27</v>
      </c>
      <c r="G4" s="4" t="s">
        <v>39</v>
      </c>
      <c r="H4" s="4" t="s">
        <v>29</v>
      </c>
      <c r="I4" s="6"/>
      <c r="J4" s="4" t="s">
        <v>30</v>
      </c>
      <c r="K4" s="6"/>
      <c r="L4" s="8">
        <v>31.0</v>
      </c>
      <c r="M4" s="8">
        <v>0.0</v>
      </c>
      <c r="N4" s="8">
        <v>0.0</v>
      </c>
      <c r="O4" s="4" t="s">
        <v>40</v>
      </c>
      <c r="P4" s="9">
        <v>65000.0</v>
      </c>
      <c r="Q4" s="9">
        <v>3333.0</v>
      </c>
      <c r="R4" s="9">
        <v>32467.0</v>
      </c>
      <c r="S4" s="4" t="s">
        <v>31</v>
      </c>
      <c r="T4" s="12" t="s">
        <v>41</v>
      </c>
      <c r="U4" s="9">
        <v>24196.0</v>
      </c>
      <c r="V4" s="9">
        <v>6000.0</v>
      </c>
      <c r="W4" s="9">
        <v>13200.0</v>
      </c>
      <c r="X4" s="10">
        <v>43396.0</v>
      </c>
      <c r="Y4" s="12" t="s">
        <v>42</v>
      </c>
      <c r="Z4" s="11" t="s">
        <v>43</v>
      </c>
    </row>
    <row r="5">
      <c r="A5" s="2">
        <v>4.0</v>
      </c>
      <c r="B5" s="3">
        <v>213.0</v>
      </c>
      <c r="C5" s="4" t="s">
        <v>44</v>
      </c>
      <c r="D5" s="5">
        <v>44565.0</v>
      </c>
      <c r="E5" s="6"/>
      <c r="F5" s="4" t="s">
        <v>27</v>
      </c>
      <c r="G5" s="4" t="s">
        <v>45</v>
      </c>
      <c r="H5" s="4" t="s">
        <v>46</v>
      </c>
      <c r="I5" s="6"/>
      <c r="J5" s="4" t="s">
        <v>47</v>
      </c>
      <c r="K5" s="6"/>
      <c r="L5" s="8">
        <v>31.0</v>
      </c>
      <c r="M5" s="8">
        <v>0.0</v>
      </c>
      <c r="N5" s="8">
        <v>0.0</v>
      </c>
      <c r="O5" s="9">
        <v>15500.0</v>
      </c>
      <c r="P5" s="9">
        <v>7750.0</v>
      </c>
      <c r="Q5" s="9">
        <v>3333.0</v>
      </c>
      <c r="R5" s="9">
        <v>3417.0</v>
      </c>
      <c r="S5" s="4" t="s">
        <v>31</v>
      </c>
      <c r="T5" s="10">
        <v>30000.0</v>
      </c>
      <c r="U5" s="4" t="s">
        <v>31</v>
      </c>
      <c r="V5" s="6"/>
      <c r="W5" s="4" t="s">
        <v>31</v>
      </c>
      <c r="X5" s="12" t="s">
        <v>31</v>
      </c>
      <c r="Y5" s="10">
        <v>30000.0</v>
      </c>
      <c r="Z5" s="11" t="s">
        <v>48</v>
      </c>
    </row>
    <row r="6">
      <c r="A6" s="2">
        <v>5.0</v>
      </c>
      <c r="B6" s="3">
        <v>214.0</v>
      </c>
      <c r="C6" s="4" t="s">
        <v>49</v>
      </c>
      <c r="D6" s="5">
        <v>44567.0</v>
      </c>
      <c r="E6" s="6"/>
      <c r="F6" s="4" t="s">
        <v>27</v>
      </c>
      <c r="G6" s="4" t="s">
        <v>50</v>
      </c>
      <c r="H6" s="4" t="s">
        <v>51</v>
      </c>
      <c r="I6" s="6"/>
      <c r="J6" s="4" t="s">
        <v>52</v>
      </c>
      <c r="K6" s="6"/>
      <c r="L6" s="8">
        <v>31.0</v>
      </c>
      <c r="M6" s="8">
        <v>0.0</v>
      </c>
      <c r="N6" s="8">
        <v>0.0</v>
      </c>
      <c r="O6" s="9">
        <v>32000.0</v>
      </c>
      <c r="P6" s="9">
        <v>21000.0</v>
      </c>
      <c r="Q6" s="9">
        <v>3333.0</v>
      </c>
      <c r="R6" s="9">
        <v>23667.0</v>
      </c>
      <c r="S6" s="4" t="s">
        <v>31</v>
      </c>
      <c r="T6" s="10">
        <v>80000.0</v>
      </c>
      <c r="U6" s="9">
        <v>4949.0</v>
      </c>
      <c r="V6" s="6"/>
      <c r="W6" s="4" t="s">
        <v>31</v>
      </c>
      <c r="X6" s="10">
        <v>4949.0</v>
      </c>
      <c r="Y6" s="10">
        <v>75051.0</v>
      </c>
      <c r="Z6" s="11" t="s">
        <v>53</v>
      </c>
    </row>
    <row r="7">
      <c r="A7" s="2">
        <v>6.0</v>
      </c>
      <c r="B7" s="3">
        <v>215.0</v>
      </c>
      <c r="C7" s="4" t="s">
        <v>54</v>
      </c>
      <c r="D7" s="4" t="s">
        <v>55</v>
      </c>
      <c r="E7" s="6"/>
      <c r="F7" s="4" t="s">
        <v>27</v>
      </c>
      <c r="G7" s="4" t="s">
        <v>56</v>
      </c>
      <c r="H7" s="4" t="s">
        <v>46</v>
      </c>
      <c r="I7" s="6"/>
      <c r="J7" s="4" t="s">
        <v>47</v>
      </c>
      <c r="K7" s="6"/>
      <c r="L7" s="8">
        <v>31.0</v>
      </c>
      <c r="M7" s="8">
        <v>0.0</v>
      </c>
      <c r="N7" s="8">
        <v>0.0</v>
      </c>
      <c r="O7" s="9">
        <v>30000.0</v>
      </c>
      <c r="P7" s="9">
        <v>20000.0</v>
      </c>
      <c r="Q7" s="9">
        <v>3333.0</v>
      </c>
      <c r="R7" s="9">
        <v>36667.0</v>
      </c>
      <c r="S7" s="4" t="s">
        <v>31</v>
      </c>
      <c r="T7" s="10">
        <v>90000.0</v>
      </c>
      <c r="U7" s="9">
        <v>5303.0</v>
      </c>
      <c r="V7" s="6"/>
      <c r="W7" s="4" t="s">
        <v>31</v>
      </c>
      <c r="X7" s="10">
        <v>5303.0</v>
      </c>
      <c r="Y7" s="10">
        <v>84697.0</v>
      </c>
      <c r="Z7" s="11" t="s">
        <v>57</v>
      </c>
    </row>
    <row r="8">
      <c r="A8" s="2">
        <v>7.0</v>
      </c>
      <c r="B8" s="3">
        <v>216.0</v>
      </c>
      <c r="C8" s="4" t="s">
        <v>58</v>
      </c>
      <c r="D8" s="4" t="s">
        <v>59</v>
      </c>
      <c r="E8" s="6"/>
      <c r="F8" s="4" t="s">
        <v>27</v>
      </c>
      <c r="G8" s="4" t="s">
        <v>56</v>
      </c>
      <c r="H8" s="4" t="s">
        <v>51</v>
      </c>
      <c r="I8" s="6"/>
      <c r="J8" s="4" t="s">
        <v>52</v>
      </c>
      <c r="K8" s="6"/>
      <c r="L8" s="8">
        <v>31.0</v>
      </c>
      <c r="M8" s="8">
        <v>0.0</v>
      </c>
      <c r="N8" s="8">
        <v>0.0</v>
      </c>
      <c r="O8" s="9">
        <v>15333.0</v>
      </c>
      <c r="P8" s="9">
        <v>7667.0</v>
      </c>
      <c r="Q8" s="9">
        <v>3333.0</v>
      </c>
      <c r="R8" s="9">
        <v>12000.0</v>
      </c>
      <c r="S8" s="4" t="s">
        <v>31</v>
      </c>
      <c r="T8" s="10">
        <v>38333.0</v>
      </c>
      <c r="U8" s="4" t="s">
        <v>31</v>
      </c>
      <c r="V8" s="6"/>
      <c r="W8" s="4" t="s">
        <v>31</v>
      </c>
      <c r="X8" s="12" t="s">
        <v>31</v>
      </c>
      <c r="Y8" s="10">
        <v>38333.0</v>
      </c>
      <c r="Z8" s="11" t="s">
        <v>60</v>
      </c>
    </row>
    <row r="9">
      <c r="A9" s="2">
        <v>8.0</v>
      </c>
      <c r="B9" s="3">
        <v>217.0</v>
      </c>
      <c r="C9" s="4" t="s">
        <v>61</v>
      </c>
      <c r="D9" s="4" t="s">
        <v>59</v>
      </c>
      <c r="E9" s="6"/>
      <c r="F9" s="4" t="s">
        <v>62</v>
      </c>
      <c r="G9" s="4" t="s">
        <v>28</v>
      </c>
      <c r="H9" s="4" t="s">
        <v>29</v>
      </c>
      <c r="I9" s="6"/>
      <c r="J9" s="4" t="s">
        <v>63</v>
      </c>
      <c r="K9" s="6"/>
      <c r="L9" s="8">
        <v>31.0</v>
      </c>
      <c r="M9" s="8">
        <v>0.0</v>
      </c>
      <c r="N9" s="8">
        <v>0.0</v>
      </c>
      <c r="O9" s="9">
        <v>20000.0</v>
      </c>
      <c r="P9" s="9">
        <v>10000.0</v>
      </c>
      <c r="Q9" s="9">
        <v>3333.0</v>
      </c>
      <c r="R9" s="9">
        <v>14867.0</v>
      </c>
      <c r="S9" s="9">
        <v>3555.0</v>
      </c>
      <c r="T9" s="10">
        <v>51755.0</v>
      </c>
      <c r="U9" s="4" t="s">
        <v>31</v>
      </c>
      <c r="V9" s="6"/>
      <c r="W9" s="9">
        <v>1800.0</v>
      </c>
      <c r="X9" s="10">
        <v>1800.0</v>
      </c>
      <c r="Y9" s="10">
        <v>49955.0</v>
      </c>
      <c r="Z9" s="11" t="s">
        <v>64</v>
      </c>
    </row>
    <row r="10">
      <c r="A10" s="2">
        <v>9.0</v>
      </c>
      <c r="B10" s="3">
        <v>218.0</v>
      </c>
      <c r="C10" s="4" t="s">
        <v>65</v>
      </c>
      <c r="D10" s="13">
        <v>44905.0</v>
      </c>
      <c r="E10" s="6"/>
      <c r="F10" s="4" t="s">
        <v>62</v>
      </c>
      <c r="G10" s="4" t="s">
        <v>35</v>
      </c>
      <c r="H10" s="4" t="s">
        <v>29</v>
      </c>
      <c r="I10" s="6"/>
      <c r="J10" s="4" t="s">
        <v>30</v>
      </c>
      <c r="K10" s="6"/>
      <c r="L10" s="8">
        <v>31.0</v>
      </c>
      <c r="M10" s="8">
        <v>0.0</v>
      </c>
      <c r="N10" s="8">
        <v>0.0</v>
      </c>
      <c r="O10" s="9">
        <v>25667.0</v>
      </c>
      <c r="P10" s="9">
        <v>12834.0</v>
      </c>
      <c r="Q10" s="9">
        <v>3333.0</v>
      </c>
      <c r="R10" s="9">
        <v>20533.0</v>
      </c>
      <c r="S10" s="4" t="s">
        <v>31</v>
      </c>
      <c r="T10" s="10">
        <v>62367.0</v>
      </c>
      <c r="U10" s="4" t="s">
        <v>31</v>
      </c>
      <c r="V10" s="6"/>
      <c r="W10" s="9">
        <v>1800.0</v>
      </c>
      <c r="X10" s="10">
        <v>1800.0</v>
      </c>
      <c r="Y10" s="10">
        <v>60567.0</v>
      </c>
      <c r="Z10" s="11" t="s">
        <v>66</v>
      </c>
    </row>
    <row r="11">
      <c r="A11" s="2">
        <v>10.0</v>
      </c>
      <c r="B11" s="3">
        <v>219.0</v>
      </c>
      <c r="C11" s="4" t="s">
        <v>67</v>
      </c>
      <c r="D11" s="14" t="s">
        <v>68</v>
      </c>
      <c r="E11" s="15"/>
      <c r="F11" s="4" t="s">
        <v>27</v>
      </c>
      <c r="G11" s="7" t="s">
        <v>69</v>
      </c>
      <c r="H11" s="4" t="s">
        <v>29</v>
      </c>
      <c r="I11" s="15"/>
      <c r="J11" s="4" t="s">
        <v>30</v>
      </c>
      <c r="K11" s="15"/>
      <c r="L11" s="8">
        <v>31.0</v>
      </c>
      <c r="M11" s="8">
        <v>0.0</v>
      </c>
      <c r="N11" s="8">
        <v>0.0</v>
      </c>
      <c r="O11" s="16">
        <v>30800.0</v>
      </c>
      <c r="P11" s="16">
        <v>10400.0</v>
      </c>
      <c r="Q11" s="16">
        <v>3333.0</v>
      </c>
      <c r="R11" s="16">
        <v>10000.0</v>
      </c>
      <c r="S11" s="8" t="s">
        <v>31</v>
      </c>
      <c r="T11" s="17">
        <v>54533.0</v>
      </c>
      <c r="U11" s="8" t="s">
        <v>31</v>
      </c>
      <c r="V11" s="18"/>
      <c r="W11" s="16">
        <v>2496.0</v>
      </c>
      <c r="X11" s="17">
        <v>2496.0</v>
      </c>
      <c r="Y11" s="10">
        <v>52037.0</v>
      </c>
      <c r="Z11" s="11" t="s">
        <v>70</v>
      </c>
    </row>
    <row r="12">
      <c r="A12" s="2">
        <v>11.0</v>
      </c>
      <c r="B12" s="3">
        <v>220.0</v>
      </c>
      <c r="C12" s="4" t="s">
        <v>71</v>
      </c>
      <c r="D12" s="19">
        <v>42402.0</v>
      </c>
      <c r="E12" s="15"/>
      <c r="F12" s="4" t="s">
        <v>27</v>
      </c>
      <c r="G12" s="4" t="s">
        <v>72</v>
      </c>
      <c r="H12" s="4" t="s">
        <v>29</v>
      </c>
      <c r="I12" s="15"/>
      <c r="J12" s="4" t="s">
        <v>30</v>
      </c>
      <c r="K12" s="15"/>
      <c r="L12" s="8">
        <v>31.0</v>
      </c>
      <c r="M12" s="8">
        <v>0.0</v>
      </c>
      <c r="N12" s="8">
        <v>0.0</v>
      </c>
      <c r="O12" s="16">
        <v>15000.0</v>
      </c>
      <c r="P12" s="16">
        <v>50000.0</v>
      </c>
      <c r="Q12" s="16">
        <v>3333.0</v>
      </c>
      <c r="R12" s="16">
        <v>32667.0</v>
      </c>
      <c r="S12" s="8" t="s">
        <v>31</v>
      </c>
      <c r="T12" s="20" t="s">
        <v>73</v>
      </c>
      <c r="U12" s="16">
        <v>27846.0</v>
      </c>
      <c r="V12" s="18"/>
      <c r="W12" s="16">
        <v>12000.0</v>
      </c>
      <c r="X12" s="17">
        <v>39846.0</v>
      </c>
      <c r="Y12" s="10">
        <v>61154.0</v>
      </c>
      <c r="Z12" s="11" t="s">
        <v>74</v>
      </c>
    </row>
    <row r="13">
      <c r="A13" s="2">
        <v>12.0</v>
      </c>
      <c r="B13" s="3">
        <v>221.0</v>
      </c>
      <c r="C13" s="4" t="s">
        <v>75</v>
      </c>
      <c r="D13" s="19">
        <v>43346.0</v>
      </c>
      <c r="E13" s="15"/>
      <c r="F13" s="4" t="s">
        <v>27</v>
      </c>
      <c r="G13" s="4" t="s">
        <v>28</v>
      </c>
      <c r="H13" s="4" t="s">
        <v>29</v>
      </c>
      <c r="I13" s="15"/>
      <c r="J13" s="4" t="s">
        <v>30</v>
      </c>
      <c r="K13" s="15"/>
      <c r="L13" s="8">
        <v>31.0</v>
      </c>
      <c r="M13" s="8">
        <v>0.0</v>
      </c>
      <c r="N13" s="8">
        <v>0.0</v>
      </c>
      <c r="O13" s="16">
        <v>35000.0</v>
      </c>
      <c r="P13" s="16">
        <v>65000.0</v>
      </c>
      <c r="Q13" s="16">
        <v>3333.0</v>
      </c>
      <c r="R13" s="16">
        <v>32467.0</v>
      </c>
      <c r="S13" s="8" t="s">
        <v>31</v>
      </c>
      <c r="T13" s="20" t="s">
        <v>76</v>
      </c>
      <c r="U13" s="16">
        <v>24196.0</v>
      </c>
      <c r="V13" s="18"/>
      <c r="W13" s="16">
        <v>13200.0</v>
      </c>
      <c r="X13" s="17">
        <v>37396.0</v>
      </c>
      <c r="Y13" s="10">
        <v>98404.0</v>
      </c>
      <c r="Z13" s="11" t="s">
        <v>77</v>
      </c>
    </row>
    <row r="14">
      <c r="A14" s="2">
        <v>13.0</v>
      </c>
      <c r="B14" s="3">
        <v>222.0</v>
      </c>
      <c r="C14" s="4" t="s">
        <v>78</v>
      </c>
      <c r="D14" s="19">
        <v>44777.0</v>
      </c>
      <c r="E14" s="15"/>
      <c r="F14" s="4" t="s">
        <v>27</v>
      </c>
      <c r="G14" s="4" t="s">
        <v>79</v>
      </c>
      <c r="H14" s="4" t="s">
        <v>46</v>
      </c>
      <c r="I14" s="15"/>
      <c r="J14" s="4" t="s">
        <v>47</v>
      </c>
      <c r="K14" s="15"/>
      <c r="L14" s="8">
        <v>31.0</v>
      </c>
      <c r="M14" s="8">
        <v>0.0</v>
      </c>
      <c r="N14" s="8">
        <v>0.0</v>
      </c>
      <c r="O14" s="16">
        <v>18500.0</v>
      </c>
      <c r="P14" s="16">
        <v>7750.0</v>
      </c>
      <c r="Q14" s="16">
        <v>3333.0</v>
      </c>
      <c r="R14" s="16">
        <v>3417.0</v>
      </c>
      <c r="S14" s="8" t="s">
        <v>31</v>
      </c>
      <c r="T14" s="17">
        <v>33000.0</v>
      </c>
      <c r="U14" s="8" t="s">
        <v>31</v>
      </c>
      <c r="V14" s="18"/>
      <c r="W14" s="8" t="s">
        <v>31</v>
      </c>
      <c r="X14" s="20" t="s">
        <v>31</v>
      </c>
      <c r="Y14" s="10">
        <v>33000.0</v>
      </c>
      <c r="Z14" s="11" t="s">
        <v>80</v>
      </c>
    </row>
    <row r="15">
      <c r="A15" s="2">
        <v>14.0</v>
      </c>
      <c r="B15" s="3">
        <v>223.0</v>
      </c>
      <c r="C15" s="4" t="s">
        <v>81</v>
      </c>
      <c r="D15" s="21">
        <v>44567.0</v>
      </c>
      <c r="E15" s="15"/>
      <c r="F15" s="4" t="s">
        <v>27</v>
      </c>
      <c r="G15" s="4" t="s">
        <v>82</v>
      </c>
      <c r="H15" s="4" t="s">
        <v>51</v>
      </c>
      <c r="I15" s="15"/>
      <c r="J15" s="4" t="s">
        <v>52</v>
      </c>
      <c r="K15" s="15"/>
      <c r="L15" s="8">
        <v>31.0</v>
      </c>
      <c r="M15" s="8">
        <v>0.0</v>
      </c>
      <c r="N15" s="8">
        <v>0.0</v>
      </c>
      <c r="O15" s="16">
        <v>42000.0</v>
      </c>
      <c r="P15" s="16">
        <v>21000.0</v>
      </c>
      <c r="Q15" s="16">
        <v>3333.0</v>
      </c>
      <c r="R15" s="16">
        <v>23667.0</v>
      </c>
      <c r="S15" s="8" t="s">
        <v>31</v>
      </c>
      <c r="T15" s="17">
        <v>90000.0</v>
      </c>
      <c r="U15" s="16">
        <v>4949.0</v>
      </c>
      <c r="V15" s="16">
        <v>22000.0</v>
      </c>
      <c r="W15" s="8" t="s">
        <v>31</v>
      </c>
      <c r="X15" s="17">
        <v>26949.0</v>
      </c>
      <c r="Y15" s="10">
        <v>63051.0</v>
      </c>
      <c r="Z15" s="11" t="s">
        <v>83</v>
      </c>
    </row>
    <row r="16">
      <c r="A16" s="2">
        <v>15.0</v>
      </c>
      <c r="B16" s="3">
        <v>224.0</v>
      </c>
      <c r="C16" s="4" t="s">
        <v>84</v>
      </c>
      <c r="D16" s="14" t="s">
        <v>85</v>
      </c>
      <c r="E16" s="15"/>
      <c r="F16" s="4" t="s">
        <v>27</v>
      </c>
      <c r="G16" s="4" t="s">
        <v>86</v>
      </c>
      <c r="H16" s="4" t="s">
        <v>46</v>
      </c>
      <c r="I16" s="15"/>
      <c r="J16" s="4" t="s">
        <v>47</v>
      </c>
      <c r="K16" s="15"/>
      <c r="L16" s="8">
        <v>31.0</v>
      </c>
      <c r="M16" s="8">
        <v>0.0</v>
      </c>
      <c r="N16" s="8">
        <v>0.0</v>
      </c>
      <c r="O16" s="16">
        <v>30000.0</v>
      </c>
      <c r="P16" s="16">
        <v>20000.0</v>
      </c>
      <c r="Q16" s="16">
        <v>3333.0</v>
      </c>
      <c r="R16" s="16">
        <v>36667.0</v>
      </c>
      <c r="S16" s="8" t="s">
        <v>31</v>
      </c>
      <c r="T16" s="17">
        <v>90000.0</v>
      </c>
      <c r="U16" s="16">
        <v>5303.0</v>
      </c>
      <c r="V16" s="16">
        <v>8000.0</v>
      </c>
      <c r="W16" s="8" t="s">
        <v>31</v>
      </c>
      <c r="X16" s="17">
        <v>13303.0</v>
      </c>
      <c r="Y16" s="10">
        <v>76697.0</v>
      </c>
      <c r="Z16" s="11" t="s">
        <v>87</v>
      </c>
    </row>
    <row r="17">
      <c r="A17" s="2">
        <v>16.0</v>
      </c>
      <c r="B17" s="3">
        <v>225.0</v>
      </c>
      <c r="C17" s="4" t="s">
        <v>88</v>
      </c>
      <c r="D17" s="14" t="s">
        <v>89</v>
      </c>
      <c r="E17" s="15"/>
      <c r="F17" s="4" t="s">
        <v>27</v>
      </c>
      <c r="G17" s="4" t="s">
        <v>90</v>
      </c>
      <c r="H17" s="4" t="s">
        <v>51</v>
      </c>
      <c r="I17" s="15"/>
      <c r="J17" s="4" t="s">
        <v>52</v>
      </c>
      <c r="K17" s="15"/>
      <c r="L17" s="8">
        <v>31.0</v>
      </c>
      <c r="M17" s="8">
        <v>0.0</v>
      </c>
      <c r="N17" s="8">
        <v>0.0</v>
      </c>
      <c r="O17" s="16">
        <v>15333.0</v>
      </c>
      <c r="P17" s="16">
        <v>7667.0</v>
      </c>
      <c r="Q17" s="16">
        <v>3333.0</v>
      </c>
      <c r="R17" s="16">
        <v>12000.0</v>
      </c>
      <c r="S17" s="8" t="s">
        <v>31</v>
      </c>
      <c r="T17" s="17">
        <v>38333.0</v>
      </c>
      <c r="U17" s="8" t="s">
        <v>31</v>
      </c>
      <c r="V17" s="18"/>
      <c r="W17" s="8" t="s">
        <v>31</v>
      </c>
      <c r="X17" s="20" t="s">
        <v>31</v>
      </c>
      <c r="Y17" s="10">
        <v>38333.0</v>
      </c>
      <c r="Z17" s="11" t="s">
        <v>60</v>
      </c>
    </row>
    <row r="18">
      <c r="A18" s="2">
        <v>17.0</v>
      </c>
      <c r="B18" s="3">
        <v>226.0</v>
      </c>
      <c r="C18" s="4" t="s">
        <v>91</v>
      </c>
      <c r="D18" s="14" t="s">
        <v>92</v>
      </c>
      <c r="E18" s="15"/>
      <c r="F18" s="4" t="s">
        <v>62</v>
      </c>
      <c r="G18" s="4" t="s">
        <v>93</v>
      </c>
      <c r="H18" s="4" t="s">
        <v>29</v>
      </c>
      <c r="I18" s="15"/>
      <c r="J18" s="4" t="s">
        <v>63</v>
      </c>
      <c r="K18" s="15"/>
      <c r="L18" s="8">
        <v>31.0</v>
      </c>
      <c r="M18" s="8">
        <v>0.0</v>
      </c>
      <c r="N18" s="8">
        <v>0.0</v>
      </c>
      <c r="O18" s="16">
        <v>20000.0</v>
      </c>
      <c r="P18" s="16">
        <v>10000.0</v>
      </c>
      <c r="Q18" s="16">
        <v>3333.0</v>
      </c>
      <c r="R18" s="16">
        <v>14867.0</v>
      </c>
      <c r="S18" s="16">
        <v>3555.0</v>
      </c>
      <c r="T18" s="17">
        <v>51755.0</v>
      </c>
      <c r="U18" s="8" t="s">
        <v>31</v>
      </c>
      <c r="V18" s="18"/>
      <c r="W18" s="16">
        <v>1800.0</v>
      </c>
      <c r="X18" s="17">
        <v>1800.0</v>
      </c>
      <c r="Y18" s="10">
        <v>49955.0</v>
      </c>
      <c r="Z18" s="11" t="s">
        <v>64</v>
      </c>
    </row>
    <row r="19">
      <c r="A19" s="2">
        <v>18.0</v>
      </c>
      <c r="B19" s="3">
        <v>227.0</v>
      </c>
      <c r="C19" s="4" t="s">
        <v>94</v>
      </c>
      <c r="D19" s="14" t="s">
        <v>95</v>
      </c>
      <c r="E19" s="15"/>
      <c r="F19" s="4" t="s">
        <v>62</v>
      </c>
      <c r="G19" s="4" t="s">
        <v>96</v>
      </c>
      <c r="H19" s="4" t="s">
        <v>29</v>
      </c>
      <c r="I19" s="15"/>
      <c r="J19" s="4" t="s">
        <v>30</v>
      </c>
      <c r="K19" s="15"/>
      <c r="L19" s="8">
        <v>31.0</v>
      </c>
      <c r="M19" s="8">
        <v>0.0</v>
      </c>
      <c r="N19" s="8">
        <v>0.0</v>
      </c>
      <c r="O19" s="16">
        <v>28667.0</v>
      </c>
      <c r="P19" s="16">
        <v>12834.0</v>
      </c>
      <c r="Q19" s="16">
        <v>3333.0</v>
      </c>
      <c r="R19" s="16">
        <v>20533.0</v>
      </c>
      <c r="S19" s="8" t="s">
        <v>31</v>
      </c>
      <c r="T19" s="17">
        <v>65367.0</v>
      </c>
      <c r="U19" s="8" t="s">
        <v>31</v>
      </c>
      <c r="V19" s="16">
        <v>12000.0</v>
      </c>
      <c r="W19" s="16">
        <v>1800.0</v>
      </c>
      <c r="X19" s="17">
        <v>13800.0</v>
      </c>
      <c r="Y19" s="10">
        <v>51567.0</v>
      </c>
      <c r="Z19" s="11" t="s">
        <v>97</v>
      </c>
    </row>
    <row r="20">
      <c r="A20" s="22"/>
      <c r="B20" s="23" t="s">
        <v>98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3" t="s">
        <v>99</v>
      </c>
      <c r="P20" s="23" t="s">
        <v>100</v>
      </c>
      <c r="Q20" s="25">
        <v>59994.0</v>
      </c>
      <c r="R20" s="23" t="s">
        <v>101</v>
      </c>
      <c r="S20" s="25">
        <v>7110.0</v>
      </c>
      <c r="T20" s="23" t="s">
        <v>102</v>
      </c>
      <c r="U20" s="23" t="s">
        <v>103</v>
      </c>
      <c r="V20" s="25">
        <v>48000.0</v>
      </c>
      <c r="W20" s="25">
        <v>62592.0</v>
      </c>
      <c r="X20" s="23" t="s">
        <v>104</v>
      </c>
      <c r="Y20" s="23" t="s">
        <v>105</v>
      </c>
      <c r="Z20" s="11" t="s">
        <v>106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0</v>
      </c>
      <c r="B1" s="27" t="s">
        <v>1</v>
      </c>
      <c r="C1" s="28" t="s">
        <v>2</v>
      </c>
      <c r="D1" s="28" t="s">
        <v>19</v>
      </c>
      <c r="E1" s="29">
        <v>45474.0</v>
      </c>
      <c r="F1" s="29">
        <v>45505.0</v>
      </c>
      <c r="G1" s="28" t="s">
        <v>107</v>
      </c>
      <c r="H1" s="30" t="s">
        <v>25</v>
      </c>
    </row>
    <row r="2">
      <c r="A2" s="31">
        <v>1.0</v>
      </c>
      <c r="B2" s="32">
        <v>210.0</v>
      </c>
      <c r="C2" s="33" t="s">
        <v>26</v>
      </c>
      <c r="D2" s="34">
        <v>49504.0</v>
      </c>
      <c r="E2" s="35">
        <v>0.0</v>
      </c>
      <c r="F2" s="35">
        <v>0.0</v>
      </c>
      <c r="G2" s="34">
        <f t="shared" ref="G2:G19" si="1">F2-E2</f>
        <v>0</v>
      </c>
      <c r="H2" s="36"/>
    </row>
    <row r="3">
      <c r="A3" s="31">
        <v>2.0</v>
      </c>
      <c r="B3" s="32">
        <v>211.0</v>
      </c>
      <c r="C3" s="33" t="s">
        <v>33</v>
      </c>
      <c r="D3" s="34">
        <v>188000.0</v>
      </c>
      <c r="E3" s="35">
        <v>27846.0</v>
      </c>
      <c r="F3" s="35">
        <v>27846.0</v>
      </c>
      <c r="G3" s="34">
        <f t="shared" si="1"/>
        <v>0</v>
      </c>
      <c r="H3" s="36"/>
    </row>
    <row r="4">
      <c r="A4" s="31">
        <v>3.0</v>
      </c>
      <c r="B4" s="32">
        <v>212.0</v>
      </c>
      <c r="C4" s="33" t="s">
        <v>108</v>
      </c>
      <c r="D4" s="34">
        <v>206800.0</v>
      </c>
      <c r="E4" s="35">
        <v>24196.0</v>
      </c>
      <c r="F4" s="35">
        <v>24196.0</v>
      </c>
      <c r="G4" s="34">
        <f t="shared" si="1"/>
        <v>0</v>
      </c>
      <c r="H4" s="36"/>
    </row>
    <row r="5">
      <c r="A5" s="31">
        <v>4.0</v>
      </c>
      <c r="B5" s="32">
        <v>213.0</v>
      </c>
      <c r="C5" s="33" t="s">
        <v>44</v>
      </c>
      <c r="D5" s="34">
        <v>30000.0</v>
      </c>
      <c r="E5" s="35">
        <v>0.0</v>
      </c>
      <c r="F5" s="35">
        <v>0.0</v>
      </c>
      <c r="G5" s="34">
        <f t="shared" si="1"/>
        <v>0</v>
      </c>
      <c r="H5" s="36"/>
    </row>
    <row r="6">
      <c r="A6" s="31">
        <v>5.0</v>
      </c>
      <c r="B6" s="32">
        <v>214.0</v>
      </c>
      <c r="C6" s="33" t="s">
        <v>49</v>
      </c>
      <c r="D6" s="34">
        <v>100000.0</v>
      </c>
      <c r="E6" s="35">
        <v>4949.0</v>
      </c>
      <c r="F6" s="35">
        <v>4949.0</v>
      </c>
      <c r="G6" s="34">
        <f t="shared" si="1"/>
        <v>0</v>
      </c>
      <c r="H6" s="36"/>
    </row>
    <row r="7">
      <c r="A7" s="31">
        <v>6.0</v>
      </c>
      <c r="B7" s="32">
        <v>215.0</v>
      </c>
      <c r="C7" s="33" t="s">
        <v>54</v>
      </c>
      <c r="D7" s="34">
        <v>100000.0</v>
      </c>
      <c r="E7" s="35">
        <v>7091.0</v>
      </c>
      <c r="F7" s="35">
        <v>5303.0</v>
      </c>
      <c r="G7" s="34">
        <f t="shared" si="1"/>
        <v>-1788</v>
      </c>
      <c r="H7" s="37" t="s">
        <v>109</v>
      </c>
    </row>
    <row r="8">
      <c r="A8" s="31">
        <v>7.0</v>
      </c>
      <c r="B8" s="32">
        <v>216.0</v>
      </c>
      <c r="C8" s="33" t="s">
        <v>110</v>
      </c>
      <c r="D8" s="34">
        <v>38333.0</v>
      </c>
      <c r="E8" s="35">
        <v>0.0</v>
      </c>
      <c r="F8" s="35">
        <v>0.0</v>
      </c>
      <c r="G8" s="34">
        <f t="shared" si="1"/>
        <v>0</v>
      </c>
      <c r="H8" s="36"/>
    </row>
    <row r="9">
      <c r="A9" s="31">
        <v>8.0</v>
      </c>
      <c r="B9" s="32">
        <v>217.0</v>
      </c>
      <c r="C9" s="33" t="s">
        <v>61</v>
      </c>
      <c r="D9" s="34">
        <v>51755.0</v>
      </c>
      <c r="E9" s="35">
        <v>0.0</v>
      </c>
      <c r="F9" s="35">
        <v>0.0</v>
      </c>
      <c r="G9" s="34">
        <f t="shared" si="1"/>
        <v>0</v>
      </c>
      <c r="H9" s="36"/>
    </row>
    <row r="10">
      <c r="A10" s="31">
        <v>9.0</v>
      </c>
      <c r="B10" s="32">
        <v>218.0</v>
      </c>
      <c r="C10" s="33" t="s">
        <v>65</v>
      </c>
      <c r="D10" s="34">
        <v>62367.0</v>
      </c>
      <c r="E10" s="35">
        <v>0.0</v>
      </c>
      <c r="F10" s="35">
        <v>0.0</v>
      </c>
      <c r="G10" s="34">
        <f t="shared" si="1"/>
        <v>0</v>
      </c>
      <c r="H10" s="36"/>
    </row>
    <row r="11">
      <c r="A11" s="31">
        <v>10.0</v>
      </c>
      <c r="B11" s="32">
        <v>219.0</v>
      </c>
      <c r="C11" s="33" t="s">
        <v>67</v>
      </c>
      <c r="D11" s="38">
        <v>54533.0</v>
      </c>
      <c r="E11" s="35">
        <v>0.0</v>
      </c>
      <c r="F11" s="35">
        <v>0.0</v>
      </c>
      <c r="G11" s="34">
        <f t="shared" si="1"/>
        <v>0</v>
      </c>
      <c r="H11" s="36"/>
    </row>
    <row r="12">
      <c r="A12" s="31">
        <v>11.0</v>
      </c>
      <c r="B12" s="32">
        <v>220.0</v>
      </c>
      <c r="C12" s="33" t="s">
        <v>71</v>
      </c>
      <c r="D12" s="38">
        <v>73154.0</v>
      </c>
      <c r="E12" s="35">
        <v>27846.0</v>
      </c>
      <c r="F12" s="35">
        <v>27846.0</v>
      </c>
      <c r="G12" s="34">
        <f t="shared" si="1"/>
        <v>0</v>
      </c>
      <c r="H12" s="36"/>
    </row>
    <row r="13">
      <c r="A13" s="31">
        <v>12.0</v>
      </c>
      <c r="B13" s="32">
        <v>221.0</v>
      </c>
      <c r="C13" s="33" t="s">
        <v>75</v>
      </c>
      <c r="D13" s="38">
        <v>111604.0</v>
      </c>
      <c r="E13" s="35">
        <v>24196.0</v>
      </c>
      <c r="F13" s="35">
        <v>24196.0</v>
      </c>
      <c r="G13" s="34">
        <f t="shared" si="1"/>
        <v>0</v>
      </c>
      <c r="H13" s="36"/>
    </row>
    <row r="14">
      <c r="A14" s="31">
        <v>13.0</v>
      </c>
      <c r="B14" s="32">
        <v>222.0</v>
      </c>
      <c r="C14" s="33" t="s">
        <v>78</v>
      </c>
      <c r="D14" s="38">
        <v>33000.0</v>
      </c>
      <c r="E14" s="35">
        <v>0.0</v>
      </c>
      <c r="F14" s="35">
        <v>0.0</v>
      </c>
      <c r="G14" s="34">
        <f t="shared" si="1"/>
        <v>0</v>
      </c>
      <c r="H14" s="36"/>
    </row>
    <row r="15">
      <c r="A15" s="31">
        <v>14.0</v>
      </c>
      <c r="B15" s="32">
        <v>223.0</v>
      </c>
      <c r="C15" s="33" t="s">
        <v>81</v>
      </c>
      <c r="D15" s="38">
        <v>85051.0</v>
      </c>
      <c r="E15" s="35">
        <v>4949.0</v>
      </c>
      <c r="F15" s="35">
        <v>4949.0</v>
      </c>
      <c r="G15" s="34">
        <f t="shared" si="1"/>
        <v>0</v>
      </c>
      <c r="H15" s="36"/>
    </row>
    <row r="16">
      <c r="A16" s="31">
        <v>15.0</v>
      </c>
      <c r="B16" s="32">
        <v>224.0</v>
      </c>
      <c r="C16" s="33" t="s">
        <v>84</v>
      </c>
      <c r="D16" s="38">
        <v>84697.0</v>
      </c>
      <c r="E16" s="35">
        <v>7091.0</v>
      </c>
      <c r="F16" s="35">
        <v>5303.0</v>
      </c>
      <c r="G16" s="34">
        <f t="shared" si="1"/>
        <v>-1788</v>
      </c>
      <c r="H16" s="37" t="s">
        <v>109</v>
      </c>
    </row>
    <row r="17">
      <c r="A17" s="31">
        <v>16.0</v>
      </c>
      <c r="B17" s="32">
        <v>225.0</v>
      </c>
      <c r="C17" s="33" t="s">
        <v>88</v>
      </c>
      <c r="D17" s="38">
        <v>38333.0</v>
      </c>
      <c r="E17" s="35">
        <v>0.0</v>
      </c>
      <c r="F17" s="35">
        <v>0.0</v>
      </c>
      <c r="G17" s="34">
        <f t="shared" si="1"/>
        <v>0</v>
      </c>
      <c r="H17" s="36"/>
    </row>
    <row r="18">
      <c r="A18" s="31">
        <v>17.0</v>
      </c>
      <c r="B18" s="32">
        <v>226.0</v>
      </c>
      <c r="C18" s="33" t="s">
        <v>91</v>
      </c>
      <c r="D18" s="38">
        <v>51755.0</v>
      </c>
      <c r="E18" s="35">
        <v>0.0</v>
      </c>
      <c r="F18" s="35">
        <v>0.0</v>
      </c>
      <c r="G18" s="34">
        <f t="shared" si="1"/>
        <v>0</v>
      </c>
      <c r="H18" s="36"/>
    </row>
    <row r="19">
      <c r="A19" s="31">
        <v>18.0</v>
      </c>
      <c r="B19" s="32">
        <v>227.0</v>
      </c>
      <c r="C19" s="33" t="s">
        <v>94</v>
      </c>
      <c r="D19" s="38">
        <v>65367.0</v>
      </c>
      <c r="E19" s="35">
        <v>0.0</v>
      </c>
      <c r="F19" s="35">
        <v>0.0</v>
      </c>
      <c r="G19" s="34">
        <f t="shared" si="1"/>
        <v>0</v>
      </c>
      <c r="H19" s="36"/>
    </row>
    <row r="20">
      <c r="A20" s="39"/>
      <c r="B20" s="40" t="s">
        <v>98</v>
      </c>
      <c r="C20" s="41"/>
      <c r="D20" s="42">
        <f t="shared" ref="D20:G20" si="2">SUM(D2:D19)</f>
        <v>1424253</v>
      </c>
      <c r="E20" s="42">
        <f t="shared" si="2"/>
        <v>128164</v>
      </c>
      <c r="F20" s="42">
        <f t="shared" si="2"/>
        <v>124588</v>
      </c>
      <c r="G20" s="42">
        <f t="shared" si="2"/>
        <v>-3576</v>
      </c>
      <c r="H20" s="4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4" t="s">
        <v>0</v>
      </c>
      <c r="B1" s="45" t="s">
        <v>111</v>
      </c>
      <c r="C1" s="45" t="s">
        <v>112</v>
      </c>
      <c r="D1" s="46" t="s">
        <v>113</v>
      </c>
      <c r="E1" s="46" t="s">
        <v>114</v>
      </c>
      <c r="F1" s="46" t="s">
        <v>115</v>
      </c>
      <c r="G1" s="46" t="s">
        <v>116</v>
      </c>
      <c r="H1" s="46" t="s">
        <v>117</v>
      </c>
      <c r="I1" s="46" t="s">
        <v>118</v>
      </c>
      <c r="J1" s="46" t="s">
        <v>119</v>
      </c>
      <c r="K1" s="46" t="s">
        <v>120</v>
      </c>
      <c r="L1" s="46" t="s">
        <v>19</v>
      </c>
      <c r="M1" s="46" t="s">
        <v>121</v>
      </c>
      <c r="N1" s="46" t="s">
        <v>122</v>
      </c>
      <c r="O1" s="46" t="s">
        <v>123</v>
      </c>
      <c r="P1" s="47" t="s">
        <v>124</v>
      </c>
    </row>
    <row r="2">
      <c r="A2" s="31">
        <v>1.0</v>
      </c>
      <c r="B2" s="32">
        <v>210.0</v>
      </c>
      <c r="C2" s="33" t="s">
        <v>26</v>
      </c>
      <c r="D2" s="48">
        <v>31.0</v>
      </c>
      <c r="E2" s="49">
        <v>504444.0</v>
      </c>
      <c r="F2" s="50">
        <v>0.0</v>
      </c>
      <c r="G2" s="34">
        <v>42037.0</v>
      </c>
      <c r="H2" s="35">
        <v>2496.0</v>
      </c>
      <c r="I2" s="50">
        <v>0.0</v>
      </c>
      <c r="J2" s="50">
        <f t="shared" ref="J2:J19" si="1">G2-H2-I2</f>
        <v>39541</v>
      </c>
      <c r="K2" s="50">
        <f t="shared" ref="K2:K19" si="2">ROUND(J2/31*D2,0)</f>
        <v>39541</v>
      </c>
      <c r="L2" s="34">
        <v>49504.0</v>
      </c>
      <c r="M2" s="51" t="str">
        <f>VLOOKUP(C2,'[1]Paysheet'!C1:U28,19,0)</f>
        <v>#REF!</v>
      </c>
      <c r="N2" s="52">
        <f t="shared" ref="N2:N19" si="3">L2-K2</f>
        <v>9963</v>
      </c>
      <c r="O2" s="35">
        <v>0.0</v>
      </c>
      <c r="P2" s="53">
        <f t="shared" ref="P2:P19" si="4">N2-O2</f>
        <v>9963</v>
      </c>
    </row>
    <row r="3">
      <c r="A3" s="31">
        <v>2.0</v>
      </c>
      <c r="B3" s="32">
        <v>211.0</v>
      </c>
      <c r="C3" s="33" t="s">
        <v>33</v>
      </c>
      <c r="D3" s="48">
        <v>31.0</v>
      </c>
      <c r="E3" s="49">
        <v>793848.0</v>
      </c>
      <c r="F3" s="50">
        <v>100000.0</v>
      </c>
      <c r="G3" s="34">
        <v>66154.0</v>
      </c>
      <c r="H3" s="35">
        <v>12000.0</v>
      </c>
      <c r="I3" s="50">
        <v>0.0</v>
      </c>
      <c r="J3" s="50">
        <f t="shared" si="1"/>
        <v>54154</v>
      </c>
      <c r="K3" s="50">
        <f t="shared" si="2"/>
        <v>54154</v>
      </c>
      <c r="L3" s="34">
        <v>188000.0</v>
      </c>
      <c r="M3" s="34">
        <v>20588.0</v>
      </c>
      <c r="N3" s="52">
        <f t="shared" si="3"/>
        <v>133846</v>
      </c>
      <c r="O3" s="35">
        <v>0.0</v>
      </c>
      <c r="P3" s="53">
        <f t="shared" si="4"/>
        <v>133846</v>
      </c>
    </row>
    <row r="4">
      <c r="A4" s="31">
        <v>3.0</v>
      </c>
      <c r="B4" s="32">
        <v>212.0</v>
      </c>
      <c r="C4" s="33" t="s">
        <v>108</v>
      </c>
      <c r="D4" s="48">
        <v>31.0</v>
      </c>
      <c r="E4" s="49">
        <v>3280848.0</v>
      </c>
      <c r="F4" s="50">
        <v>760000.0</v>
      </c>
      <c r="G4" s="34">
        <v>273404.0</v>
      </c>
      <c r="H4" s="35">
        <v>13200.0</v>
      </c>
      <c r="I4" s="50">
        <v>0.0</v>
      </c>
      <c r="J4" s="50">
        <f t="shared" si="1"/>
        <v>260204</v>
      </c>
      <c r="K4" s="50">
        <f t="shared" si="2"/>
        <v>260204</v>
      </c>
      <c r="L4" s="34">
        <v>206800.0</v>
      </c>
      <c r="M4" s="34">
        <v>6232.0</v>
      </c>
      <c r="N4" s="52">
        <f t="shared" si="3"/>
        <v>-53404</v>
      </c>
      <c r="O4" s="35">
        <v>0.0</v>
      </c>
      <c r="P4" s="53">
        <f t="shared" si="4"/>
        <v>-53404</v>
      </c>
    </row>
    <row r="5">
      <c r="A5" s="31">
        <v>4.0</v>
      </c>
      <c r="B5" s="32">
        <v>213.0</v>
      </c>
      <c r="C5" s="33" t="s">
        <v>44</v>
      </c>
      <c r="D5" s="48">
        <v>31.0</v>
      </c>
      <c r="E5" s="49">
        <v>360000.0</v>
      </c>
      <c r="F5" s="50">
        <v>0.0</v>
      </c>
      <c r="G5" s="34">
        <v>30000.0</v>
      </c>
      <c r="H5" s="35">
        <v>0.0</v>
      </c>
      <c r="I5" s="50">
        <v>0.0</v>
      </c>
      <c r="J5" s="50">
        <f t="shared" si="1"/>
        <v>30000</v>
      </c>
      <c r="K5" s="50">
        <f t="shared" si="2"/>
        <v>30000</v>
      </c>
      <c r="L5" s="34">
        <v>30000.0</v>
      </c>
      <c r="M5" s="34">
        <v>31194.0</v>
      </c>
      <c r="N5" s="52">
        <f t="shared" si="3"/>
        <v>0</v>
      </c>
      <c r="O5" s="35">
        <v>0.0</v>
      </c>
      <c r="P5" s="53">
        <f t="shared" si="4"/>
        <v>0</v>
      </c>
    </row>
    <row r="6">
      <c r="A6" s="31">
        <v>5.0</v>
      </c>
      <c r="B6" s="32">
        <v>214.0</v>
      </c>
      <c r="C6" s="33" t="s">
        <v>49</v>
      </c>
      <c r="D6" s="48">
        <v>31.0</v>
      </c>
      <c r="E6" s="49">
        <v>900612.0</v>
      </c>
      <c r="F6" s="50">
        <v>40000.0</v>
      </c>
      <c r="G6" s="34">
        <v>75051.0</v>
      </c>
      <c r="H6" s="35">
        <v>0.0</v>
      </c>
      <c r="I6" s="50">
        <v>0.0</v>
      </c>
      <c r="J6" s="50">
        <f t="shared" si="1"/>
        <v>75051</v>
      </c>
      <c r="K6" s="50">
        <f t="shared" si="2"/>
        <v>75051</v>
      </c>
      <c r="L6" s="34">
        <v>100000.0</v>
      </c>
      <c r="M6" s="34">
        <v>0.0</v>
      </c>
      <c r="N6" s="52">
        <f t="shared" si="3"/>
        <v>24949</v>
      </c>
      <c r="O6" s="35">
        <v>0.0</v>
      </c>
      <c r="P6" s="53">
        <f t="shared" si="4"/>
        <v>24949</v>
      </c>
    </row>
    <row r="7">
      <c r="A7" s="31">
        <v>6.0</v>
      </c>
      <c r="B7" s="32">
        <v>215.0</v>
      </c>
      <c r="C7" s="33" t="s">
        <v>54</v>
      </c>
      <c r="D7" s="48">
        <v>31.0</v>
      </c>
      <c r="E7" s="49">
        <v>1016364.0</v>
      </c>
      <c r="F7" s="50">
        <v>0.0</v>
      </c>
      <c r="G7" s="34">
        <v>84697.0</v>
      </c>
      <c r="H7" s="35">
        <v>0.0</v>
      </c>
      <c r="I7" s="50">
        <v>0.0</v>
      </c>
      <c r="J7" s="50">
        <f t="shared" si="1"/>
        <v>84697</v>
      </c>
      <c r="K7" s="50">
        <f t="shared" si="2"/>
        <v>84697</v>
      </c>
      <c r="L7" s="34">
        <v>100000.0</v>
      </c>
      <c r="M7" s="34">
        <v>4680.0</v>
      </c>
      <c r="N7" s="52">
        <f t="shared" si="3"/>
        <v>15303</v>
      </c>
      <c r="O7" s="35">
        <v>0.0</v>
      </c>
      <c r="P7" s="53">
        <f t="shared" si="4"/>
        <v>15303</v>
      </c>
    </row>
    <row r="8">
      <c r="A8" s="31">
        <v>7.0</v>
      </c>
      <c r="B8" s="32">
        <v>216.0</v>
      </c>
      <c r="C8" s="33" t="s">
        <v>110</v>
      </c>
      <c r="D8" s="48">
        <v>31.0</v>
      </c>
      <c r="E8" s="49">
        <v>459996.0</v>
      </c>
      <c r="F8" s="50">
        <v>0.0</v>
      </c>
      <c r="G8" s="34">
        <v>38333.0</v>
      </c>
      <c r="H8" s="35">
        <v>0.0</v>
      </c>
      <c r="I8" s="50">
        <v>0.0</v>
      </c>
      <c r="J8" s="50">
        <f t="shared" si="1"/>
        <v>38333</v>
      </c>
      <c r="K8" s="50">
        <f t="shared" si="2"/>
        <v>38333</v>
      </c>
      <c r="L8" s="34">
        <v>38333.0</v>
      </c>
      <c r="M8" s="34">
        <v>0.0</v>
      </c>
      <c r="N8" s="52">
        <f t="shared" si="3"/>
        <v>0</v>
      </c>
      <c r="O8" s="35">
        <v>0.0</v>
      </c>
      <c r="P8" s="53">
        <f t="shared" si="4"/>
        <v>0</v>
      </c>
    </row>
    <row r="9">
      <c r="A9" s="31">
        <v>8.0</v>
      </c>
      <c r="B9" s="32">
        <v>217.0</v>
      </c>
      <c r="C9" s="33" t="s">
        <v>61</v>
      </c>
      <c r="D9" s="48">
        <v>31.0</v>
      </c>
      <c r="E9" s="49">
        <v>599460.0</v>
      </c>
      <c r="F9" s="50">
        <v>0.0</v>
      </c>
      <c r="G9" s="34">
        <v>49955.0</v>
      </c>
      <c r="H9" s="35">
        <v>1800.0</v>
      </c>
      <c r="I9" s="50">
        <v>0.0</v>
      </c>
      <c r="J9" s="50">
        <f t="shared" si="1"/>
        <v>48155</v>
      </c>
      <c r="K9" s="50">
        <f t="shared" si="2"/>
        <v>48155</v>
      </c>
      <c r="L9" s="34">
        <v>51755.0</v>
      </c>
      <c r="M9" s="34">
        <v>0.0</v>
      </c>
      <c r="N9" s="52">
        <f t="shared" si="3"/>
        <v>3600</v>
      </c>
      <c r="O9" s="35">
        <v>3555.0</v>
      </c>
      <c r="P9" s="53">
        <f t="shared" si="4"/>
        <v>45</v>
      </c>
    </row>
    <row r="10">
      <c r="A10" s="31">
        <v>9.0</v>
      </c>
      <c r="B10" s="32">
        <v>218.0</v>
      </c>
      <c r="C10" s="33" t="s">
        <v>65</v>
      </c>
      <c r="D10" s="48">
        <v>31.0</v>
      </c>
      <c r="E10" s="49">
        <v>726804.0</v>
      </c>
      <c r="F10" s="50">
        <v>0.0</v>
      </c>
      <c r="G10" s="34">
        <v>60567.0</v>
      </c>
      <c r="H10" s="35">
        <v>1800.0</v>
      </c>
      <c r="I10" s="50">
        <v>0.0</v>
      </c>
      <c r="J10" s="50">
        <f t="shared" si="1"/>
        <v>58767</v>
      </c>
      <c r="K10" s="50">
        <f t="shared" si="2"/>
        <v>58767</v>
      </c>
      <c r="L10" s="34">
        <v>62367.0</v>
      </c>
      <c r="M10" s="34">
        <v>0.0</v>
      </c>
      <c r="N10" s="52">
        <f t="shared" si="3"/>
        <v>3600</v>
      </c>
      <c r="O10" s="35">
        <v>0.0</v>
      </c>
      <c r="P10" s="53">
        <f t="shared" si="4"/>
        <v>3600</v>
      </c>
    </row>
    <row r="11">
      <c r="A11" s="31">
        <v>10.0</v>
      </c>
      <c r="B11" s="32">
        <v>219.0</v>
      </c>
      <c r="C11" s="33" t="s">
        <v>67</v>
      </c>
      <c r="D11" s="48">
        <v>31.0</v>
      </c>
      <c r="E11" s="54">
        <v>624444.0</v>
      </c>
      <c r="F11" s="50">
        <v>0.0</v>
      </c>
      <c r="G11" s="38">
        <v>52037.0</v>
      </c>
      <c r="H11" s="35">
        <v>2496.0</v>
      </c>
      <c r="I11" s="50">
        <v>0.0</v>
      </c>
      <c r="J11" s="50">
        <f t="shared" si="1"/>
        <v>49541</v>
      </c>
      <c r="K11" s="55">
        <f t="shared" si="2"/>
        <v>49541</v>
      </c>
      <c r="L11" s="38">
        <f t="shared" ref="L11:L19" si="5">G11+H11</f>
        <v>54533</v>
      </c>
      <c r="M11" s="56"/>
      <c r="N11" s="52">
        <f t="shared" si="3"/>
        <v>4992</v>
      </c>
      <c r="O11" s="35">
        <v>0.0</v>
      </c>
      <c r="P11" s="53">
        <f t="shared" si="4"/>
        <v>4992</v>
      </c>
    </row>
    <row r="12">
      <c r="A12" s="31">
        <v>11.0</v>
      </c>
      <c r="B12" s="32">
        <v>220.0</v>
      </c>
      <c r="C12" s="33" t="s">
        <v>71</v>
      </c>
      <c r="D12" s="48">
        <v>31.0</v>
      </c>
      <c r="E12" s="54">
        <v>733848.0</v>
      </c>
      <c r="F12" s="50">
        <v>0.0</v>
      </c>
      <c r="G12" s="38">
        <v>61154.0</v>
      </c>
      <c r="H12" s="35">
        <v>12000.0</v>
      </c>
      <c r="I12" s="50">
        <v>0.0</v>
      </c>
      <c r="J12" s="50">
        <f t="shared" si="1"/>
        <v>49154</v>
      </c>
      <c r="K12" s="55">
        <f t="shared" si="2"/>
        <v>49154</v>
      </c>
      <c r="L12" s="38">
        <f t="shared" si="5"/>
        <v>73154</v>
      </c>
      <c r="M12" s="56"/>
      <c r="N12" s="52">
        <f t="shared" si="3"/>
        <v>24000</v>
      </c>
      <c r="O12" s="35">
        <v>0.0</v>
      </c>
      <c r="P12" s="53">
        <f t="shared" si="4"/>
        <v>24000</v>
      </c>
    </row>
    <row r="13">
      <c r="A13" s="31">
        <v>12.0</v>
      </c>
      <c r="B13" s="32">
        <v>221.0</v>
      </c>
      <c r="C13" s="33" t="s">
        <v>75</v>
      </c>
      <c r="D13" s="48">
        <v>31.0</v>
      </c>
      <c r="E13" s="54">
        <v>1180848.0</v>
      </c>
      <c r="F13" s="50">
        <v>0.0</v>
      </c>
      <c r="G13" s="38">
        <v>98404.0</v>
      </c>
      <c r="H13" s="35">
        <v>13200.0</v>
      </c>
      <c r="I13" s="50">
        <v>0.0</v>
      </c>
      <c r="J13" s="50">
        <f t="shared" si="1"/>
        <v>85204</v>
      </c>
      <c r="K13" s="55">
        <f t="shared" si="2"/>
        <v>85204</v>
      </c>
      <c r="L13" s="38">
        <f t="shared" si="5"/>
        <v>111604</v>
      </c>
      <c r="M13" s="56"/>
      <c r="N13" s="52">
        <f t="shared" si="3"/>
        <v>26400</v>
      </c>
      <c r="O13" s="35">
        <v>0.0</v>
      </c>
      <c r="P13" s="53">
        <f t="shared" si="4"/>
        <v>26400</v>
      </c>
    </row>
    <row r="14">
      <c r="A14" s="31">
        <v>13.0</v>
      </c>
      <c r="B14" s="32">
        <v>222.0</v>
      </c>
      <c r="C14" s="33" t="s">
        <v>78</v>
      </c>
      <c r="D14" s="48">
        <v>31.0</v>
      </c>
      <c r="E14" s="54">
        <v>396000.0</v>
      </c>
      <c r="F14" s="50">
        <v>0.0</v>
      </c>
      <c r="G14" s="38">
        <v>33000.0</v>
      </c>
      <c r="H14" s="35">
        <v>0.0</v>
      </c>
      <c r="I14" s="50">
        <v>0.0</v>
      </c>
      <c r="J14" s="50">
        <f t="shared" si="1"/>
        <v>33000</v>
      </c>
      <c r="K14" s="55">
        <f t="shared" si="2"/>
        <v>33000</v>
      </c>
      <c r="L14" s="38">
        <f t="shared" si="5"/>
        <v>33000</v>
      </c>
      <c r="M14" s="56"/>
      <c r="N14" s="52">
        <f t="shared" si="3"/>
        <v>0</v>
      </c>
      <c r="O14" s="35">
        <v>0.0</v>
      </c>
      <c r="P14" s="53">
        <f t="shared" si="4"/>
        <v>0</v>
      </c>
    </row>
    <row r="15">
      <c r="A15" s="31">
        <v>14.0</v>
      </c>
      <c r="B15" s="32">
        <v>223.0</v>
      </c>
      <c r="C15" s="33" t="s">
        <v>81</v>
      </c>
      <c r="D15" s="48">
        <v>31.0</v>
      </c>
      <c r="E15" s="54">
        <v>1020612.0</v>
      </c>
      <c r="F15" s="50">
        <v>0.0</v>
      </c>
      <c r="G15" s="38">
        <v>85051.0</v>
      </c>
      <c r="H15" s="35">
        <v>0.0</v>
      </c>
      <c r="I15" s="50">
        <v>0.0</v>
      </c>
      <c r="J15" s="50">
        <f t="shared" si="1"/>
        <v>85051</v>
      </c>
      <c r="K15" s="55">
        <f t="shared" si="2"/>
        <v>85051</v>
      </c>
      <c r="L15" s="38">
        <f t="shared" si="5"/>
        <v>85051</v>
      </c>
      <c r="M15" s="56"/>
      <c r="N15" s="52">
        <f t="shared" si="3"/>
        <v>0</v>
      </c>
      <c r="O15" s="35">
        <v>0.0</v>
      </c>
      <c r="P15" s="53">
        <f t="shared" si="4"/>
        <v>0</v>
      </c>
    </row>
    <row r="16">
      <c r="A16" s="31">
        <v>15.0</v>
      </c>
      <c r="B16" s="32">
        <v>224.0</v>
      </c>
      <c r="C16" s="33" t="s">
        <v>84</v>
      </c>
      <c r="D16" s="48">
        <v>31.0</v>
      </c>
      <c r="E16" s="54">
        <v>1016364.0</v>
      </c>
      <c r="F16" s="50">
        <v>0.0</v>
      </c>
      <c r="G16" s="38">
        <v>84697.0</v>
      </c>
      <c r="H16" s="35">
        <v>0.0</v>
      </c>
      <c r="I16" s="50">
        <v>0.0</v>
      </c>
      <c r="J16" s="50">
        <f t="shared" si="1"/>
        <v>84697</v>
      </c>
      <c r="K16" s="55">
        <f t="shared" si="2"/>
        <v>84697</v>
      </c>
      <c r="L16" s="38">
        <f t="shared" si="5"/>
        <v>84697</v>
      </c>
      <c r="M16" s="56"/>
      <c r="N16" s="52">
        <f t="shared" si="3"/>
        <v>0</v>
      </c>
      <c r="O16" s="35">
        <v>0.0</v>
      </c>
      <c r="P16" s="53">
        <f t="shared" si="4"/>
        <v>0</v>
      </c>
    </row>
    <row r="17">
      <c r="A17" s="31">
        <v>16.0</v>
      </c>
      <c r="B17" s="32">
        <v>225.0</v>
      </c>
      <c r="C17" s="33" t="s">
        <v>88</v>
      </c>
      <c r="D17" s="48">
        <v>31.0</v>
      </c>
      <c r="E17" s="54">
        <v>459996.0</v>
      </c>
      <c r="F17" s="50">
        <v>0.0</v>
      </c>
      <c r="G17" s="38">
        <v>38333.0</v>
      </c>
      <c r="H17" s="35">
        <v>0.0</v>
      </c>
      <c r="I17" s="50">
        <v>0.0</v>
      </c>
      <c r="J17" s="50">
        <f t="shared" si="1"/>
        <v>38333</v>
      </c>
      <c r="K17" s="55">
        <f t="shared" si="2"/>
        <v>38333</v>
      </c>
      <c r="L17" s="38">
        <f t="shared" si="5"/>
        <v>38333</v>
      </c>
      <c r="M17" s="56"/>
      <c r="N17" s="52">
        <f t="shared" si="3"/>
        <v>0</v>
      </c>
      <c r="O17" s="35">
        <v>0.0</v>
      </c>
      <c r="P17" s="53">
        <f t="shared" si="4"/>
        <v>0</v>
      </c>
    </row>
    <row r="18">
      <c r="A18" s="31">
        <v>17.0</v>
      </c>
      <c r="B18" s="32">
        <v>226.0</v>
      </c>
      <c r="C18" s="33" t="s">
        <v>91</v>
      </c>
      <c r="D18" s="48">
        <v>31.0</v>
      </c>
      <c r="E18" s="54">
        <v>599460.0</v>
      </c>
      <c r="F18" s="50">
        <v>0.0</v>
      </c>
      <c r="G18" s="38">
        <v>49955.0</v>
      </c>
      <c r="H18" s="35">
        <v>1800.0</v>
      </c>
      <c r="I18" s="50">
        <v>0.0</v>
      </c>
      <c r="J18" s="50">
        <f t="shared" si="1"/>
        <v>48155</v>
      </c>
      <c r="K18" s="55">
        <f t="shared" si="2"/>
        <v>48155</v>
      </c>
      <c r="L18" s="38">
        <f t="shared" si="5"/>
        <v>51755</v>
      </c>
      <c r="M18" s="56"/>
      <c r="N18" s="52">
        <f t="shared" si="3"/>
        <v>3600</v>
      </c>
      <c r="O18" s="35">
        <v>3555.0</v>
      </c>
      <c r="P18" s="53">
        <f t="shared" si="4"/>
        <v>45</v>
      </c>
    </row>
    <row r="19">
      <c r="A19" s="31">
        <v>18.0</v>
      </c>
      <c r="B19" s="32">
        <v>227.0</v>
      </c>
      <c r="C19" s="33" t="s">
        <v>94</v>
      </c>
      <c r="D19" s="48">
        <v>31.0</v>
      </c>
      <c r="E19" s="54">
        <v>762804.0</v>
      </c>
      <c r="F19" s="50">
        <v>0.0</v>
      </c>
      <c r="G19" s="38">
        <v>63567.0</v>
      </c>
      <c r="H19" s="35">
        <v>1800.0</v>
      </c>
      <c r="I19" s="50">
        <v>0.0</v>
      </c>
      <c r="J19" s="50">
        <f t="shared" si="1"/>
        <v>61767</v>
      </c>
      <c r="K19" s="55">
        <f t="shared" si="2"/>
        <v>61767</v>
      </c>
      <c r="L19" s="38">
        <f t="shared" si="5"/>
        <v>65367</v>
      </c>
      <c r="M19" s="56"/>
      <c r="N19" s="52">
        <f t="shared" si="3"/>
        <v>3600</v>
      </c>
      <c r="O19" s="35">
        <v>0.0</v>
      </c>
      <c r="P19" s="53">
        <f t="shared" si="4"/>
        <v>3600</v>
      </c>
    </row>
    <row r="20">
      <c r="A20" s="39"/>
      <c r="B20" s="41"/>
      <c r="C20" s="40" t="s">
        <v>98</v>
      </c>
      <c r="D20" s="41"/>
      <c r="E20" s="57">
        <f t="shared" ref="E20:H20" si="6">SUM(E2:E19)</f>
        <v>15436752</v>
      </c>
      <c r="F20" s="57">
        <f t="shared" si="6"/>
        <v>900000</v>
      </c>
      <c r="G20" s="57">
        <f t="shared" si="6"/>
        <v>1286396</v>
      </c>
      <c r="H20" s="57">
        <f t="shared" si="6"/>
        <v>62592</v>
      </c>
      <c r="I20" s="57">
        <f>SUM(I2:I10)</f>
        <v>0</v>
      </c>
      <c r="J20" s="57">
        <f t="shared" ref="J20:L20" si="7">SUM(J2:J19)</f>
        <v>1223804</v>
      </c>
      <c r="K20" s="57">
        <f t="shared" si="7"/>
        <v>1223804</v>
      </c>
      <c r="L20" s="57">
        <f t="shared" si="7"/>
        <v>1424253</v>
      </c>
      <c r="M20" s="57" t="str">
        <f>SUM(M2:M10)</f>
        <v>#REF!</v>
      </c>
      <c r="N20" s="57">
        <f t="shared" ref="N20:P20" si="8">SUM(N2:N19)</f>
        <v>200449</v>
      </c>
      <c r="O20" s="57">
        <f t="shared" si="8"/>
        <v>7110</v>
      </c>
      <c r="P20" s="58">
        <f t="shared" si="8"/>
        <v>193339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0</v>
      </c>
      <c r="B1" s="27" t="s">
        <v>1</v>
      </c>
      <c r="C1" s="28" t="s">
        <v>2</v>
      </c>
      <c r="D1" s="28" t="s">
        <v>125</v>
      </c>
      <c r="E1" s="28" t="s">
        <v>126</v>
      </c>
      <c r="F1" s="28" t="s">
        <v>127</v>
      </c>
      <c r="G1" s="28" t="s">
        <v>128</v>
      </c>
      <c r="H1" s="28" t="s">
        <v>129</v>
      </c>
      <c r="I1" s="28" t="s">
        <v>107</v>
      </c>
      <c r="J1" s="30" t="s">
        <v>25</v>
      </c>
    </row>
    <row r="2">
      <c r="A2" s="31">
        <v>1.0</v>
      </c>
      <c r="B2" s="32">
        <v>210.0</v>
      </c>
      <c r="C2" s="33" t="s">
        <v>26</v>
      </c>
      <c r="D2" s="35">
        <v>20800.0</v>
      </c>
      <c r="E2" s="35">
        <v>0.0</v>
      </c>
      <c r="F2" s="34">
        <f t="shared" ref="F2:F19" si="1">D2+E2</f>
        <v>20800</v>
      </c>
      <c r="G2" s="35">
        <f t="shared" ref="G2:G19" si="2">ROUND(F2*12%,0)</f>
        <v>2496</v>
      </c>
      <c r="H2" s="35">
        <v>2496.0</v>
      </c>
      <c r="I2" s="34">
        <f t="shared" ref="I2:I19" si="3">G2-H2</f>
        <v>0</v>
      </c>
      <c r="J2" s="59"/>
    </row>
    <row r="3">
      <c r="A3" s="31">
        <v>2.0</v>
      </c>
      <c r="B3" s="32">
        <v>211.0</v>
      </c>
      <c r="C3" s="33" t="s">
        <v>33</v>
      </c>
      <c r="D3" s="35">
        <v>20000.0</v>
      </c>
      <c r="E3" s="35">
        <v>0.0</v>
      </c>
      <c r="F3" s="34">
        <f t="shared" si="1"/>
        <v>20000</v>
      </c>
      <c r="G3" s="35">
        <f t="shared" si="2"/>
        <v>2400</v>
      </c>
      <c r="H3" s="35">
        <v>12000.0</v>
      </c>
      <c r="I3" s="34">
        <f t="shared" si="3"/>
        <v>-9600</v>
      </c>
      <c r="J3" s="59"/>
    </row>
    <row r="4">
      <c r="A4" s="31">
        <v>3.0</v>
      </c>
      <c r="B4" s="32">
        <v>212.0</v>
      </c>
      <c r="C4" s="33" t="s">
        <v>108</v>
      </c>
      <c r="D4" s="35">
        <v>210000.0</v>
      </c>
      <c r="E4" s="35">
        <v>0.0</v>
      </c>
      <c r="F4" s="34">
        <f t="shared" si="1"/>
        <v>210000</v>
      </c>
      <c r="G4" s="35">
        <f t="shared" si="2"/>
        <v>25200</v>
      </c>
      <c r="H4" s="35">
        <v>13200.0</v>
      </c>
      <c r="I4" s="34">
        <f t="shared" si="3"/>
        <v>12000</v>
      </c>
      <c r="J4" s="60"/>
    </row>
    <row r="5">
      <c r="A5" s="31">
        <v>4.0</v>
      </c>
      <c r="B5" s="32">
        <v>213.0</v>
      </c>
      <c r="C5" s="33" t="s">
        <v>44</v>
      </c>
      <c r="D5" s="35">
        <v>15500.0</v>
      </c>
      <c r="E5" s="35">
        <v>0.0</v>
      </c>
      <c r="F5" s="34">
        <f t="shared" si="1"/>
        <v>15500</v>
      </c>
      <c r="G5" s="35">
        <f t="shared" si="2"/>
        <v>1860</v>
      </c>
      <c r="H5" s="35">
        <v>0.0</v>
      </c>
      <c r="I5" s="34">
        <f t="shared" si="3"/>
        <v>1860</v>
      </c>
      <c r="J5" s="37" t="s">
        <v>130</v>
      </c>
    </row>
    <row r="6">
      <c r="A6" s="31">
        <v>5.0</v>
      </c>
      <c r="B6" s="32">
        <v>214.0</v>
      </c>
      <c r="C6" s="33" t="s">
        <v>49</v>
      </c>
      <c r="D6" s="35">
        <v>32000.0</v>
      </c>
      <c r="E6" s="35">
        <v>0.0</v>
      </c>
      <c r="F6" s="34">
        <f t="shared" si="1"/>
        <v>32000</v>
      </c>
      <c r="G6" s="35">
        <f t="shared" si="2"/>
        <v>3840</v>
      </c>
      <c r="H6" s="35">
        <v>0.0</v>
      </c>
      <c r="I6" s="34">
        <f t="shared" si="3"/>
        <v>3840</v>
      </c>
      <c r="J6" s="37" t="s">
        <v>130</v>
      </c>
    </row>
    <row r="7">
      <c r="A7" s="31">
        <v>6.0</v>
      </c>
      <c r="B7" s="32">
        <v>215.0</v>
      </c>
      <c r="C7" s="33" t="s">
        <v>54</v>
      </c>
      <c r="D7" s="35">
        <v>30000.0</v>
      </c>
      <c r="E7" s="35">
        <v>0.0</v>
      </c>
      <c r="F7" s="34">
        <f t="shared" si="1"/>
        <v>30000</v>
      </c>
      <c r="G7" s="35">
        <f t="shared" si="2"/>
        <v>3600</v>
      </c>
      <c r="H7" s="35">
        <v>0.0</v>
      </c>
      <c r="I7" s="34">
        <f t="shared" si="3"/>
        <v>3600</v>
      </c>
      <c r="J7" s="37" t="s">
        <v>130</v>
      </c>
    </row>
    <row r="8">
      <c r="A8" s="31">
        <v>7.0</v>
      </c>
      <c r="B8" s="32">
        <v>216.0</v>
      </c>
      <c r="C8" s="33" t="s">
        <v>110</v>
      </c>
      <c r="D8" s="35">
        <v>15333.0</v>
      </c>
      <c r="E8" s="35">
        <v>0.0</v>
      </c>
      <c r="F8" s="34">
        <f t="shared" si="1"/>
        <v>15333</v>
      </c>
      <c r="G8" s="35">
        <f t="shared" si="2"/>
        <v>1840</v>
      </c>
      <c r="H8" s="35">
        <v>0.0</v>
      </c>
      <c r="I8" s="34">
        <f t="shared" si="3"/>
        <v>1840</v>
      </c>
      <c r="J8" s="37" t="s">
        <v>130</v>
      </c>
    </row>
    <row r="9">
      <c r="A9" s="31">
        <v>8.0</v>
      </c>
      <c r="B9" s="32">
        <v>217.0</v>
      </c>
      <c r="C9" s="33" t="s">
        <v>61</v>
      </c>
      <c r="D9" s="35">
        <v>20000.0</v>
      </c>
      <c r="E9" s="35">
        <v>0.0</v>
      </c>
      <c r="F9" s="34">
        <f t="shared" si="1"/>
        <v>20000</v>
      </c>
      <c r="G9" s="35">
        <f t="shared" si="2"/>
        <v>2400</v>
      </c>
      <c r="H9" s="35">
        <v>1800.0</v>
      </c>
      <c r="I9" s="34">
        <f t="shared" si="3"/>
        <v>600</v>
      </c>
      <c r="J9" s="36"/>
    </row>
    <row r="10">
      <c r="A10" s="31">
        <v>9.0</v>
      </c>
      <c r="B10" s="32">
        <v>218.0</v>
      </c>
      <c r="C10" s="33" t="s">
        <v>65</v>
      </c>
      <c r="D10" s="35">
        <v>25667.0</v>
      </c>
      <c r="E10" s="35">
        <v>0.0</v>
      </c>
      <c r="F10" s="34">
        <f t="shared" si="1"/>
        <v>25667</v>
      </c>
      <c r="G10" s="35">
        <f t="shared" si="2"/>
        <v>3080</v>
      </c>
      <c r="H10" s="35">
        <v>1800.0</v>
      </c>
      <c r="I10" s="34">
        <f t="shared" si="3"/>
        <v>1280</v>
      </c>
      <c r="J10" s="59"/>
    </row>
    <row r="11">
      <c r="A11" s="31">
        <v>10.0</v>
      </c>
      <c r="B11" s="32">
        <v>219.0</v>
      </c>
      <c r="C11" s="33" t="s">
        <v>67</v>
      </c>
      <c r="D11" s="35">
        <v>30800.0</v>
      </c>
      <c r="E11" s="35">
        <v>0.0</v>
      </c>
      <c r="F11" s="34">
        <f t="shared" si="1"/>
        <v>30800</v>
      </c>
      <c r="G11" s="35">
        <f t="shared" si="2"/>
        <v>3696</v>
      </c>
      <c r="H11" s="35">
        <v>2496.0</v>
      </c>
      <c r="I11" s="34">
        <f t="shared" si="3"/>
        <v>1200</v>
      </c>
      <c r="J11" s="61"/>
    </row>
    <row r="12">
      <c r="A12" s="31">
        <v>11.0</v>
      </c>
      <c r="B12" s="32">
        <v>220.0</v>
      </c>
      <c r="C12" s="33" t="s">
        <v>71</v>
      </c>
      <c r="D12" s="35">
        <v>15000.0</v>
      </c>
      <c r="E12" s="35">
        <v>0.0</v>
      </c>
      <c r="F12" s="34">
        <f t="shared" si="1"/>
        <v>15000</v>
      </c>
      <c r="G12" s="35">
        <f t="shared" si="2"/>
        <v>1800</v>
      </c>
      <c r="H12" s="35">
        <v>12000.0</v>
      </c>
      <c r="I12" s="34">
        <f t="shared" si="3"/>
        <v>-10200</v>
      </c>
      <c r="J12" s="61"/>
    </row>
    <row r="13">
      <c r="A13" s="31">
        <v>12.0</v>
      </c>
      <c r="B13" s="32">
        <v>221.0</v>
      </c>
      <c r="C13" s="33" t="s">
        <v>75</v>
      </c>
      <c r="D13" s="35">
        <v>35000.0</v>
      </c>
      <c r="E13" s="35">
        <v>0.0</v>
      </c>
      <c r="F13" s="34">
        <f t="shared" si="1"/>
        <v>35000</v>
      </c>
      <c r="G13" s="35">
        <f t="shared" si="2"/>
        <v>4200</v>
      </c>
      <c r="H13" s="35">
        <v>13200.0</v>
      </c>
      <c r="I13" s="34">
        <f t="shared" si="3"/>
        <v>-9000</v>
      </c>
      <c r="J13" s="61"/>
    </row>
    <row r="14">
      <c r="A14" s="31">
        <v>13.0</v>
      </c>
      <c r="B14" s="32">
        <v>222.0</v>
      </c>
      <c r="C14" s="33" t="s">
        <v>78</v>
      </c>
      <c r="D14" s="35">
        <v>18500.0</v>
      </c>
      <c r="E14" s="35">
        <v>0.0</v>
      </c>
      <c r="F14" s="34">
        <f t="shared" si="1"/>
        <v>18500</v>
      </c>
      <c r="G14" s="35">
        <f t="shared" si="2"/>
        <v>2220</v>
      </c>
      <c r="H14" s="35">
        <v>0.0</v>
      </c>
      <c r="I14" s="34">
        <f t="shared" si="3"/>
        <v>2220</v>
      </c>
      <c r="J14" s="37" t="s">
        <v>130</v>
      </c>
    </row>
    <row r="15">
      <c r="A15" s="31">
        <v>14.0</v>
      </c>
      <c r="B15" s="32">
        <v>223.0</v>
      </c>
      <c r="C15" s="33" t="s">
        <v>81</v>
      </c>
      <c r="D15" s="35">
        <v>42000.0</v>
      </c>
      <c r="E15" s="35">
        <v>0.0</v>
      </c>
      <c r="F15" s="34">
        <f t="shared" si="1"/>
        <v>42000</v>
      </c>
      <c r="G15" s="35">
        <f t="shared" si="2"/>
        <v>5040</v>
      </c>
      <c r="H15" s="35">
        <v>0.0</v>
      </c>
      <c r="I15" s="34">
        <f t="shared" si="3"/>
        <v>5040</v>
      </c>
      <c r="J15" s="37" t="s">
        <v>130</v>
      </c>
    </row>
    <row r="16">
      <c r="A16" s="31">
        <v>15.0</v>
      </c>
      <c r="B16" s="32">
        <v>224.0</v>
      </c>
      <c r="C16" s="33" t="s">
        <v>84</v>
      </c>
      <c r="D16" s="35">
        <v>30000.0</v>
      </c>
      <c r="E16" s="35">
        <v>0.0</v>
      </c>
      <c r="F16" s="34">
        <f t="shared" si="1"/>
        <v>30000</v>
      </c>
      <c r="G16" s="35">
        <f t="shared" si="2"/>
        <v>3600</v>
      </c>
      <c r="H16" s="35">
        <v>0.0</v>
      </c>
      <c r="I16" s="34">
        <f t="shared" si="3"/>
        <v>3600</v>
      </c>
      <c r="J16" s="37" t="s">
        <v>130</v>
      </c>
    </row>
    <row r="17">
      <c r="A17" s="31">
        <v>16.0</v>
      </c>
      <c r="B17" s="32">
        <v>225.0</v>
      </c>
      <c r="C17" s="33" t="s">
        <v>88</v>
      </c>
      <c r="D17" s="35">
        <v>15333.0</v>
      </c>
      <c r="E17" s="35">
        <v>0.0</v>
      </c>
      <c r="F17" s="34">
        <f t="shared" si="1"/>
        <v>15333</v>
      </c>
      <c r="G17" s="35">
        <f t="shared" si="2"/>
        <v>1840</v>
      </c>
      <c r="H17" s="35">
        <v>0.0</v>
      </c>
      <c r="I17" s="34">
        <f t="shared" si="3"/>
        <v>1840</v>
      </c>
      <c r="J17" s="37" t="s">
        <v>130</v>
      </c>
    </row>
    <row r="18">
      <c r="A18" s="31">
        <v>17.0</v>
      </c>
      <c r="B18" s="32">
        <v>226.0</v>
      </c>
      <c r="C18" s="33" t="s">
        <v>91</v>
      </c>
      <c r="D18" s="35">
        <v>20000.0</v>
      </c>
      <c r="E18" s="35">
        <v>0.0</v>
      </c>
      <c r="F18" s="34">
        <f t="shared" si="1"/>
        <v>20000</v>
      </c>
      <c r="G18" s="35">
        <f t="shared" si="2"/>
        <v>2400</v>
      </c>
      <c r="H18" s="35">
        <v>1800.0</v>
      </c>
      <c r="I18" s="34">
        <f t="shared" si="3"/>
        <v>600</v>
      </c>
      <c r="J18" s="61"/>
    </row>
    <row r="19">
      <c r="A19" s="31">
        <v>18.0</v>
      </c>
      <c r="B19" s="32">
        <v>227.0</v>
      </c>
      <c r="C19" s="33" t="s">
        <v>94</v>
      </c>
      <c r="D19" s="35">
        <v>28667.0</v>
      </c>
      <c r="E19" s="35">
        <v>0.0</v>
      </c>
      <c r="F19" s="34">
        <f t="shared" si="1"/>
        <v>28667</v>
      </c>
      <c r="G19" s="35">
        <f t="shared" si="2"/>
        <v>3440</v>
      </c>
      <c r="H19" s="35">
        <v>1800.0</v>
      </c>
      <c r="I19" s="34">
        <f t="shared" si="3"/>
        <v>1640</v>
      </c>
      <c r="J19" s="61"/>
    </row>
    <row r="20">
      <c r="A20" s="39"/>
      <c r="B20" s="40" t="s">
        <v>98</v>
      </c>
      <c r="C20" s="41"/>
      <c r="D20" s="42">
        <f t="shared" ref="D20:I20" si="4">SUM(D2:D10)</f>
        <v>389300</v>
      </c>
      <c r="E20" s="42">
        <f t="shared" si="4"/>
        <v>0</v>
      </c>
      <c r="F20" s="42">
        <f t="shared" si="4"/>
        <v>389300</v>
      </c>
      <c r="G20" s="42">
        <f t="shared" si="4"/>
        <v>46716</v>
      </c>
      <c r="H20" s="42">
        <f t="shared" si="4"/>
        <v>31296</v>
      </c>
      <c r="I20" s="42">
        <f t="shared" si="4"/>
        <v>15420</v>
      </c>
      <c r="J20" s="4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4" t="s">
        <v>0</v>
      </c>
      <c r="B1" s="45" t="s">
        <v>111</v>
      </c>
      <c r="C1" s="45" t="s">
        <v>112</v>
      </c>
      <c r="D1" s="46" t="s">
        <v>14</v>
      </c>
      <c r="E1" s="46" t="s">
        <v>15</v>
      </c>
      <c r="F1" s="46" t="s">
        <v>16</v>
      </c>
      <c r="G1" s="46" t="s">
        <v>17</v>
      </c>
      <c r="H1" s="46" t="s">
        <v>131</v>
      </c>
      <c r="I1" s="46" t="s">
        <v>116</v>
      </c>
      <c r="J1" s="46" t="s">
        <v>132</v>
      </c>
      <c r="K1" s="46" t="s">
        <v>115</v>
      </c>
      <c r="L1" s="47" t="s">
        <v>133</v>
      </c>
    </row>
    <row r="2">
      <c r="A2" s="31">
        <v>1.0</v>
      </c>
      <c r="B2" s="32">
        <v>210.0</v>
      </c>
      <c r="C2" s="33" t="s">
        <v>26</v>
      </c>
      <c r="D2" s="35">
        <v>20800.0</v>
      </c>
      <c r="E2" s="35">
        <v>10400.0</v>
      </c>
      <c r="F2" s="35">
        <v>3333.0</v>
      </c>
      <c r="G2" s="35">
        <v>10000.0</v>
      </c>
      <c r="H2" s="35">
        <v>2496.0</v>
      </c>
      <c r="I2" s="34">
        <v>42037.0</v>
      </c>
      <c r="J2" s="35">
        <f t="shared" ref="J2:J19" si="1">I2*12</f>
        <v>504444</v>
      </c>
      <c r="K2" s="50">
        <v>0.0</v>
      </c>
      <c r="L2" s="49">
        <f t="shared" ref="L2:L19" si="2">J2+K2</f>
        <v>504444</v>
      </c>
    </row>
    <row r="3">
      <c r="A3" s="31">
        <v>2.0</v>
      </c>
      <c r="B3" s="32">
        <v>211.0</v>
      </c>
      <c r="C3" s="33" t="s">
        <v>33</v>
      </c>
      <c r="D3" s="35">
        <v>20000.0</v>
      </c>
      <c r="E3" s="35">
        <v>50000.0</v>
      </c>
      <c r="F3" s="35">
        <v>3333.0</v>
      </c>
      <c r="G3" s="35">
        <v>32667.0</v>
      </c>
      <c r="H3" s="35">
        <v>12000.0</v>
      </c>
      <c r="I3" s="34">
        <v>66154.0</v>
      </c>
      <c r="J3" s="35">
        <f t="shared" si="1"/>
        <v>793848</v>
      </c>
      <c r="K3" s="50">
        <v>100000.0</v>
      </c>
      <c r="L3" s="49">
        <f t="shared" si="2"/>
        <v>893848</v>
      </c>
    </row>
    <row r="4">
      <c r="A4" s="31">
        <v>3.0</v>
      </c>
      <c r="B4" s="32">
        <v>212.0</v>
      </c>
      <c r="C4" s="33" t="s">
        <v>108</v>
      </c>
      <c r="D4" s="35">
        <v>210000.0</v>
      </c>
      <c r="E4" s="35">
        <v>65000.0</v>
      </c>
      <c r="F4" s="35">
        <v>3333.0</v>
      </c>
      <c r="G4" s="35">
        <v>32467.0</v>
      </c>
      <c r="H4" s="35">
        <v>13200.0</v>
      </c>
      <c r="I4" s="34">
        <v>273404.0</v>
      </c>
      <c r="J4" s="35">
        <f t="shared" si="1"/>
        <v>3280848</v>
      </c>
      <c r="K4" s="50">
        <v>760000.0</v>
      </c>
      <c r="L4" s="49">
        <f t="shared" si="2"/>
        <v>4040848</v>
      </c>
    </row>
    <row r="5">
      <c r="A5" s="31">
        <v>4.0</v>
      </c>
      <c r="B5" s="32">
        <v>213.0</v>
      </c>
      <c r="C5" s="33" t="s">
        <v>44</v>
      </c>
      <c r="D5" s="35">
        <v>15500.0</v>
      </c>
      <c r="E5" s="35">
        <v>7750.0</v>
      </c>
      <c r="F5" s="35">
        <v>3333.0</v>
      </c>
      <c r="G5" s="35">
        <v>3417.0</v>
      </c>
      <c r="H5" s="35">
        <v>0.0</v>
      </c>
      <c r="I5" s="34">
        <v>30000.0</v>
      </c>
      <c r="J5" s="35">
        <f t="shared" si="1"/>
        <v>360000</v>
      </c>
      <c r="K5" s="50">
        <v>0.0</v>
      </c>
      <c r="L5" s="49">
        <f t="shared" si="2"/>
        <v>360000</v>
      </c>
    </row>
    <row r="6">
      <c r="A6" s="31">
        <v>5.0</v>
      </c>
      <c r="B6" s="32">
        <v>214.0</v>
      </c>
      <c r="C6" s="33" t="s">
        <v>49</v>
      </c>
      <c r="D6" s="35">
        <v>32000.0</v>
      </c>
      <c r="E6" s="35">
        <v>21000.0</v>
      </c>
      <c r="F6" s="35">
        <v>3333.0</v>
      </c>
      <c r="G6" s="35">
        <v>23667.0</v>
      </c>
      <c r="H6" s="35">
        <v>0.0</v>
      </c>
      <c r="I6" s="34">
        <v>75051.0</v>
      </c>
      <c r="J6" s="35">
        <f t="shared" si="1"/>
        <v>900612</v>
      </c>
      <c r="K6" s="50">
        <v>40000.0</v>
      </c>
      <c r="L6" s="49">
        <f t="shared" si="2"/>
        <v>940612</v>
      </c>
    </row>
    <row r="7">
      <c r="A7" s="31">
        <v>6.0</v>
      </c>
      <c r="B7" s="32">
        <v>215.0</v>
      </c>
      <c r="C7" s="33" t="s">
        <v>54</v>
      </c>
      <c r="D7" s="35">
        <v>30000.0</v>
      </c>
      <c r="E7" s="35">
        <v>20000.0</v>
      </c>
      <c r="F7" s="35">
        <v>3333.0</v>
      </c>
      <c r="G7" s="35">
        <v>36667.0</v>
      </c>
      <c r="H7" s="35">
        <v>0.0</v>
      </c>
      <c r="I7" s="34">
        <v>84697.0</v>
      </c>
      <c r="J7" s="35">
        <f t="shared" si="1"/>
        <v>1016364</v>
      </c>
      <c r="K7" s="50">
        <v>0.0</v>
      </c>
      <c r="L7" s="49">
        <f t="shared" si="2"/>
        <v>1016364</v>
      </c>
    </row>
    <row r="8">
      <c r="A8" s="31">
        <v>7.0</v>
      </c>
      <c r="B8" s="32">
        <v>216.0</v>
      </c>
      <c r="C8" s="33" t="s">
        <v>110</v>
      </c>
      <c r="D8" s="35">
        <v>15333.0</v>
      </c>
      <c r="E8" s="35">
        <v>7667.0</v>
      </c>
      <c r="F8" s="35">
        <v>3333.0</v>
      </c>
      <c r="G8" s="35">
        <v>12000.0</v>
      </c>
      <c r="H8" s="35">
        <v>0.0</v>
      </c>
      <c r="I8" s="34">
        <v>38333.0</v>
      </c>
      <c r="J8" s="35">
        <f t="shared" si="1"/>
        <v>459996</v>
      </c>
      <c r="K8" s="50">
        <v>0.0</v>
      </c>
      <c r="L8" s="49">
        <f t="shared" si="2"/>
        <v>459996</v>
      </c>
    </row>
    <row r="9">
      <c r="A9" s="31">
        <v>8.0</v>
      </c>
      <c r="B9" s="32">
        <v>217.0</v>
      </c>
      <c r="C9" s="33" t="s">
        <v>61</v>
      </c>
      <c r="D9" s="35">
        <v>20000.0</v>
      </c>
      <c r="E9" s="35">
        <v>10000.0</v>
      </c>
      <c r="F9" s="35">
        <v>3333.0</v>
      </c>
      <c r="G9" s="35">
        <v>14867.0</v>
      </c>
      <c r="H9" s="35">
        <v>1800.0</v>
      </c>
      <c r="I9" s="34">
        <v>49955.0</v>
      </c>
      <c r="J9" s="35">
        <f t="shared" si="1"/>
        <v>599460</v>
      </c>
      <c r="K9" s="50">
        <v>0.0</v>
      </c>
      <c r="L9" s="49">
        <f t="shared" si="2"/>
        <v>599460</v>
      </c>
    </row>
    <row r="10">
      <c r="A10" s="31">
        <v>9.0</v>
      </c>
      <c r="B10" s="32">
        <v>218.0</v>
      </c>
      <c r="C10" s="33" t="s">
        <v>65</v>
      </c>
      <c r="D10" s="35">
        <v>25667.0</v>
      </c>
      <c r="E10" s="35">
        <v>12834.0</v>
      </c>
      <c r="F10" s="35">
        <v>3333.0</v>
      </c>
      <c r="G10" s="35">
        <v>20533.0</v>
      </c>
      <c r="H10" s="35">
        <v>1800.0</v>
      </c>
      <c r="I10" s="34">
        <v>60567.0</v>
      </c>
      <c r="J10" s="35">
        <f t="shared" si="1"/>
        <v>726804</v>
      </c>
      <c r="K10" s="50">
        <v>0.0</v>
      </c>
      <c r="L10" s="49">
        <f t="shared" si="2"/>
        <v>726804</v>
      </c>
    </row>
    <row r="11">
      <c r="A11" s="31">
        <v>10.0</v>
      </c>
      <c r="B11" s="32">
        <v>219.0</v>
      </c>
      <c r="C11" s="33" t="s">
        <v>67</v>
      </c>
      <c r="D11" s="35">
        <v>30800.0</v>
      </c>
      <c r="E11" s="35">
        <v>10400.0</v>
      </c>
      <c r="F11" s="35">
        <v>3333.0</v>
      </c>
      <c r="G11" s="35">
        <v>10000.0</v>
      </c>
      <c r="H11" s="35">
        <v>2496.0</v>
      </c>
      <c r="I11" s="38">
        <v>52037.0</v>
      </c>
      <c r="J11" s="35">
        <f t="shared" si="1"/>
        <v>624444</v>
      </c>
      <c r="K11" s="50">
        <v>0.0</v>
      </c>
      <c r="L11" s="49">
        <f t="shared" si="2"/>
        <v>624444</v>
      </c>
    </row>
    <row r="12">
      <c r="A12" s="31">
        <v>11.0</v>
      </c>
      <c r="B12" s="32">
        <v>220.0</v>
      </c>
      <c r="C12" s="33" t="s">
        <v>71</v>
      </c>
      <c r="D12" s="35">
        <v>15000.0</v>
      </c>
      <c r="E12" s="35">
        <v>50000.0</v>
      </c>
      <c r="F12" s="35">
        <v>3333.0</v>
      </c>
      <c r="G12" s="35">
        <v>32667.0</v>
      </c>
      <c r="H12" s="35">
        <v>12000.0</v>
      </c>
      <c r="I12" s="38">
        <v>61154.0</v>
      </c>
      <c r="J12" s="35">
        <f t="shared" si="1"/>
        <v>733848</v>
      </c>
      <c r="K12" s="50">
        <v>0.0</v>
      </c>
      <c r="L12" s="49">
        <f t="shared" si="2"/>
        <v>733848</v>
      </c>
    </row>
    <row r="13">
      <c r="A13" s="31">
        <v>12.0</v>
      </c>
      <c r="B13" s="32">
        <v>221.0</v>
      </c>
      <c r="C13" s="33" t="s">
        <v>75</v>
      </c>
      <c r="D13" s="35">
        <v>35000.0</v>
      </c>
      <c r="E13" s="35">
        <v>65000.0</v>
      </c>
      <c r="F13" s="35">
        <v>3333.0</v>
      </c>
      <c r="G13" s="35">
        <v>32467.0</v>
      </c>
      <c r="H13" s="35">
        <v>13200.0</v>
      </c>
      <c r="I13" s="38">
        <v>98404.0</v>
      </c>
      <c r="J13" s="35">
        <f t="shared" si="1"/>
        <v>1180848</v>
      </c>
      <c r="K13" s="50">
        <v>0.0</v>
      </c>
      <c r="L13" s="49">
        <f t="shared" si="2"/>
        <v>1180848</v>
      </c>
    </row>
    <row r="14">
      <c r="A14" s="31">
        <v>13.0</v>
      </c>
      <c r="B14" s="32">
        <v>222.0</v>
      </c>
      <c r="C14" s="33" t="s">
        <v>78</v>
      </c>
      <c r="D14" s="35">
        <v>18500.0</v>
      </c>
      <c r="E14" s="35">
        <v>7750.0</v>
      </c>
      <c r="F14" s="35">
        <v>3333.0</v>
      </c>
      <c r="G14" s="35">
        <v>3417.0</v>
      </c>
      <c r="H14" s="35">
        <v>0.0</v>
      </c>
      <c r="I14" s="38">
        <v>33000.0</v>
      </c>
      <c r="J14" s="35">
        <f t="shared" si="1"/>
        <v>396000</v>
      </c>
      <c r="K14" s="50">
        <v>0.0</v>
      </c>
      <c r="L14" s="49">
        <f t="shared" si="2"/>
        <v>396000</v>
      </c>
    </row>
    <row r="15">
      <c r="A15" s="31">
        <v>14.0</v>
      </c>
      <c r="B15" s="32">
        <v>223.0</v>
      </c>
      <c r="C15" s="33" t="s">
        <v>81</v>
      </c>
      <c r="D15" s="35">
        <v>42000.0</v>
      </c>
      <c r="E15" s="35">
        <v>21000.0</v>
      </c>
      <c r="F15" s="35">
        <v>3333.0</v>
      </c>
      <c r="G15" s="35">
        <v>23667.0</v>
      </c>
      <c r="H15" s="35">
        <v>0.0</v>
      </c>
      <c r="I15" s="38">
        <v>85051.0</v>
      </c>
      <c r="J15" s="35">
        <f t="shared" si="1"/>
        <v>1020612</v>
      </c>
      <c r="K15" s="50">
        <v>0.0</v>
      </c>
      <c r="L15" s="49">
        <f t="shared" si="2"/>
        <v>1020612</v>
      </c>
    </row>
    <row r="16">
      <c r="A16" s="31">
        <v>15.0</v>
      </c>
      <c r="B16" s="32">
        <v>224.0</v>
      </c>
      <c r="C16" s="33" t="s">
        <v>84</v>
      </c>
      <c r="D16" s="35">
        <v>30000.0</v>
      </c>
      <c r="E16" s="35">
        <v>20000.0</v>
      </c>
      <c r="F16" s="35">
        <v>3333.0</v>
      </c>
      <c r="G16" s="35">
        <v>36667.0</v>
      </c>
      <c r="H16" s="35">
        <v>0.0</v>
      </c>
      <c r="I16" s="38">
        <v>84697.0</v>
      </c>
      <c r="J16" s="35">
        <f t="shared" si="1"/>
        <v>1016364</v>
      </c>
      <c r="K16" s="50">
        <v>0.0</v>
      </c>
      <c r="L16" s="49">
        <f t="shared" si="2"/>
        <v>1016364</v>
      </c>
    </row>
    <row r="17">
      <c r="A17" s="31">
        <v>16.0</v>
      </c>
      <c r="B17" s="32">
        <v>225.0</v>
      </c>
      <c r="C17" s="33" t="s">
        <v>88</v>
      </c>
      <c r="D17" s="35">
        <v>15333.0</v>
      </c>
      <c r="E17" s="35">
        <v>7667.0</v>
      </c>
      <c r="F17" s="35">
        <v>3333.0</v>
      </c>
      <c r="G17" s="35">
        <v>12000.0</v>
      </c>
      <c r="H17" s="35">
        <v>0.0</v>
      </c>
      <c r="I17" s="38">
        <v>38333.0</v>
      </c>
      <c r="J17" s="35">
        <f t="shared" si="1"/>
        <v>459996</v>
      </c>
      <c r="K17" s="50">
        <v>0.0</v>
      </c>
      <c r="L17" s="49">
        <f t="shared" si="2"/>
        <v>459996</v>
      </c>
    </row>
    <row r="18">
      <c r="A18" s="31">
        <v>17.0</v>
      </c>
      <c r="B18" s="32">
        <v>226.0</v>
      </c>
      <c r="C18" s="33" t="s">
        <v>91</v>
      </c>
      <c r="D18" s="35">
        <v>20000.0</v>
      </c>
      <c r="E18" s="35">
        <v>10000.0</v>
      </c>
      <c r="F18" s="35">
        <v>3333.0</v>
      </c>
      <c r="G18" s="35">
        <v>14867.0</v>
      </c>
      <c r="H18" s="35">
        <v>1800.0</v>
      </c>
      <c r="I18" s="38">
        <v>49955.0</v>
      </c>
      <c r="J18" s="35">
        <f t="shared" si="1"/>
        <v>599460</v>
      </c>
      <c r="K18" s="50">
        <v>0.0</v>
      </c>
      <c r="L18" s="49">
        <f t="shared" si="2"/>
        <v>599460</v>
      </c>
    </row>
    <row r="19">
      <c r="A19" s="31">
        <v>18.0</v>
      </c>
      <c r="B19" s="32">
        <v>227.0</v>
      </c>
      <c r="C19" s="33" t="s">
        <v>94</v>
      </c>
      <c r="D19" s="35">
        <v>28667.0</v>
      </c>
      <c r="E19" s="35">
        <v>12834.0</v>
      </c>
      <c r="F19" s="35">
        <v>3333.0</v>
      </c>
      <c r="G19" s="35">
        <v>20533.0</v>
      </c>
      <c r="H19" s="35">
        <v>1800.0</v>
      </c>
      <c r="I19" s="38">
        <v>63567.0</v>
      </c>
      <c r="J19" s="35">
        <f t="shared" si="1"/>
        <v>762804</v>
      </c>
      <c r="K19" s="50">
        <v>0.0</v>
      </c>
      <c r="L19" s="49">
        <f t="shared" si="2"/>
        <v>762804</v>
      </c>
    </row>
    <row r="20">
      <c r="A20" s="39"/>
      <c r="B20" s="40" t="s">
        <v>98</v>
      </c>
      <c r="C20" s="41"/>
      <c r="D20" s="42">
        <f t="shared" ref="D20:L20" si="3">SUM(D2:D19)</f>
        <v>624600</v>
      </c>
      <c r="E20" s="42">
        <f t="shared" si="3"/>
        <v>409302</v>
      </c>
      <c r="F20" s="42">
        <f t="shared" si="3"/>
        <v>59994</v>
      </c>
      <c r="G20" s="42">
        <f t="shared" si="3"/>
        <v>372570</v>
      </c>
      <c r="H20" s="42">
        <f t="shared" si="3"/>
        <v>62592</v>
      </c>
      <c r="I20" s="42">
        <f t="shared" si="3"/>
        <v>1286396</v>
      </c>
      <c r="J20" s="42">
        <f t="shared" si="3"/>
        <v>15436752</v>
      </c>
      <c r="K20" s="42">
        <f t="shared" si="3"/>
        <v>900000</v>
      </c>
      <c r="L20" s="62">
        <f t="shared" si="3"/>
        <v>16336752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0</v>
      </c>
      <c r="B1" s="27" t="s">
        <v>1</v>
      </c>
      <c r="C1" s="28" t="s">
        <v>2</v>
      </c>
      <c r="D1" s="28" t="s">
        <v>134</v>
      </c>
      <c r="E1" s="28" t="s">
        <v>135</v>
      </c>
      <c r="F1" s="63"/>
    </row>
    <row r="2">
      <c r="A2" s="31">
        <v>1.0</v>
      </c>
      <c r="B2" s="32">
        <v>212.0</v>
      </c>
      <c r="C2" s="33" t="s">
        <v>108</v>
      </c>
      <c r="D2" s="34">
        <v>6000.0</v>
      </c>
      <c r="E2" s="60" t="s">
        <v>136</v>
      </c>
      <c r="F2" s="64"/>
    </row>
    <row r="3">
      <c r="A3" s="31">
        <v>2.0</v>
      </c>
      <c r="B3" s="32">
        <v>223.0</v>
      </c>
      <c r="C3" s="33" t="s">
        <v>81</v>
      </c>
      <c r="D3" s="34">
        <v>10000.0</v>
      </c>
      <c r="E3" s="65" t="s">
        <v>137</v>
      </c>
      <c r="F3" s="64"/>
    </row>
    <row r="4">
      <c r="A4" s="66"/>
      <c r="B4" s="32">
        <v>223.0</v>
      </c>
      <c r="C4" s="33" t="s">
        <v>81</v>
      </c>
      <c r="D4" s="34">
        <v>2000.0</v>
      </c>
      <c r="E4" s="65" t="s">
        <v>138</v>
      </c>
      <c r="F4" s="64"/>
    </row>
    <row r="5">
      <c r="A5" s="31">
        <v>3.0</v>
      </c>
      <c r="B5" s="32">
        <v>223.0</v>
      </c>
      <c r="C5" s="33" t="s">
        <v>81</v>
      </c>
      <c r="D5" s="34">
        <v>10000.0</v>
      </c>
      <c r="E5" s="65" t="s">
        <v>139</v>
      </c>
      <c r="F5" s="64"/>
    </row>
    <row r="6">
      <c r="A6" s="31">
        <v>4.0</v>
      </c>
      <c r="B6" s="32">
        <v>224.0</v>
      </c>
      <c r="C6" s="33" t="s">
        <v>84</v>
      </c>
      <c r="D6" s="34">
        <v>6000.0</v>
      </c>
      <c r="E6" s="65" t="s">
        <v>136</v>
      </c>
      <c r="F6" s="64"/>
    </row>
    <row r="7">
      <c r="A7" s="31">
        <v>5.0</v>
      </c>
      <c r="B7" s="32">
        <v>224.0</v>
      </c>
      <c r="C7" s="33" t="s">
        <v>84</v>
      </c>
      <c r="D7" s="34">
        <v>2000.0</v>
      </c>
      <c r="E7" s="65" t="s">
        <v>138</v>
      </c>
      <c r="F7" s="64"/>
    </row>
    <row r="8">
      <c r="A8" s="31">
        <v>6.0</v>
      </c>
      <c r="B8" s="32">
        <v>227.0</v>
      </c>
      <c r="C8" s="33" t="s">
        <v>94</v>
      </c>
      <c r="D8" s="34">
        <v>6000.0</v>
      </c>
      <c r="E8" s="65" t="s">
        <v>136</v>
      </c>
      <c r="F8" s="64"/>
    </row>
    <row r="9">
      <c r="A9" s="31">
        <v>6.0</v>
      </c>
      <c r="B9" s="32">
        <v>227.0</v>
      </c>
      <c r="C9" s="33" t="s">
        <v>94</v>
      </c>
      <c r="D9" s="34">
        <v>6000.0</v>
      </c>
      <c r="E9" s="65" t="s">
        <v>138</v>
      </c>
      <c r="F9" s="56"/>
    </row>
    <row r="10">
      <c r="A10" s="39"/>
      <c r="B10" s="41"/>
      <c r="C10" s="41"/>
      <c r="D10" s="42">
        <f>SUM(D2:D9)</f>
        <v>48000</v>
      </c>
      <c r="E10" s="67"/>
      <c r="F10" s="6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0</v>
      </c>
      <c r="B1" s="27" t="s">
        <v>1</v>
      </c>
      <c r="C1" s="28" t="s">
        <v>2</v>
      </c>
      <c r="D1" s="28" t="s">
        <v>140</v>
      </c>
      <c r="E1" s="29">
        <v>45474.0</v>
      </c>
      <c r="F1" s="29">
        <v>45505.0</v>
      </c>
      <c r="G1" s="28" t="s">
        <v>107</v>
      </c>
      <c r="H1" s="30" t="s">
        <v>25</v>
      </c>
    </row>
    <row r="2">
      <c r="A2" s="31">
        <v>1.0</v>
      </c>
      <c r="B2" s="32">
        <v>210.0</v>
      </c>
      <c r="C2" s="33" t="s">
        <v>26</v>
      </c>
      <c r="D2" s="34">
        <v>1800.0</v>
      </c>
      <c r="E2" s="68">
        <v>900.0</v>
      </c>
      <c r="F2" s="35">
        <v>900.0</v>
      </c>
      <c r="G2" s="34">
        <f t="shared" ref="G2:G10" si="1">F2-E2</f>
        <v>0</v>
      </c>
      <c r="H2" s="36"/>
    </row>
    <row r="3">
      <c r="A3" s="31">
        <v>2.0</v>
      </c>
      <c r="B3" s="32">
        <v>211.0</v>
      </c>
      <c r="C3" s="33" t="s">
        <v>33</v>
      </c>
      <c r="D3" s="34">
        <v>1200.0</v>
      </c>
      <c r="E3" s="35">
        <v>1000.0</v>
      </c>
      <c r="F3" s="35">
        <v>200.0</v>
      </c>
      <c r="G3" s="34">
        <f t="shared" si="1"/>
        <v>-800</v>
      </c>
      <c r="H3" s="36"/>
    </row>
    <row r="4">
      <c r="A4" s="31">
        <v>3.0</v>
      </c>
      <c r="B4" s="32">
        <v>212.0</v>
      </c>
      <c r="C4" s="33" t="s">
        <v>108</v>
      </c>
      <c r="D4" s="34">
        <v>800.0</v>
      </c>
      <c r="E4" s="35">
        <v>800.0</v>
      </c>
      <c r="F4" s="35">
        <v>0.0</v>
      </c>
      <c r="G4" s="34">
        <f t="shared" si="1"/>
        <v>-800</v>
      </c>
      <c r="H4" s="36"/>
    </row>
    <row r="5">
      <c r="A5" s="31">
        <v>4.0</v>
      </c>
      <c r="B5" s="32">
        <v>213.0</v>
      </c>
      <c r="C5" s="33" t="s">
        <v>44</v>
      </c>
      <c r="D5" s="34">
        <v>2400.0</v>
      </c>
      <c r="E5" s="35">
        <v>2000.0</v>
      </c>
      <c r="F5" s="35">
        <v>400.0</v>
      </c>
      <c r="G5" s="34">
        <f t="shared" si="1"/>
        <v>-1600</v>
      </c>
      <c r="H5" s="36"/>
    </row>
    <row r="6">
      <c r="A6" s="31">
        <v>5.0</v>
      </c>
      <c r="B6" s="32">
        <v>214.0</v>
      </c>
      <c r="C6" s="33" t="s">
        <v>49</v>
      </c>
      <c r="D6" s="34">
        <v>20000.0</v>
      </c>
      <c r="E6" s="35">
        <v>12000.0</v>
      </c>
      <c r="F6" s="35">
        <v>8000.0</v>
      </c>
      <c r="G6" s="34">
        <f t="shared" si="1"/>
        <v>-4000</v>
      </c>
      <c r="H6" s="36"/>
    </row>
    <row r="7">
      <c r="A7" s="31">
        <v>6.0</v>
      </c>
      <c r="B7" s="32">
        <v>215.0</v>
      </c>
      <c r="C7" s="33" t="s">
        <v>54</v>
      </c>
      <c r="D7" s="34">
        <v>50000.0</v>
      </c>
      <c r="E7" s="35">
        <v>20000.0</v>
      </c>
      <c r="F7" s="35">
        <v>30000.0</v>
      </c>
      <c r="G7" s="34">
        <f t="shared" si="1"/>
        <v>10000</v>
      </c>
      <c r="H7" s="36"/>
    </row>
    <row r="8">
      <c r="A8" s="31">
        <v>7.0</v>
      </c>
      <c r="B8" s="32">
        <v>216.0</v>
      </c>
      <c r="C8" s="33" t="s">
        <v>110</v>
      </c>
      <c r="D8" s="34">
        <v>600.0</v>
      </c>
      <c r="E8" s="35">
        <v>0.0</v>
      </c>
      <c r="F8" s="35">
        <v>600.0</v>
      </c>
      <c r="G8" s="34">
        <f t="shared" si="1"/>
        <v>600</v>
      </c>
      <c r="H8" s="36"/>
    </row>
    <row r="9">
      <c r="A9" s="31">
        <v>8.0</v>
      </c>
      <c r="B9" s="32">
        <v>217.0</v>
      </c>
      <c r="C9" s="33" t="s">
        <v>61</v>
      </c>
      <c r="D9" s="34">
        <v>5000.0</v>
      </c>
      <c r="E9" s="35">
        <v>1000.0</v>
      </c>
      <c r="F9" s="35">
        <v>4000.0</v>
      </c>
      <c r="G9" s="34">
        <f t="shared" si="1"/>
        <v>3000</v>
      </c>
      <c r="H9" s="36"/>
    </row>
    <row r="10">
      <c r="A10" s="31">
        <v>9.0</v>
      </c>
      <c r="B10" s="32">
        <v>218.0</v>
      </c>
      <c r="C10" s="33" t="s">
        <v>65</v>
      </c>
      <c r="D10" s="34">
        <v>10000.0</v>
      </c>
      <c r="E10" s="35">
        <v>5000.0</v>
      </c>
      <c r="F10" s="35">
        <v>5000.0</v>
      </c>
      <c r="G10" s="34">
        <f t="shared" si="1"/>
        <v>0</v>
      </c>
      <c r="H10" s="36"/>
    </row>
    <row r="11">
      <c r="A11" s="39"/>
      <c r="B11" s="40" t="s">
        <v>98</v>
      </c>
      <c r="C11" s="41"/>
      <c r="D11" s="42">
        <f t="shared" ref="D11:G11" si="2">SUM(D2:D10)</f>
        <v>91800</v>
      </c>
      <c r="E11" s="42">
        <f t="shared" si="2"/>
        <v>42700</v>
      </c>
      <c r="F11" s="42">
        <f t="shared" si="2"/>
        <v>49100</v>
      </c>
      <c r="G11" s="42">
        <f t="shared" si="2"/>
        <v>6400</v>
      </c>
      <c r="H11" s="4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0</v>
      </c>
      <c r="B1" s="27" t="s">
        <v>1</v>
      </c>
      <c r="C1" s="28" t="s">
        <v>2</v>
      </c>
      <c r="D1" s="29">
        <v>45474.0</v>
      </c>
      <c r="E1" s="29" t="s">
        <v>141</v>
      </c>
      <c r="F1" s="28" t="s">
        <v>135</v>
      </c>
      <c r="G1" s="69" t="s">
        <v>142</v>
      </c>
      <c r="H1" s="69" t="s">
        <v>143</v>
      </c>
    </row>
    <row r="2">
      <c r="A2" s="31">
        <v>1.0</v>
      </c>
      <c r="B2" s="32">
        <v>210.0</v>
      </c>
      <c r="C2" s="33" t="s">
        <v>26</v>
      </c>
      <c r="D2" s="68">
        <v>900.0</v>
      </c>
      <c r="E2" s="68">
        <v>12.0</v>
      </c>
      <c r="F2" s="60" t="s">
        <v>144</v>
      </c>
      <c r="G2" s="60" t="s">
        <v>145</v>
      </c>
      <c r="H2" s="60" t="s">
        <v>146</v>
      </c>
    </row>
    <row r="3">
      <c r="A3" s="31">
        <v>2.0</v>
      </c>
      <c r="B3" s="32">
        <v>211.0</v>
      </c>
      <c r="C3" s="33" t="s">
        <v>33</v>
      </c>
      <c r="D3" s="35">
        <v>600.0</v>
      </c>
      <c r="E3" s="68">
        <v>32.0</v>
      </c>
      <c r="F3" s="60" t="s">
        <v>147</v>
      </c>
      <c r="G3" s="60" t="s">
        <v>145</v>
      </c>
      <c r="H3" s="60" t="s">
        <v>146</v>
      </c>
    </row>
    <row r="4">
      <c r="A4" s="31">
        <v>3.0</v>
      </c>
      <c r="B4" s="32">
        <v>211.0</v>
      </c>
      <c r="C4" s="33" t="s">
        <v>33</v>
      </c>
      <c r="D4" s="35">
        <v>400.0</v>
      </c>
      <c r="E4" s="68">
        <v>33.0</v>
      </c>
      <c r="F4" s="60" t="s">
        <v>148</v>
      </c>
      <c r="G4" s="60" t="s">
        <v>145</v>
      </c>
      <c r="H4" s="60" t="s">
        <v>146</v>
      </c>
    </row>
    <row r="5">
      <c r="A5" s="31">
        <v>4.0</v>
      </c>
      <c r="B5" s="32">
        <v>212.0</v>
      </c>
      <c r="C5" s="33" t="s">
        <v>108</v>
      </c>
      <c r="D5" s="35">
        <v>800.0</v>
      </c>
      <c r="E5" s="68">
        <v>24.0</v>
      </c>
      <c r="F5" s="60" t="s">
        <v>149</v>
      </c>
      <c r="G5" s="60" t="s">
        <v>145</v>
      </c>
      <c r="H5" s="60" t="s">
        <v>146</v>
      </c>
    </row>
    <row r="6">
      <c r="A6" s="31">
        <v>5.0</v>
      </c>
      <c r="B6" s="32">
        <v>213.0</v>
      </c>
      <c r="C6" s="33" t="s">
        <v>44</v>
      </c>
      <c r="D6" s="35">
        <v>2000.0</v>
      </c>
      <c r="E6" s="68">
        <v>22.0</v>
      </c>
      <c r="F6" s="60" t="s">
        <v>150</v>
      </c>
      <c r="G6" s="60" t="s">
        <v>145</v>
      </c>
      <c r="H6" s="60" t="s">
        <v>146</v>
      </c>
    </row>
    <row r="7">
      <c r="A7" s="31">
        <v>6.0</v>
      </c>
      <c r="B7" s="32">
        <v>214.0</v>
      </c>
      <c r="C7" s="33" t="s">
        <v>49</v>
      </c>
      <c r="D7" s="35">
        <v>12000.0</v>
      </c>
      <c r="E7" s="68">
        <v>23.0</v>
      </c>
      <c r="F7" s="60" t="s">
        <v>151</v>
      </c>
      <c r="G7" s="60" t="s">
        <v>145</v>
      </c>
      <c r="H7" s="60" t="s">
        <v>146</v>
      </c>
    </row>
    <row r="8">
      <c r="A8" s="31">
        <v>7.0</v>
      </c>
      <c r="B8" s="32">
        <v>215.0</v>
      </c>
      <c r="C8" s="33" t="s">
        <v>54</v>
      </c>
      <c r="D8" s="35">
        <v>10000.0</v>
      </c>
      <c r="E8" s="68">
        <v>11.0</v>
      </c>
      <c r="F8" s="60" t="s">
        <v>151</v>
      </c>
      <c r="G8" s="60" t="s">
        <v>145</v>
      </c>
      <c r="H8" s="60" t="s">
        <v>146</v>
      </c>
    </row>
    <row r="9">
      <c r="A9" s="31">
        <v>8.0</v>
      </c>
      <c r="B9" s="32">
        <v>215.0</v>
      </c>
      <c r="C9" s="33" t="s">
        <v>54</v>
      </c>
      <c r="D9" s="35">
        <v>3000.0</v>
      </c>
      <c r="E9" s="68">
        <v>12.0</v>
      </c>
      <c r="F9" s="60" t="s">
        <v>152</v>
      </c>
      <c r="G9" s="60" t="s">
        <v>153</v>
      </c>
      <c r="H9" s="60" t="s">
        <v>154</v>
      </c>
    </row>
    <row r="10">
      <c r="A10" s="31">
        <v>9.0</v>
      </c>
      <c r="B10" s="32">
        <v>215.0</v>
      </c>
      <c r="C10" s="33" t="s">
        <v>54</v>
      </c>
      <c r="D10" s="35">
        <v>7000.0</v>
      </c>
      <c r="E10" s="68">
        <v>13.0</v>
      </c>
      <c r="F10" s="60" t="s">
        <v>155</v>
      </c>
      <c r="G10" s="60" t="s">
        <v>145</v>
      </c>
      <c r="H10" s="60" t="s">
        <v>146</v>
      </c>
    </row>
    <row r="11">
      <c r="A11" s="31">
        <v>10.0</v>
      </c>
      <c r="B11" s="32">
        <v>217.0</v>
      </c>
      <c r="C11" s="33" t="s">
        <v>61</v>
      </c>
      <c r="D11" s="35">
        <v>1000.0</v>
      </c>
      <c r="E11" s="68">
        <v>9.0</v>
      </c>
      <c r="F11" s="60" t="s">
        <v>156</v>
      </c>
      <c r="G11" s="60" t="s">
        <v>145</v>
      </c>
      <c r="H11" s="60" t="s">
        <v>146</v>
      </c>
    </row>
    <row r="12">
      <c r="A12" s="31">
        <v>11.0</v>
      </c>
      <c r="B12" s="32">
        <v>218.0</v>
      </c>
      <c r="C12" s="33" t="s">
        <v>65</v>
      </c>
      <c r="D12" s="35">
        <v>2000.0</v>
      </c>
      <c r="E12" s="68">
        <v>4.0</v>
      </c>
      <c r="F12" s="60" t="s">
        <v>156</v>
      </c>
      <c r="G12" s="60" t="s">
        <v>145</v>
      </c>
      <c r="H12" s="60" t="s">
        <v>146</v>
      </c>
    </row>
    <row r="13">
      <c r="A13" s="31">
        <v>12.0</v>
      </c>
      <c r="B13" s="32">
        <v>218.0</v>
      </c>
      <c r="C13" s="33" t="s">
        <v>65</v>
      </c>
      <c r="D13" s="35">
        <v>3000.0</v>
      </c>
      <c r="E13" s="68">
        <v>5.0</v>
      </c>
      <c r="F13" s="60" t="s">
        <v>157</v>
      </c>
      <c r="G13" s="60" t="s">
        <v>153</v>
      </c>
      <c r="H13" s="60" t="s">
        <v>158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0" t="s">
        <v>159</v>
      </c>
      <c r="B1" s="27" t="s">
        <v>1</v>
      </c>
      <c r="C1" s="28" t="s">
        <v>2</v>
      </c>
      <c r="D1" s="29">
        <v>45505.0</v>
      </c>
      <c r="E1" s="29" t="s">
        <v>141</v>
      </c>
      <c r="F1" s="28" t="s">
        <v>25</v>
      </c>
      <c r="G1" s="69" t="s">
        <v>142</v>
      </c>
      <c r="H1" s="69" t="s">
        <v>143</v>
      </c>
    </row>
    <row r="2">
      <c r="A2" s="31">
        <v>1.0</v>
      </c>
      <c r="B2" s="32">
        <v>210.0</v>
      </c>
      <c r="C2" s="33" t="s">
        <v>26</v>
      </c>
      <c r="D2" s="35">
        <v>900.0</v>
      </c>
      <c r="E2" s="68">
        <v>13.0</v>
      </c>
      <c r="F2" s="60" t="s">
        <v>156</v>
      </c>
      <c r="G2" s="60" t="s">
        <v>145</v>
      </c>
      <c r="H2" s="60" t="s">
        <v>146</v>
      </c>
    </row>
    <row r="3">
      <c r="A3" s="31">
        <v>2.0</v>
      </c>
      <c r="B3" s="32">
        <v>211.0</v>
      </c>
      <c r="C3" s="33" t="s">
        <v>33</v>
      </c>
      <c r="D3" s="35">
        <v>200.0</v>
      </c>
      <c r="E3" s="68">
        <v>33.0</v>
      </c>
      <c r="F3" s="60" t="s">
        <v>148</v>
      </c>
      <c r="G3" s="60" t="s">
        <v>153</v>
      </c>
      <c r="H3" s="60" t="s">
        <v>160</v>
      </c>
    </row>
    <row r="4">
      <c r="A4" s="31">
        <v>4.0</v>
      </c>
      <c r="B4" s="32">
        <v>213.0</v>
      </c>
      <c r="C4" s="33" t="s">
        <v>44</v>
      </c>
      <c r="D4" s="35">
        <v>400.0</v>
      </c>
      <c r="E4" s="68">
        <v>23.0</v>
      </c>
      <c r="F4" s="60" t="s">
        <v>161</v>
      </c>
      <c r="G4" s="60" t="s">
        <v>145</v>
      </c>
      <c r="H4" s="60" t="s">
        <v>146</v>
      </c>
    </row>
    <row r="5">
      <c r="A5" s="31">
        <v>5.0</v>
      </c>
      <c r="B5" s="32">
        <v>214.0</v>
      </c>
      <c r="C5" s="33" t="s">
        <v>49</v>
      </c>
      <c r="D5" s="35">
        <v>8000.0</v>
      </c>
      <c r="E5" s="68">
        <v>24.0</v>
      </c>
      <c r="F5" s="60" t="s">
        <v>151</v>
      </c>
      <c r="G5" s="60" t="s">
        <v>145</v>
      </c>
      <c r="H5" s="60" t="s">
        <v>146</v>
      </c>
    </row>
    <row r="6">
      <c r="A6" s="31">
        <v>6.0</v>
      </c>
      <c r="B6" s="32">
        <v>215.0</v>
      </c>
      <c r="C6" s="33" t="s">
        <v>54</v>
      </c>
      <c r="D6" s="35">
        <v>20000.0</v>
      </c>
      <c r="E6" s="68">
        <v>12.0</v>
      </c>
      <c r="F6" s="60" t="s">
        <v>151</v>
      </c>
      <c r="G6" s="60" t="s">
        <v>145</v>
      </c>
      <c r="H6" s="60" t="s">
        <v>146</v>
      </c>
    </row>
    <row r="7">
      <c r="A7" s="31">
        <v>6.0</v>
      </c>
      <c r="B7" s="32">
        <v>215.0</v>
      </c>
      <c r="C7" s="33" t="s">
        <v>54</v>
      </c>
      <c r="D7" s="35">
        <v>10000.0</v>
      </c>
      <c r="E7" s="68">
        <v>13.0</v>
      </c>
      <c r="F7" s="60" t="s">
        <v>155</v>
      </c>
      <c r="G7" s="60" t="s">
        <v>153</v>
      </c>
      <c r="H7" s="60" t="s">
        <v>162</v>
      </c>
    </row>
    <row r="8">
      <c r="A8" s="31">
        <v>6.0</v>
      </c>
      <c r="B8" s="32">
        <v>215.0</v>
      </c>
      <c r="C8" s="33" t="s">
        <v>54</v>
      </c>
      <c r="D8" s="35">
        <v>3000.0</v>
      </c>
      <c r="E8" s="68">
        <v>14.0</v>
      </c>
      <c r="F8" s="60" t="s">
        <v>163</v>
      </c>
      <c r="G8" s="60" t="s">
        <v>145</v>
      </c>
      <c r="H8" s="60" t="s">
        <v>146</v>
      </c>
    </row>
    <row r="9">
      <c r="A9" s="31">
        <v>7.0</v>
      </c>
      <c r="B9" s="32">
        <v>216.0</v>
      </c>
      <c r="C9" s="33" t="s">
        <v>110</v>
      </c>
      <c r="D9" s="35">
        <v>600.0</v>
      </c>
      <c r="E9" s="68">
        <v>2.0</v>
      </c>
      <c r="F9" s="60" t="s">
        <v>156</v>
      </c>
      <c r="G9" s="60" t="s">
        <v>153</v>
      </c>
      <c r="H9" s="60" t="s">
        <v>164</v>
      </c>
    </row>
    <row r="10">
      <c r="A10" s="31">
        <v>8.0</v>
      </c>
      <c r="B10" s="32">
        <v>217.0</v>
      </c>
      <c r="C10" s="33" t="s">
        <v>61</v>
      </c>
      <c r="D10" s="35">
        <v>1500.0</v>
      </c>
      <c r="E10" s="68">
        <v>10.0</v>
      </c>
      <c r="F10" s="60" t="s">
        <v>156</v>
      </c>
      <c r="G10" s="60" t="s">
        <v>145</v>
      </c>
      <c r="H10" s="60" t="s">
        <v>146</v>
      </c>
    </row>
    <row r="11">
      <c r="A11" s="31">
        <v>8.0</v>
      </c>
      <c r="B11" s="32">
        <v>217.0</v>
      </c>
      <c r="C11" s="33" t="s">
        <v>61</v>
      </c>
      <c r="D11" s="35">
        <v>2500.0</v>
      </c>
      <c r="E11" s="68">
        <v>11.0</v>
      </c>
      <c r="F11" s="60" t="s">
        <v>157</v>
      </c>
      <c r="G11" s="60" t="s">
        <v>145</v>
      </c>
      <c r="H11" s="60" t="s">
        <v>146</v>
      </c>
    </row>
    <row r="12">
      <c r="A12" s="31">
        <v>9.0</v>
      </c>
      <c r="B12" s="32">
        <v>218.0</v>
      </c>
      <c r="C12" s="33" t="s">
        <v>65</v>
      </c>
      <c r="D12" s="35">
        <v>3000.0</v>
      </c>
      <c r="E12" s="68">
        <v>5.0</v>
      </c>
      <c r="F12" s="60" t="s">
        <v>156</v>
      </c>
      <c r="G12" s="60" t="s">
        <v>145</v>
      </c>
      <c r="H12" s="60" t="s">
        <v>146</v>
      </c>
    </row>
    <row r="13">
      <c r="A13" s="31">
        <v>9.0</v>
      </c>
      <c r="B13" s="32">
        <v>218.0</v>
      </c>
      <c r="C13" s="33" t="s">
        <v>65</v>
      </c>
      <c r="D13" s="35">
        <v>2000.0</v>
      </c>
      <c r="E13" s="68">
        <v>6.0</v>
      </c>
      <c r="F13" s="60" t="s">
        <v>157</v>
      </c>
      <c r="G13" s="60" t="s">
        <v>145</v>
      </c>
      <c r="H13" s="60" t="s">
        <v>146</v>
      </c>
    </row>
  </sheetData>
  <drawing r:id="rId1"/>
</worksheet>
</file>